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6"/>
  <c r="L37"/>
  <c r="K37"/>
  <c r="L57"/>
  <c r="K57"/>
  <c r="L36"/>
  <c r="M36" s="1"/>
  <c r="K36"/>
  <c r="L35"/>
  <c r="K35"/>
  <c r="M35" s="1"/>
  <c r="L52"/>
  <c r="K52"/>
  <c r="L53"/>
  <c r="K53"/>
  <c r="K78"/>
  <c r="M78" s="1"/>
  <c r="K74"/>
  <c r="M74" s="1"/>
  <c r="K77"/>
  <c r="M77" s="1"/>
  <c r="K56"/>
  <c r="L56"/>
  <c r="L54"/>
  <c r="K54"/>
  <c r="L55"/>
  <c r="K55"/>
  <c r="L18"/>
  <c r="K18"/>
  <c r="K76"/>
  <c r="M76" s="1"/>
  <c r="K75"/>
  <c r="M75" s="1"/>
  <c r="L17"/>
  <c r="K17"/>
  <c r="M17" s="1"/>
  <c r="L16"/>
  <c r="K16"/>
  <c r="L50"/>
  <c r="K50"/>
  <c r="K73"/>
  <c r="M73" s="1"/>
  <c r="L32"/>
  <c r="K32"/>
  <c r="L31"/>
  <c r="K31"/>
  <c r="M57" l="1"/>
  <c r="M32"/>
  <c r="M16"/>
  <c r="M52"/>
  <c r="M53"/>
  <c r="M31"/>
  <c r="M54"/>
  <c r="M55"/>
  <c r="M50"/>
  <c r="M56"/>
  <c r="M18"/>
  <c r="L51"/>
  <c r="K51"/>
  <c r="K72"/>
  <c r="M72" s="1"/>
  <c r="K71"/>
  <c r="M71" s="1"/>
  <c r="K70"/>
  <c r="M70" s="1"/>
  <c r="L49"/>
  <c r="K49"/>
  <c r="L48"/>
  <c r="K48"/>
  <c r="K263"/>
  <c r="L263" s="1"/>
  <c r="L12"/>
  <c r="K12"/>
  <c r="L14"/>
  <c r="K14"/>
  <c r="M51" l="1"/>
  <c r="M48"/>
  <c r="M49"/>
  <c r="M12"/>
  <c r="M14"/>
  <c r="K273" l="1"/>
  <c r="L273" s="1"/>
  <c r="L10"/>
  <c r="K10"/>
  <c r="M10" l="1"/>
  <c r="H269" l="1"/>
  <c r="K269" l="1"/>
  <c r="L269" s="1"/>
  <c r="K258"/>
  <c r="L258" s="1"/>
  <c r="K248"/>
  <c r="L248" s="1"/>
  <c r="K264" l="1"/>
  <c r="L264" s="1"/>
  <c r="K265" l="1"/>
  <c r="L265" s="1"/>
  <c r="K262" l="1"/>
  <c r="L262" s="1"/>
  <c r="K241"/>
  <c r="L241" s="1"/>
  <c r="K261"/>
  <c r="L261" s="1"/>
  <c r="K260"/>
  <c r="L260" s="1"/>
  <c r="K259"/>
  <c r="L259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F237"/>
  <c r="K237" s="1"/>
  <c r="L237" s="1"/>
  <c r="K236"/>
  <c r="L236" s="1"/>
  <c r="K235"/>
  <c r="L235" s="1"/>
  <c r="K234"/>
  <c r="L234" s="1"/>
  <c r="K233"/>
  <c r="L233" s="1"/>
  <c r="K232"/>
  <c r="L232" s="1"/>
  <c r="F231"/>
  <c r="K231" s="1"/>
  <c r="L231" s="1"/>
  <c r="F230"/>
  <c r="K230" s="1"/>
  <c r="L230" s="1"/>
  <c r="K229"/>
  <c r="L229" s="1"/>
  <c r="F228"/>
  <c r="K228" s="1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9"/>
  <c r="L209" s="1"/>
  <c r="F208"/>
  <c r="K208" s="1"/>
  <c r="L208" s="1"/>
  <c r="K207"/>
  <c r="L207" s="1"/>
  <c r="K204"/>
  <c r="L204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8"/>
  <c r="L178" s="1"/>
  <c r="K176"/>
  <c r="L176" s="1"/>
  <c r="K175"/>
  <c r="L175" s="1"/>
  <c r="K174"/>
  <c r="L174" s="1"/>
  <c r="K172"/>
  <c r="L172" s="1"/>
  <c r="K171"/>
  <c r="L171" s="1"/>
  <c r="K170"/>
  <c r="L170" s="1"/>
  <c r="K169"/>
  <c r="K168"/>
  <c r="L168" s="1"/>
  <c r="K167"/>
  <c r="L167" s="1"/>
  <c r="K165"/>
  <c r="L165" s="1"/>
  <c r="K164"/>
  <c r="L164" s="1"/>
  <c r="K163"/>
  <c r="L163" s="1"/>
  <c r="K162"/>
  <c r="L162" s="1"/>
  <c r="K161"/>
  <c r="L161" s="1"/>
  <c r="F160"/>
  <c r="K160" s="1"/>
  <c r="L160" s="1"/>
  <c r="H159"/>
  <c r="K159" s="1"/>
  <c r="L159" s="1"/>
  <c r="K156"/>
  <c r="L156" s="1"/>
  <c r="K155"/>
  <c r="L155" s="1"/>
  <c r="K154"/>
  <c r="L154" s="1"/>
  <c r="K153"/>
  <c r="L153" s="1"/>
  <c r="K152"/>
  <c r="L152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M7"/>
  <c r="D7" i="5"/>
  <c r="K6" i="4"/>
  <c r="K6" i="3"/>
  <c r="L6" i="2"/>
</calcChain>
</file>

<file path=xl/sharedStrings.xml><?xml version="1.0" encoding="utf-8"?>
<sst xmlns="http://schemas.openxmlformats.org/spreadsheetml/2006/main" count="3140" uniqueCount="1173">
  <si>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</si>
  <si>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</si>
  <si>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</si>
  <si>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</si>
  <si>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</si>
  <si>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</si>
  <si>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</si>
  <si>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</si>
  <si>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</si>
  <si>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</si>
  <si>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</si>
  <si>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</si>
  <si>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</si>
  <si>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</si>
  <si>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</si>
  <si>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</si>
  <si>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</si>
  <si>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</si>
  <si>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</si>
  <si>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</si>
  <si>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</si>
  <si>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</si>
  <si>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</si>
  <si>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</si>
  <si>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</si>
  <si>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</si>
  <si>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</si>
  <si>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</si>
  <si>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</si>
  <si>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</si>
  <si>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</si>
  <si>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</si>
  <si>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</si>
  <si>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</si>
  <si>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</si>
  <si>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</si>
  <si>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</si>
  <si>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</si>
  <si>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</si>
  <si>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</si>
  <si>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</si>
  <si>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</si>
  <si>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</si>
  <si>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</si>
  <si>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</si>
  <si>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</si>
  <si>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</si>
  <si>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</si>
  <si>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</si>
  <si>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</si>
  <si>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</si>
  <si>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</si>
  <si>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</si>
  <si>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</si>
  <si>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</si>
  <si>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</si>
  <si>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</si>
  <si>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</si>
  <si>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</si>
  <si>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</si>
  <si>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</si>
  <si>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</si>
  <si>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</si>
  <si>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</si>
  <si>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</si>
  <si>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</si>
  <si>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</si>
  <si>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</si>
  <si>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</si>
  <si>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</si>
  <si>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</si>
  <si>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</si>
  <si>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</si>
  <si>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</si>
  <si>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</si>
  <si>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</si>
  <si>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</si>
  <si>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</si>
  <si>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</si>
  <si>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</si>
  <si>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</si>
  <si>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</si>
  <si>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</si>
  <si>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</si>
  <si>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</si>
  <si>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</si>
  <si>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</si>
  <si>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</si>
  <si>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</si>
  <si>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</si>
  <si>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</si>
  <si>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</si>
  <si>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</si>
  <si>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</si>
  <si>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</si>
  <si>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</si>
  <si>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</si>
  <si>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</si>
  <si>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</si>
  <si>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</si>
  <si>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</si>
  <si>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</si>
  <si>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</si>
  <si>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</si>
  <si>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</si>
  <si>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</si>
  <si>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</si>
  <si>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</si>
  <si>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</si>
  <si>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</si>
  <si>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</si>
  <si>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</si>
  <si>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</si>
  <si>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</si>
  <si>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</si>
  <si>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</si>
  <si>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</si>
  <si>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</si>
  <si>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</si>
  <si>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</si>
  <si>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</si>
  <si>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</si>
  <si>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</si>
  <si>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</si>
  <si>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</si>
  <si>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</si>
  <si>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</si>
  <si>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</si>
  <si>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</si>
  <si>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</si>
  <si>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</si>
  <si>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</si>
  <si>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</si>
  <si>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</si>
  <si>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</si>
  <si>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</si>
  <si>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</si>
  <si>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</si>
  <si>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</si>
  <si>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</si>
  <si>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</si>
  <si>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</si>
  <si>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</si>
  <si>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</si>
  <si>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</si>
  <si>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</si>
  <si>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</si>
  <si>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</si>
  <si>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</si>
  <si>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</si>
  <si>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</si>
  <si>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</si>
  <si>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</si>
  <si>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</si>
  <si>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</si>
  <si>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</si>
  <si>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</si>
  <si>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</si>
  <si>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</si>
  <si>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</si>
  <si>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</si>
  <si>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</si>
  <si>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</si>
  <si>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</si>
  <si>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</si>
  <si>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</si>
  <si>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</si>
  <si>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</si>
  <si>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</si>
  <si>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</si>
  <si>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</si>
  <si>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</si>
  <si>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</si>
  <si>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</si>
  <si>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</si>
  <si>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</si>
  <si>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</si>
  <si>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</si>
  <si>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</si>
  <si>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</si>
  <si>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</si>
  <si>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</si>
  <si>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</si>
  <si>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</si>
  <si>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</si>
  <si>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</si>
  <si>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</si>
  <si>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</si>
  <si>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</si>
  <si>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</si>
  <si>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</si>
  <si>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</si>
  <si>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</si>
  <si>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</si>
  <si>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</si>
  <si>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</si>
  <si>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</si>
  <si>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</si>
  <si>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</si>
  <si>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</si>
  <si>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</si>
  <si>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</si>
  <si>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</si>
  <si>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</si>
  <si>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</si>
  <si>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</si>
  <si>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</si>
  <si>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</si>
  <si>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</si>
  <si>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</si>
  <si>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</si>
  <si>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</si>
  <si>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</si>
  <si>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</si>
  <si>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</si>
  <si>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</si>
  <si>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</si>
  <si>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</si>
  <si>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</si>
  <si>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</si>
  <si>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</si>
  <si>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</si>
  <si>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</si>
  <si>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</si>
  <si>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</si>
  <si>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</si>
  <si>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</si>
  <si>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</si>
  <si>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</si>
  <si>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</si>
  <si>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</si>
  <si>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</si>
  <si>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</si>
  <si>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</si>
  <si>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</si>
  <si>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</si>
  <si>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</si>
  <si>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</si>
  <si>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</si>
  <si>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</si>
  <si>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</si>
  <si>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</si>
  <si>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</si>
  <si>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</si>
  <si>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</si>
  <si>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</si>
  <si>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</si>
  <si>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</si>
  <si>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</si>
  <si>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</si>
  <si>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</si>
  <si>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</si>
  <si>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</si>
  <si>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</si>
  <si>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</si>
  <si>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</si>
  <si>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</si>
  <si>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</si>
  <si>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</si>
  <si>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</si>
  <si>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</si>
  <si>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</si>
  <si>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</si>
  <si>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</si>
  <si>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</si>
  <si>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</si>
  <si>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</si>
  <si>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</si>
  <si>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</si>
  <si>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</si>
  <si>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</si>
  <si>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</si>
  <si>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</si>
  <si>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</si>
  <si>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</si>
  <si>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</si>
  <si>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</si>
  <si>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</si>
  <si>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</si>
  <si>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</si>
  <si>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</si>
  <si>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</si>
  <si>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</si>
  <si>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</si>
  <si>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</si>
  <si>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</si>
  <si>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</si>
  <si>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</si>
  <si>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</si>
  <si>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</si>
  <si>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</si>
  <si>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</si>
  <si>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</si>
  <si>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</si>
  <si>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</si>
  <si>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</si>
  <si>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</si>
  <si>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</si>
  <si>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</si>
  <si>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</si>
  <si>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</si>
  <si>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</si>
  <si>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</si>
  <si>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</si>
  <si>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</si>
  <si>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</si>
  <si>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</si>
  <si>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</si>
  <si>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</si>
  <si>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</si>
  <si>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</si>
  <si>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</si>
  <si>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</si>
  <si>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</si>
  <si>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</si>
  <si>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</si>
  <si>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</si>
  <si>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</si>
  <si>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</si>
  <si>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</si>
  <si>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</si>
  <si>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</si>
  <si>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</si>
  <si>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</si>
  <si>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</si>
  <si>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</si>
  <si>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</si>
  <si>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</si>
  <si>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</si>
  <si>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</si>
  <si>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</si>
  <si>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</si>
  <si>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</si>
  <si>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</si>
  <si>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</si>
  <si>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</si>
  <si>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</si>
  <si>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</si>
  <si>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</si>
  <si>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</si>
  <si>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</si>
  <si>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</si>
  <si>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</si>
  <si>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</si>
  <si>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</si>
  <si>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</si>
  <si>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</si>
  <si>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</si>
  <si>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</si>
  <si>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</si>
  <si>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</si>
  <si>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</si>
  <si>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</si>
  <si>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</si>
  <si>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</si>
  <si>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</si>
  <si>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</si>
  <si>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</si>
  <si>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</si>
  <si>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</si>
  <si>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</si>
  <si>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</si>
  <si>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</si>
  <si>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</si>
  <si>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</si>
  <si>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</si>
  <si>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</si>
  <si>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</si>
  <si>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</si>
  <si>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</si>
  <si>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</si>
  <si>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</si>
  <si>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</si>
  <si>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</si>
  <si>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</si>
  <si>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</si>
  <si>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</si>
  <si>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</si>
  <si>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</si>
  <si>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</si>
  <si>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</si>
  <si>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</si>
  <si>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</si>
  <si>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</si>
  <si>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</si>
  <si>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</si>
  <si>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</si>
  <si>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</si>
  <si>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</si>
  <si>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</si>
  <si>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</si>
  <si>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</si>
  <si>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</si>
  <si>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</si>
  <si>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</si>
  <si>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</si>
  <si>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</si>
  <si>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</si>
  <si>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</si>
  <si>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</si>
  <si>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</si>
  <si>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</si>
  <si>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</si>
  <si>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</si>
  <si>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</si>
  <si>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</si>
  <si>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</si>
  <si>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</si>
  <si>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</si>
  <si>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</si>
  <si>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</si>
  <si>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</si>
  <si>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</si>
  <si>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</si>
  <si>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</si>
  <si>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</si>
  <si>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</si>
  <si>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</si>
  <si>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</si>
  <si>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</si>
  <si>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</si>
  <si>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</si>
  <si>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</si>
  <si>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</si>
  <si>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</si>
  <si>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</si>
  <si>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</si>
  <si>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</si>
  <si>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</si>
  <si>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</si>
  <si>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</si>
  <si>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</si>
  <si>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</si>
  <si>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</si>
  <si>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</si>
  <si>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</si>
  <si>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</si>
  <si>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</si>
  <si>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</si>
  <si>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</si>
  <si>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</si>
  <si>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</si>
  <si>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</si>
  <si>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</si>
  <si>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</si>
  <si>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</si>
  <si>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</si>
  <si>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</si>
  <si>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</si>
  <si>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</si>
  <si>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</si>
  <si>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</si>
  <si>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</si>
  <si>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</si>
  <si>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</si>
  <si>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</si>
  <si>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</si>
  <si>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</si>
  <si>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</si>
  <si>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</si>
  <si>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</si>
  <si>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</si>
  <si>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</si>
  <si>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</si>
  <si>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</si>
  <si>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</si>
  <si>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</si>
  <si>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</si>
  <si>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</si>
  <si>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</si>
  <si>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</si>
  <si>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</si>
  <si>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</si>
  <si>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</si>
  <si>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</si>
  <si>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</si>
  <si>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</si>
  <si>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</si>
  <si>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</si>
  <si>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</si>
  <si>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</si>
  <si>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</si>
  <si>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</si>
  <si>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</si>
  <si>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</si>
  <si>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</si>
  <si>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</si>
  <si>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</si>
  <si>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</si>
  <si>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</si>
  <si>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</si>
  <si>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</si>
  <si>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</si>
  <si>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</si>
  <si>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</si>
  <si>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</si>
  <si>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</si>
  <si>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</si>
  <si>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</si>
  <si>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</si>
  <si>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</si>
  <si>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</si>
  <si>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</si>
  <si>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</si>
  <si>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</si>
  <si>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</si>
  <si>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</si>
  <si>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</si>
  <si>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</si>
  <si>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</si>
  <si>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</si>
  <si>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</si>
  <si>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</si>
  <si>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</si>
  <si>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</si>
  <si>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</si>
  <si>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</si>
  <si>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</si>
  <si>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</si>
  <si>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</si>
  <si>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</si>
  <si>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</si>
  <si>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</si>
  <si>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</si>
  <si>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</si>
  <si>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</si>
  <si>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</si>
  <si>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</si>
  <si>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</si>
  <si>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</si>
  <si>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</si>
  <si>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</si>
  <si>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</si>
  <si>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</si>
  <si>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</si>
  <si>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</si>
  <si>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</si>
  <si>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</si>
  <si>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</si>
  <si>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</si>
  <si>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</si>
  <si>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</si>
  <si>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</si>
  <si>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</si>
  <si>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</si>
  <si>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</si>
  <si>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</si>
  <si>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</si>
  <si>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</si>
  <si>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</si>
  <si>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</si>
  <si>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</si>
  <si>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</si>
  <si>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</si>
  <si>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</si>
  <si>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</si>
  <si>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</si>
  <si>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</si>
  <si>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</si>
  <si>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</si>
  <si>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</si>
  <si>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</si>
  <si>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</si>
  <si>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</si>
  <si>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</si>
  <si>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</si>
  <si>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</si>
  <si>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</si>
  <si>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</si>
  <si>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</si>
  <si>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</si>
  <si>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</si>
  <si>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</si>
  <si>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</si>
  <si>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</si>
  <si>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</si>
  <si>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</si>
  <si>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</si>
  <si>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</si>
  <si>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</si>
  <si>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</si>
  <si>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</si>
  <si>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</si>
  <si>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</si>
  <si>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</si>
  <si>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</si>
  <si>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</si>
  <si>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</si>
  <si>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</si>
  <si>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</si>
  <si>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</si>
  <si>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</si>
  <si>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</si>
  <si>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</si>
  <si>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</si>
  <si>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</si>
  <si>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</si>
  <si>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</si>
  <si>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</si>
  <si>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</si>
  <si>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</si>
  <si>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</si>
  <si>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</si>
  <si>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</si>
  <si>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</si>
  <si>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</si>
  <si>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</si>
  <si>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</si>
  <si>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</si>
  <si>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</si>
  <si>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</si>
  <si>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</si>
  <si>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</si>
  <si>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</si>
  <si>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</si>
  <si>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</si>
  <si>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</si>
  <si>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</si>
  <si>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</si>
  <si>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</si>
  <si>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</si>
  <si>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</si>
  <si>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</si>
  <si>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</si>
  <si>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</si>
  <si>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</si>
  <si>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</si>
  <si>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</si>
  <si>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</si>
  <si>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</si>
  <si>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</si>
  <si>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</si>
  <si>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</si>
  <si>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</si>
  <si>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</si>
  <si>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</si>
  <si>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</si>
  <si>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</si>
  <si>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</si>
  <si>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</si>
  <si>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</si>
  <si>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</si>
  <si>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</si>
  <si>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</si>
  <si>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</si>
  <si>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</si>
  <si>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</si>
  <si>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</si>
  <si>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</si>
  <si>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</si>
  <si>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</si>
  <si>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</si>
  <si>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</si>
  <si>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</si>
  <si>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</si>
  <si>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</si>
  <si>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</si>
  <si>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</si>
  <si>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</si>
  <si>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</si>
  <si>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</si>
  <si>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</si>
  <si>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</si>
  <si>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</si>
  <si>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</si>
  <si>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</si>
  <si>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</si>
  <si>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</si>
  <si>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</si>
  <si>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</si>
  <si>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</si>
  <si>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</si>
  <si>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</si>
  <si>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</si>
  <si>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</si>
  <si>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</si>
  <si>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</si>
  <si>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</si>
  <si>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</si>
  <si>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</si>
  <si>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</si>
  <si>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</si>
  <si>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</si>
  <si>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</si>
  <si>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</si>
  <si>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</si>
  <si>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</si>
  <si>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</si>
  <si>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</si>
  <si>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</si>
  <si>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</si>
  <si>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</si>
  <si>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</si>
  <si>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</si>
  <si>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</si>
  <si>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</si>
  <si>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</si>
  <si>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</si>
  <si>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</si>
  <si>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</si>
  <si>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</si>
  <si>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</si>
  <si>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</si>
  <si>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</si>
  <si>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</si>
  <si>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</si>
  <si>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</si>
  <si>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</si>
  <si>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</si>
  <si>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</si>
  <si>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</si>
  <si>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</si>
  <si>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</si>
  <si>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</si>
  <si>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</si>
  <si>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</si>
  <si>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</si>
  <si>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</si>
  <si>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</si>
  <si>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</si>
  <si>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</si>
  <si>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</si>
  <si>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</si>
  <si>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</si>
  <si>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</si>
  <si>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</si>
  <si>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</si>
  <si>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</si>
  <si>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</si>
  <si>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</si>
  <si>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</si>
  <si>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</si>
  <si>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</si>
  <si>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</si>
  <si>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</si>
  <si>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</si>
  <si>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</si>
  <si>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</si>
  <si>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</si>
  <si>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</si>
  <si>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</si>
  <si>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</si>
  <si>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</si>
  <si>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</si>
  <si>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</si>
  <si>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</si>
  <si>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</si>
  <si>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</si>
  <si>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</si>
  <si>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</si>
  <si>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</si>
  <si>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</si>
  <si>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</si>
  <si>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</si>
  <si>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</si>
  <si>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</si>
  <si>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</si>
  <si>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</si>
  <si>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</si>
  <si>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</si>
  <si>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</si>
  <si>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</si>
  <si>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</si>
  <si>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</si>
  <si>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</si>
  <si>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</si>
  <si>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</si>
  <si>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</si>
  <si>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</si>
  <si>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</si>
  <si>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</si>
  <si>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</si>
  <si>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</si>
  <si>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</si>
  <si>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</si>
  <si>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</si>
  <si>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</si>
  <si>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</si>
  <si>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</si>
  <si>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</si>
  <si>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</si>
  <si>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</si>
  <si>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</si>
  <si>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</si>
  <si>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</si>
  <si>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</si>
  <si>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</si>
  <si>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</si>
  <si>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</si>
  <si>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</si>
  <si>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</si>
  <si>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</si>
  <si>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</si>
  <si>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</si>
  <si>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</si>
  <si>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</si>
  <si>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</si>
  <si>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</si>
  <si>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</si>
  <si>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</si>
  <si>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</si>
  <si>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</si>
  <si>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</si>
  <si>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</si>
  <si>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</si>
  <si>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</si>
  <si>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</si>
  <si>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</si>
  <si>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</si>
  <si>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</si>
  <si>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</si>
  <si>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</si>
  <si>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</si>
  <si>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</si>
  <si>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</si>
  <si>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</si>
  <si>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</si>
  <si>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</si>
  <si>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</si>
  <si>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</si>
  <si>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</si>
  <si>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</si>
  <si>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</si>
  <si>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</si>
  <si>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</si>
  <si>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</si>
  <si>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</si>
  <si>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</si>
  <si>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</si>
  <si>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</si>
  <si>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</si>
  <si>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</si>
  <si>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</si>
  <si>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</si>
  <si>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</si>
  <si>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</si>
  <si>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</si>
  <si>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</si>
  <si>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</si>
  <si>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</si>
  <si>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</si>
  <si>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</si>
  <si>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</si>
  <si>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</si>
  <si>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</si>
  <si>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</si>
  <si>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</si>
  <si>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</si>
  <si>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</si>
  <si>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</si>
  <si>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</si>
  <si>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</si>
  <si>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</si>
  <si>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</si>
  <si>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</si>
  <si>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</si>
  <si>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</si>
  <si>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</si>
  <si>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</si>
  <si>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</si>
  <si>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</si>
  <si>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</si>
  <si>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</si>
  <si>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</si>
  <si>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</si>
  <si>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</si>
  <si>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</si>
  <si>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</si>
  <si>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</si>
  <si>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</si>
  <si>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245-248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</si>
  <si>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</si>
  <si>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</si>
  <si>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</si>
  <si>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</si>
  <si>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</si>
  <si>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</si>
  <si>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</si>
  <si>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</si>
  <si>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</si>
  <si>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</si>
  <si>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</si>
  <si>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</si>
  <si>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Part profit of Rs.17/-</t>
  </si>
  <si>
    <t>840-850</t>
  </si>
  <si>
    <t>1770-1850</t>
  </si>
  <si>
    <t>165-170</t>
  </si>
  <si>
    <t>BHARTIARTL SEP FUT</t>
  </si>
  <si>
    <t>OLATECH</t>
  </si>
  <si>
    <t>ICICIBANK SEP FUT</t>
  </si>
  <si>
    <t>3545-3565</t>
  </si>
  <si>
    <t>3700-3800</t>
  </si>
  <si>
    <t>BANKNIFTY 39700 CE 8 SEP</t>
  </si>
  <si>
    <t>600-700</t>
  </si>
  <si>
    <t>MINDAIND</t>
  </si>
  <si>
    <t>WELCURE</t>
  </si>
  <si>
    <t>890-895</t>
  </si>
  <si>
    <t>CONCOR SEP FUT</t>
  </si>
  <si>
    <t>715-720</t>
  </si>
  <si>
    <t>HDFCAMC SEPT FUT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</si>
  <si>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</si>
  <si>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</si>
  <si>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</si>
  <si>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</si>
  <si>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</si>
  <si>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</si>
  <si>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</si>
  <si>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</si>
  <si>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</si>
  <si>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SYLPH</t>
  </si>
  <si>
    <t>RIIL</t>
  </si>
  <si>
    <t>Reliance Indl Infra Ltd</t>
  </si>
  <si>
    <t>XTX MARKETS LLP</t>
  </si>
  <si>
    <t>210-214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</si>
  <si>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</si>
  <si>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</si>
  <si>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</si>
  <si>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</si>
  <si>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</si>
  <si>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</si>
  <si>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</si>
  <si>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</si>
  <si>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</si>
  <si>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</si>
  <si>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</si>
  <si>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</si>
  <si>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</si>
  <si>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</si>
  <si>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</si>
  <si>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</si>
  <si>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</si>
  <si>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</si>
  <si>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RAJAN GUPTA</t>
  </si>
  <si>
    <t>SUNIL BHANDARI</t>
  </si>
  <si>
    <t>VEENA RAJESH SHAH</t>
  </si>
  <si>
    <t>QE SECURITIES</t>
  </si>
  <si>
    <t>SKSE SECURITIES LTD</t>
  </si>
  <si>
    <t>NK SECURITIES RESEARCH PRIVATE LIMITED</t>
  </si>
  <si>
    <t>AAKRAYA RESEARCH LLP</t>
  </si>
  <si>
    <t>HRTI PRIVATE LIMITED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</si>
  <si>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</si>
  <si>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</si>
  <si>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</si>
  <si>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</si>
  <si>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</si>
  <si>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</si>
  <si>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</si>
  <si>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</si>
  <si>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</si>
  <si>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</si>
  <si>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</si>
  <si>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</si>
  <si>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COLORCHIPS</t>
  </si>
  <si>
    <t>VINIATO ADVISORS PRIVATE LIMITED</t>
  </si>
  <si>
    <t>ZENAB AIYUB YACOOBALI</t>
  </si>
  <si>
    <t>MADHURIND</t>
  </si>
  <si>
    <t>KARAMJIT SINGH</t>
  </si>
  <si>
    <t>SADHNA</t>
  </si>
  <si>
    <t>GAURAV GUPTA</t>
  </si>
  <si>
    <t>GHANSHYAM SONI</t>
  </si>
  <si>
    <t>MANSI SHARE &amp; STOCK ADVISORS PRIVATE LIMITED</t>
  </si>
  <si>
    <t>MADHUDEVI SANJAY BUCHA .</t>
  </si>
  <si>
    <t>PAWAN KUMAR KHURANA</t>
  </si>
  <si>
    <t>AJOONI</t>
  </si>
  <si>
    <t>Ajooni Biotech Limited</t>
  </si>
  <si>
    <t>AMIT BABULAL KHALAS</t>
  </si>
  <si>
    <t>DIL</t>
  </si>
  <si>
    <t>Debock Industries Limited</t>
  </si>
  <si>
    <t>CMMIPL</t>
  </si>
  <si>
    <t>CMM Infraprojects Limited</t>
  </si>
  <si>
    <t>KOTAK MAHINDRA BANK LIMITED</t>
  </si>
  <si>
    <t>Part Profit of Rs.22/-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</si>
  <si>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</si>
  <si>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</si>
  <si>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</si>
  <si>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</si>
  <si>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</si>
  <si>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</si>
  <si>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</si>
  <si>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</si>
  <si>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</si>
  <si>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824-826</t>
  </si>
  <si>
    <t>840-855</t>
  </si>
  <si>
    <t>Profit of Rs.4.5/-</t>
  </si>
  <si>
    <t>BANASFN</t>
  </si>
  <si>
    <t>ENBETRD</t>
  </si>
  <si>
    <t>GUTTIKONDA RAJASEKHAR</t>
  </si>
  <si>
    <t>REKHA BHANDARI</t>
  </si>
  <si>
    <t>HENSEX SECURITIES PRIVATE LIMITED</t>
  </si>
  <si>
    <t>MANSI SHARES &amp; STOCK ADVISORS PVT LTD</t>
  </si>
  <si>
    <t>HARESH DAHYABHAI DARJI</t>
  </si>
  <si>
    <t>DREAMFOLKS</t>
  </si>
  <si>
    <t>Dreamfolks Services Ltd</t>
  </si>
  <si>
    <t>MARWADI CHANDARANA INTERMEDIARIES BROKERS PRIVATE LIMITED</t>
  </si>
  <si>
    <t>NAKSHATRA GARMENTS PRIVATE LIMITED</t>
  </si>
  <si>
    <t>JAKHARIA</t>
  </si>
  <si>
    <t>JAKHARIA FABRIC LIMITED</t>
  </si>
  <si>
    <t>ARYAMAN CAPITAL MARKETS LIMITED</t>
  </si>
  <si>
    <t>JALAN</t>
  </si>
  <si>
    <t>Jalan Transolu. India Ltd</t>
  </si>
  <si>
    <t>JINDALPHOT</t>
  </si>
  <si>
    <t>Jindal Photo Limited</t>
  </si>
  <si>
    <t>LEXUS</t>
  </si>
  <si>
    <t>Lexus Granito (India) Ltd</t>
  </si>
  <si>
    <t>VINOD HARILAL JHAVERI</t>
  </si>
  <si>
    <t>JETFREIGHT</t>
  </si>
  <si>
    <t>Jet Freight Logistics Ltd</t>
  </si>
  <si>
    <t>SAINATHKRIPA COMMERCIAL LLP</t>
  </si>
  <si>
    <t>SECURKLOUD</t>
  </si>
  <si>
    <t>SECUREKLOUD TECH LIMITED</t>
  </si>
  <si>
    <t>SANDEEP TANDON</t>
  </si>
  <si>
    <t>1990-2000</t>
  </si>
  <si>
    <t>2060-2100</t>
  </si>
  <si>
    <t>HINDUNILVR SEPT FUT</t>
  </si>
  <si>
    <t>2580-2590</t>
  </si>
  <si>
    <t>2630-2670</t>
  </si>
  <si>
    <t>BHARTIARTL SEPT FUT</t>
  </si>
  <si>
    <t>749-751</t>
  </si>
  <si>
    <t>770-780</t>
  </si>
  <si>
    <t>TECHM SEPT FUT</t>
  </si>
  <si>
    <t>1058-1060</t>
  </si>
  <si>
    <t>1090-1100</t>
  </si>
  <si>
    <t>HCLTECH SEPT FUT</t>
  </si>
  <si>
    <t>932-934</t>
  </si>
  <si>
    <t>950-960</t>
  </si>
  <si>
    <t>Profit of Rs.8/-</t>
  </si>
  <si>
    <t>4400-4430</t>
  </si>
  <si>
    <t>4800-5000</t>
  </si>
  <si>
    <t>Profit of Rs 5/-</t>
  </si>
  <si>
    <t>ABANSENT</t>
  </si>
  <si>
    <t>ACIIN</t>
  </si>
  <si>
    <t>ASCENSIVE</t>
  </si>
  <si>
    <t>SURESHBABU MUTYALA</t>
  </si>
  <si>
    <t>ABDULLAH JATUYA</t>
  </si>
  <si>
    <t>BEELINE BROKING LIMITED</t>
  </si>
  <si>
    <t>BIRET</t>
  </si>
  <si>
    <t>KAIROS PROPERTY MANAGERS PRIVATE LIMITED</t>
  </si>
  <si>
    <t>BSREP II INDIA OFFICE HOLDINGS II PTE. LIMITED</t>
  </si>
  <si>
    <t>STANDARD CHARTERED BANK (SINGAPORE) LIMITED</t>
  </si>
  <si>
    <t>DHYAANI</t>
  </si>
  <si>
    <t>GIRIRAJ STOCK BROKING PRIVATE LIMITED</t>
  </si>
  <si>
    <t>EMBASSY</t>
  </si>
  <si>
    <t>REDDY VEERANNA</t>
  </si>
  <si>
    <t>KIRAN MULCHAND SHAH</t>
  </si>
  <si>
    <t>HIGHSTREE</t>
  </si>
  <si>
    <t>LAXMI DEVI KHANDELIA</t>
  </si>
  <si>
    <t>INDINFO</t>
  </si>
  <si>
    <t>SHERWOOD SECURITIES PVT LTD</t>
  </si>
  <si>
    <t>JAIHINDS</t>
  </si>
  <si>
    <t>RUDRAKSH BAROT</t>
  </si>
  <si>
    <t>NILU KUMARI KUMARI</t>
  </si>
  <si>
    <t>PARTH MUKESHBHAI BHAVSAR</t>
  </si>
  <si>
    <t>LESHAIND</t>
  </si>
  <si>
    <t>LYKISLTD</t>
  </si>
  <si>
    <t>KEDIA</t>
  </si>
  <si>
    <t>MADHUSE</t>
  </si>
  <si>
    <t>SAMALKHA SHARES CONSULTANTS LLP</t>
  </si>
  <si>
    <t>MNIL</t>
  </si>
  <si>
    <t>AKASH DAGAR</t>
  </si>
  <si>
    <t>MILIND MADHANI SECURITIES PRIVATE LIMITED</t>
  </si>
  <si>
    <t>PATELENG</t>
  </si>
  <si>
    <t>NEOMILE CORPORATE ADVISORY PRIVATE LIMITED</t>
  </si>
  <si>
    <t>PRISMMEDI</t>
  </si>
  <si>
    <t>PHOENIX TRADES</t>
  </si>
  <si>
    <t>RHETAN</t>
  </si>
  <si>
    <t>AFFLUENCE COMMODITIES PVT.LTD.</t>
  </si>
  <si>
    <t>AFFLUENCE GEMS PRIVATELIMITED</t>
  </si>
  <si>
    <t>KCP RETAIL PRIVATE LIMITED</t>
  </si>
  <si>
    <t>SIPTL</t>
  </si>
  <si>
    <t>MOHANDAS VADAKE PUTHUR</t>
  </si>
  <si>
    <t>SUPERIOR</t>
  </si>
  <si>
    <t>VIKAS BANSAL HUF</t>
  </si>
  <si>
    <t>DOLF LEASING LIMITED</t>
  </si>
  <si>
    <t>GAURI NANDAN TRADERS</t>
  </si>
  <si>
    <t>TITANIN</t>
  </si>
  <si>
    <t>VAIDYANATHAN RADHAKRISHNAN</t>
  </si>
  <si>
    <t>CHENNA KRISHNAIAH ANNALURU</t>
  </si>
  <si>
    <t>ASHISH AGRAWAL</t>
  </si>
  <si>
    <t>TRIVENIENT</t>
  </si>
  <si>
    <t>MANJU DEVI AGARWAL</t>
  </si>
  <si>
    <t>VSL</t>
  </si>
  <si>
    <t>YACOOBALI AIYUB MOHAMMED</t>
  </si>
  <si>
    <t>SANDEEP JAIN</t>
  </si>
  <si>
    <t>SNEHALKUMAR PRAVINCHANDRA MEHTA .</t>
  </si>
  <si>
    <t>DEEPA NAVIN PAMNANI</t>
  </si>
  <si>
    <t>SONAWAT</t>
  </si>
  <si>
    <t>MAHENDRA KUMAR SONAWAT</t>
  </si>
  <si>
    <t>RANI</t>
  </si>
  <si>
    <t>AMJUMBO</t>
  </si>
  <si>
    <t>A and M Jumbo Bags Ltd</t>
  </si>
  <si>
    <t>HANSABEN BHARATKUMAR PATEL</t>
  </si>
  <si>
    <t>ARIES</t>
  </si>
  <si>
    <t>Aries Agro Limited</t>
  </si>
  <si>
    <t>RAHUL THAKURDAS MIRCHANDANI</t>
  </si>
  <si>
    <t>ASLIND</t>
  </si>
  <si>
    <t>ASL Industries Limited</t>
  </si>
  <si>
    <t>SARVAGAY TEXTILE LLP</t>
  </si>
  <si>
    <t>HANSRAJ COMMOSALES LLP</t>
  </si>
  <si>
    <t>KABEELON SALES CORP</t>
  </si>
  <si>
    <t>Bharti Airtel Limited</t>
  </si>
  <si>
    <t>BHARTI TELECOM LIMITED</t>
  </si>
  <si>
    <t>FIDEL</t>
  </si>
  <si>
    <t>Fidel Softech Limited</t>
  </si>
  <si>
    <t>YUGA STOCKS AND COMMODITIES PRIVATE LIMITED  .</t>
  </si>
  <si>
    <t>GEEKAYWIRE</t>
  </si>
  <si>
    <t>Geekay Wires Limited</t>
  </si>
  <si>
    <t>NIKUNJ KAUSHIK SHAH</t>
  </si>
  <si>
    <t>RAJESH  KOLEKAR</t>
  </si>
  <si>
    <t>HISARMETAL</t>
  </si>
  <si>
    <t>Hisar Metal Ind. Limited</t>
  </si>
  <si>
    <t>OPELINA SUSTAINABLE SERVICES PRIVATE LIMITED</t>
  </si>
  <si>
    <t>HUBTOWN</t>
  </si>
  <si>
    <t>Ackruti City Limited</t>
  </si>
  <si>
    <t>INDLMETER</t>
  </si>
  <si>
    <t>IMP Powers Ltd</t>
  </si>
  <si>
    <t>PURVISH MUKESH SHAH</t>
  </si>
  <si>
    <t>INVENTURE</t>
  </si>
  <si>
    <t>Inventure Gro &amp; Sec Ltd</t>
  </si>
  <si>
    <t>TEJAS TRADEFIN LLP</t>
  </si>
  <si>
    <t>NOPEA CAPITAL SERVICES PRIVATE LIMITED</t>
  </si>
  <si>
    <t>SAROJ GUPTA</t>
  </si>
  <si>
    <t>KAKATCEM</t>
  </si>
  <si>
    <t>Kakatiya Cements Ltd</t>
  </si>
  <si>
    <t>M T CORPORATION</t>
  </si>
  <si>
    <t>SAHI TRADING PRIVATE LIMITED .</t>
  </si>
  <si>
    <t>PADMINI VINIYOG PRIVATE LIMITED</t>
  </si>
  <si>
    <t>INFRONT ENTERPRISES PRIVATE LIMITED</t>
  </si>
  <si>
    <t>MAHESHWARI</t>
  </si>
  <si>
    <t>Maheshwari Logistics Limi</t>
  </si>
  <si>
    <t>NBIFIN</t>
  </si>
  <si>
    <t>N.B.I. Ind. Fin. Co. Ltd</t>
  </si>
  <si>
    <t>CENTUARY FIBRE PLATES PRIVATE LIMITED</t>
  </si>
  <si>
    <t>SECURCRED</t>
  </si>
  <si>
    <t>SecUR Credentials Limited</t>
  </si>
  <si>
    <t>PARAMOUNT TRADING</t>
  </si>
  <si>
    <t>SAIRAM INFRATRADE LLP</t>
  </si>
  <si>
    <t>VENUSPIPES</t>
  </si>
  <si>
    <t>Venus Pipes &amp; Tubes Ltd</t>
  </si>
  <si>
    <t>NEW BERRY ADVISORS LTD</t>
  </si>
  <si>
    <t>VERTOZ</t>
  </si>
  <si>
    <t>Vertoz Advertising Ltd</t>
  </si>
  <si>
    <t>SHREE BAHUBALI STOCK BROKING LTD</t>
  </si>
  <si>
    <t>VIVO</t>
  </si>
  <si>
    <t>Vivo Collab Solutions Ltd</t>
  </si>
  <si>
    <t>DEVIKA ANAND</t>
  </si>
  <si>
    <t>Wockhardt Ltd.</t>
  </si>
  <si>
    <t>YAARI</t>
  </si>
  <si>
    <t>Yaari Digi Int Ser Ltd</t>
  </si>
  <si>
    <t>JAGDISHBHAI KALUBHAI VIRANI</t>
  </si>
  <si>
    <t>DIGVIJAYSINH CHHOTUSINH PARMAR</t>
  </si>
  <si>
    <t>JIMMY MIRCHANDANI</t>
  </si>
  <si>
    <t>YUVIKA TRADEWING LLP</t>
  </si>
  <si>
    <t>ZUBER TRADING LLP</t>
  </si>
  <si>
    <t>SUNAYANA INVESTMENT COMPANY LIMITED</t>
  </si>
  <si>
    <t>BANKA</t>
  </si>
  <si>
    <t>Banka BioLoo Limited</t>
  </si>
  <si>
    <t>PRABODH AGRAWAL</t>
  </si>
  <si>
    <t>PASTEL LIMITED</t>
  </si>
  <si>
    <t>CMICABLES</t>
  </si>
  <si>
    <t>CMI Limited</t>
  </si>
  <si>
    <t>JAIN VISHWA PRABHA</t>
  </si>
  <si>
    <t>KISHAN MUNDRA</t>
  </si>
  <si>
    <t>PVT LTD SHREE KISHORIJU TRADING AND INVESTMENT</t>
  </si>
  <si>
    <t>VIJAYAKUMAR  S</t>
  </si>
  <si>
    <t>MANISH JALAN</t>
  </si>
  <si>
    <t>SNEHA GARG</t>
  </si>
  <si>
    <t>KOHINOOR</t>
  </si>
  <si>
    <t>Kohinoor Foods Limited</t>
  </si>
  <si>
    <t>YOGESH KUMAR SHARMA</t>
  </si>
  <si>
    <t>TANUSHREE LOGISTICS PRIVATE LIMITED</t>
  </si>
  <si>
    <t>VIRTUE CERAMICS PRIVATE LIMITED .</t>
  </si>
  <si>
    <t>ANUSTUP TRADING  PRIVATE LIMITED</t>
  </si>
  <si>
    <t>STEADVIEW CAPITAL MAURITIUS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</si>
</sst>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4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2" borderId="20" xfId="0" applyNumberFormat="1" applyFont="1" applyFill="1" applyBorder="1" applyAlignment="1">
      <alignment horizontal="center" vertical="center"/>
    </xf>
    <xf numFmtId="16" fontId="31" fillId="12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left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27" borderId="23" xfId="0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15" fontId="31" fillId="27" borderId="23" xfId="0" applyNumberFormat="1" applyFont="1" applyFill="1" applyBorder="1" applyAlignment="1">
      <alignment horizontal="center" vertical="center"/>
    </xf>
    <xf numFmtId="0" fontId="32" fillId="27" borderId="23" xfId="0" applyFont="1" applyFill="1" applyBorder="1"/>
    <xf numFmtId="43" fontId="31" fillId="27" borderId="23" xfId="0" applyNumberFormat="1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44812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9" sqref="D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44812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7" t="s">
        <v>16</v>
      </c>
      <c r="B9" s="439" t="s">
        <v>17</v>
      </c>
      <c r="C9" s="439" t="s">
        <v>18</v>
      </c>
      <c r="D9" s="439" t="s">
        <v>19</v>
      </c>
      <c r="E9" s="23" t="s">
        <v>20</v>
      </c>
      <c r="F9" s="23" t="s">
        <v>21</v>
      </c>
      <c r="G9" s="434" t="s">
        <v>22</v>
      </c>
      <c r="H9" s="435"/>
      <c r="I9" s="436"/>
      <c r="J9" s="434" t="s">
        <v>23</v>
      </c>
      <c r="K9" s="435"/>
      <c r="L9" s="436"/>
      <c r="M9" s="23"/>
      <c r="N9" s="24"/>
      <c r="O9" s="24"/>
      <c r="P9" s="24"/>
    </row>
    <row r="10" spans="1:16" ht="59.25" customHeight="1">
      <c r="A10" s="438"/>
      <c r="B10" s="440"/>
      <c r="C10" s="440"/>
      <c r="D10" s="44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17651.05</v>
      </c>
      <c r="F11" s="32">
        <v>17617.433333333334</v>
      </c>
      <c r="G11" s="33">
        <v>17554.866666666669</v>
      </c>
      <c r="H11" s="33">
        <v>17458.683333333334</v>
      </c>
      <c r="I11" s="33">
        <v>17396.116666666669</v>
      </c>
      <c r="J11" s="33">
        <v>17713.616666666669</v>
      </c>
      <c r="K11" s="33">
        <v>17776.183333333334</v>
      </c>
      <c r="L11" s="33">
        <v>17872.366666666669</v>
      </c>
      <c r="M11" s="34">
        <v>17680</v>
      </c>
      <c r="N11" s="34">
        <v>17521.25</v>
      </c>
      <c r="O11" s="35">
        <v>14186650</v>
      </c>
      <c r="P11" s="36">
        <v>-4.3683967631589143E-4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39592.6</v>
      </c>
      <c r="F12" s="37">
        <v>39548.65</v>
      </c>
      <c r="G12" s="38">
        <v>39383.950000000004</v>
      </c>
      <c r="H12" s="38">
        <v>39175.300000000003</v>
      </c>
      <c r="I12" s="38">
        <v>39010.600000000006</v>
      </c>
      <c r="J12" s="38">
        <v>39757.300000000003</v>
      </c>
      <c r="K12" s="38">
        <v>39922</v>
      </c>
      <c r="L12" s="38">
        <v>40130.65</v>
      </c>
      <c r="M12" s="28">
        <v>39713.35</v>
      </c>
      <c r="N12" s="28">
        <v>39340</v>
      </c>
      <c r="O12" s="39">
        <v>2286425</v>
      </c>
      <c r="P12" s="40">
        <v>-6.7802138437859927E-2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18194</v>
      </c>
      <c r="F13" s="37">
        <v>18187.833333333332</v>
      </c>
      <c r="G13" s="38">
        <v>18106.216666666664</v>
      </c>
      <c r="H13" s="38">
        <v>18018.433333333331</v>
      </c>
      <c r="I13" s="38">
        <v>17936.816666666662</v>
      </c>
      <c r="J13" s="38">
        <v>18275.616666666665</v>
      </c>
      <c r="K13" s="38">
        <v>18357.233333333334</v>
      </c>
      <c r="L13" s="38">
        <v>18445.016666666666</v>
      </c>
      <c r="M13" s="28">
        <v>18269.45</v>
      </c>
      <c r="N13" s="28">
        <v>18100.05</v>
      </c>
      <c r="O13" s="39">
        <v>4640</v>
      </c>
      <c r="P13" s="40">
        <v>0.22105263157894736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7540</v>
      </c>
      <c r="F14" s="37">
        <v>2513.3333333333335</v>
      </c>
      <c r="G14" s="38">
        <v>5026.666666666667</v>
      </c>
      <c r="H14" s="38">
        <v>2513.3333333333335</v>
      </c>
      <c r="I14" s="38">
        <v>5026.666666666667</v>
      </c>
      <c r="J14" s="38">
        <v>5026.666666666667</v>
      </c>
      <c r="K14" s="38">
        <v>2513.3333333333335</v>
      </c>
      <c r="L14" s="38">
        <v>5026.666666666667</v>
      </c>
      <c r="M14" s="28">
        <v>0</v>
      </c>
      <c r="N14" s="28">
        <v>0</v>
      </c>
      <c r="O14" s="39">
        <v>525</v>
      </c>
      <c r="P14" s="40">
        <v>-0.3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851.2</v>
      </c>
      <c r="F15" s="37">
        <v>848.6</v>
      </c>
      <c r="G15" s="38">
        <v>844.6</v>
      </c>
      <c r="H15" s="38">
        <v>838</v>
      </c>
      <c r="I15" s="38">
        <v>834</v>
      </c>
      <c r="J15" s="38">
        <v>855.2</v>
      </c>
      <c r="K15" s="38">
        <v>859.2</v>
      </c>
      <c r="L15" s="38">
        <v>865.80000000000007</v>
      </c>
      <c r="M15" s="28">
        <v>852.6</v>
      </c>
      <c r="N15" s="28">
        <v>842</v>
      </c>
      <c r="O15" s="39">
        <v>3026000</v>
      </c>
      <c r="P15" s="40">
        <v>-1.2482662968099861E-2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3326</v>
      </c>
      <c r="F16" s="37">
        <v>3331.4666666666667</v>
      </c>
      <c r="G16" s="38">
        <v>3274.5333333333333</v>
      </c>
      <c r="H16" s="38">
        <v>3223.0666666666666</v>
      </c>
      <c r="I16" s="38">
        <v>3166.1333333333332</v>
      </c>
      <c r="J16" s="38">
        <v>3382.9333333333334</v>
      </c>
      <c r="K16" s="38">
        <v>3439.8666666666668</v>
      </c>
      <c r="L16" s="38">
        <v>3491.3333333333335</v>
      </c>
      <c r="M16" s="28">
        <v>3388.4</v>
      </c>
      <c r="N16" s="28">
        <v>3280</v>
      </c>
      <c r="O16" s="39">
        <v>1198000</v>
      </c>
      <c r="P16" s="40">
        <v>-4.0640640640640643E-2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18378.7</v>
      </c>
      <c r="F17" s="37">
        <v>18424.8</v>
      </c>
      <c r="G17" s="38">
        <v>18233.3</v>
      </c>
      <c r="H17" s="38">
        <v>18087.900000000001</v>
      </c>
      <c r="I17" s="38">
        <v>17896.400000000001</v>
      </c>
      <c r="J17" s="38">
        <v>18570.199999999997</v>
      </c>
      <c r="K17" s="38">
        <v>18761.699999999997</v>
      </c>
      <c r="L17" s="38">
        <v>18907.099999999995</v>
      </c>
      <c r="M17" s="28">
        <v>18616.3</v>
      </c>
      <c r="N17" s="28">
        <v>18279.400000000001</v>
      </c>
      <c r="O17" s="39">
        <v>47520</v>
      </c>
      <c r="P17" s="40">
        <v>5.5062166962699825E-2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115.25</v>
      </c>
      <c r="F18" s="37">
        <v>115.08333333333333</v>
      </c>
      <c r="G18" s="38">
        <v>114.41666666666666</v>
      </c>
      <c r="H18" s="38">
        <v>113.58333333333333</v>
      </c>
      <c r="I18" s="38">
        <v>112.91666666666666</v>
      </c>
      <c r="J18" s="38">
        <v>115.91666666666666</v>
      </c>
      <c r="K18" s="38">
        <v>116.58333333333331</v>
      </c>
      <c r="L18" s="38">
        <v>117.41666666666666</v>
      </c>
      <c r="M18" s="28">
        <v>115.75</v>
      </c>
      <c r="N18" s="28">
        <v>114.25</v>
      </c>
      <c r="O18" s="39">
        <v>23922000</v>
      </c>
      <c r="P18" s="40">
        <v>5.9037238873751131E-3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322.95</v>
      </c>
      <c r="F19" s="37">
        <v>318.84999999999997</v>
      </c>
      <c r="G19" s="38">
        <v>313.79999999999995</v>
      </c>
      <c r="H19" s="38">
        <v>304.64999999999998</v>
      </c>
      <c r="I19" s="38">
        <v>299.59999999999997</v>
      </c>
      <c r="J19" s="38">
        <v>327.99999999999994</v>
      </c>
      <c r="K19" s="38">
        <v>333.05</v>
      </c>
      <c r="L19" s="38">
        <v>342.19999999999993</v>
      </c>
      <c r="M19" s="28">
        <v>323.89999999999998</v>
      </c>
      <c r="N19" s="28">
        <v>309.7</v>
      </c>
      <c r="O19" s="39">
        <v>11549200</v>
      </c>
      <c r="P19" s="40">
        <v>-3.8125140165956493E-3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2419.5500000000002</v>
      </c>
      <c r="F20" s="37">
        <v>2404.3833333333337</v>
      </c>
      <c r="G20" s="38">
        <v>2352.1166666666672</v>
      </c>
      <c r="H20" s="38">
        <v>2284.6833333333334</v>
      </c>
      <c r="I20" s="38">
        <v>2232.416666666667</v>
      </c>
      <c r="J20" s="38">
        <v>2471.8166666666675</v>
      </c>
      <c r="K20" s="38">
        <v>2524.0833333333339</v>
      </c>
      <c r="L20" s="38">
        <v>2591.5166666666678</v>
      </c>
      <c r="M20" s="28">
        <v>2456.65</v>
      </c>
      <c r="N20" s="28">
        <v>2336.9499999999998</v>
      </c>
      <c r="O20" s="39">
        <v>3389000</v>
      </c>
      <c r="P20" s="40">
        <v>0.15803861267725952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3483.2</v>
      </c>
      <c r="F21" s="37">
        <v>3466.5833333333335</v>
      </c>
      <c r="G21" s="38">
        <v>3438.166666666667</v>
      </c>
      <c r="H21" s="38">
        <v>3393.1333333333337</v>
      </c>
      <c r="I21" s="38">
        <v>3364.7166666666672</v>
      </c>
      <c r="J21" s="38">
        <v>3511.6166666666668</v>
      </c>
      <c r="K21" s="38">
        <v>3540.0333333333338</v>
      </c>
      <c r="L21" s="38">
        <v>3585.0666666666666</v>
      </c>
      <c r="M21" s="28">
        <v>3495</v>
      </c>
      <c r="N21" s="28">
        <v>3421.55</v>
      </c>
      <c r="O21" s="39">
        <v>17278000</v>
      </c>
      <c r="P21" s="40">
        <v>-5.1533035842809844E-3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878.55</v>
      </c>
      <c r="F22" s="37">
        <v>869.41666666666663</v>
      </c>
      <c r="G22" s="38">
        <v>855.48333333333323</v>
      </c>
      <c r="H22" s="38">
        <v>832.41666666666663</v>
      </c>
      <c r="I22" s="38">
        <v>818.48333333333323</v>
      </c>
      <c r="J22" s="38">
        <v>892.48333333333323</v>
      </c>
      <c r="K22" s="38">
        <v>906.41666666666663</v>
      </c>
      <c r="L22" s="38">
        <v>929.48333333333323</v>
      </c>
      <c r="M22" s="28">
        <v>883.35</v>
      </c>
      <c r="N22" s="28">
        <v>846.35</v>
      </c>
      <c r="O22" s="39">
        <v>75898750</v>
      </c>
      <c r="P22" s="40">
        <v>-2.2020278375757974E-3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3104.15</v>
      </c>
      <c r="F23" s="37">
        <v>3067.9333333333329</v>
      </c>
      <c r="G23" s="38">
        <v>3025.2166666666658</v>
      </c>
      <c r="H23" s="38">
        <v>2946.2833333333328</v>
      </c>
      <c r="I23" s="38">
        <v>2903.5666666666657</v>
      </c>
      <c r="J23" s="38">
        <v>3146.8666666666659</v>
      </c>
      <c r="K23" s="38">
        <v>3189.583333333333</v>
      </c>
      <c r="L23" s="38">
        <v>3268.516666666666</v>
      </c>
      <c r="M23" s="28">
        <v>3110.65</v>
      </c>
      <c r="N23" s="28">
        <v>2989</v>
      </c>
      <c r="O23" s="39">
        <v>476000</v>
      </c>
      <c r="P23" s="40">
        <v>1.7528858486532708E-2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538.95000000000005</v>
      </c>
      <c r="F24" s="37">
        <v>541.01666666666677</v>
      </c>
      <c r="G24" s="38">
        <v>535.03333333333353</v>
      </c>
      <c r="H24" s="38">
        <v>531.11666666666679</v>
      </c>
      <c r="I24" s="38">
        <v>525.13333333333355</v>
      </c>
      <c r="J24" s="38">
        <v>544.93333333333351</v>
      </c>
      <c r="K24" s="38">
        <v>550.91666666666686</v>
      </c>
      <c r="L24" s="38">
        <v>554.83333333333348</v>
      </c>
      <c r="M24" s="28">
        <v>547</v>
      </c>
      <c r="N24" s="28">
        <v>537.1</v>
      </c>
      <c r="O24" s="39">
        <v>6709000</v>
      </c>
      <c r="P24" s="40">
        <v>8.2657048391944696E-3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450.9</v>
      </c>
      <c r="F25" s="37">
        <v>449.16666666666669</v>
      </c>
      <c r="G25" s="38">
        <v>439.13333333333338</v>
      </c>
      <c r="H25" s="38">
        <v>427.36666666666667</v>
      </c>
      <c r="I25" s="38">
        <v>417.33333333333337</v>
      </c>
      <c r="J25" s="38">
        <v>460.93333333333339</v>
      </c>
      <c r="K25" s="38">
        <v>470.9666666666667</v>
      </c>
      <c r="L25" s="38">
        <v>482.73333333333341</v>
      </c>
      <c r="M25" s="28">
        <v>459.2</v>
      </c>
      <c r="N25" s="28">
        <v>437.4</v>
      </c>
      <c r="O25" s="39">
        <v>81927000</v>
      </c>
      <c r="P25" s="40">
        <v>2.0401300302656654E-2</v>
      </c>
    </row>
    <row r="26" spans="1:16" ht="12.75" customHeight="1">
      <c r="A26" s="28">
        <v>16</v>
      </c>
      <c r="B26" s="226" t="s">
        <v>44</v>
      </c>
      <c r="C26" s="30" t="s">
        <v>53</v>
      </c>
      <c r="D26" s="31">
        <v>44833</v>
      </c>
      <c r="E26" s="37">
        <v>4392.55</v>
      </c>
      <c r="F26" s="37">
        <v>4389.1500000000005</v>
      </c>
      <c r="G26" s="38">
        <v>4350.3500000000013</v>
      </c>
      <c r="H26" s="38">
        <v>4308.1500000000005</v>
      </c>
      <c r="I26" s="38">
        <v>4269.3500000000013</v>
      </c>
      <c r="J26" s="38">
        <v>4431.3500000000013</v>
      </c>
      <c r="K26" s="38">
        <v>4470.1500000000005</v>
      </c>
      <c r="L26" s="38">
        <v>4512.3500000000013</v>
      </c>
      <c r="M26" s="28">
        <v>4427.95</v>
      </c>
      <c r="N26" s="28">
        <v>4346.95</v>
      </c>
      <c r="O26" s="39">
        <v>1646000</v>
      </c>
      <c r="P26" s="40">
        <v>-1.7093379114727178E-2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275.60000000000002</v>
      </c>
      <c r="F27" s="37">
        <v>274.33333333333331</v>
      </c>
      <c r="G27" s="38">
        <v>272.26666666666665</v>
      </c>
      <c r="H27" s="38">
        <v>268.93333333333334</v>
      </c>
      <c r="I27" s="38">
        <v>266.86666666666667</v>
      </c>
      <c r="J27" s="38">
        <v>277.66666666666663</v>
      </c>
      <c r="K27" s="38">
        <v>279.73333333333335</v>
      </c>
      <c r="L27" s="38">
        <v>283.06666666666661</v>
      </c>
      <c r="M27" s="28">
        <v>276.39999999999998</v>
      </c>
      <c r="N27" s="28">
        <v>271</v>
      </c>
      <c r="O27" s="39">
        <v>13247500</v>
      </c>
      <c r="P27" s="40">
        <v>-2.9735965137144323E-2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162.9</v>
      </c>
      <c r="F28" s="37">
        <v>162.98333333333335</v>
      </c>
      <c r="G28" s="38">
        <v>160.41666666666669</v>
      </c>
      <c r="H28" s="38">
        <v>157.93333333333334</v>
      </c>
      <c r="I28" s="38">
        <v>155.36666666666667</v>
      </c>
      <c r="J28" s="38">
        <v>165.4666666666667</v>
      </c>
      <c r="K28" s="38">
        <v>168.03333333333336</v>
      </c>
      <c r="L28" s="38">
        <v>170.51666666666671</v>
      </c>
      <c r="M28" s="28">
        <v>165.55</v>
      </c>
      <c r="N28" s="28">
        <v>160.5</v>
      </c>
      <c r="O28" s="39">
        <v>50885000</v>
      </c>
      <c r="P28" s="40">
        <v>-2.1536390731660419E-2</v>
      </c>
    </row>
    <row r="29" spans="1:16" ht="12.75" customHeight="1">
      <c r="A29" s="28">
        <v>19</v>
      </c>
      <c r="B29" s="227" t="s">
        <v>56</v>
      </c>
      <c r="C29" s="30" t="s">
        <v>57</v>
      </c>
      <c r="D29" s="31">
        <v>44833</v>
      </c>
      <c r="E29" s="37">
        <v>3418.35</v>
      </c>
      <c r="F29" s="37">
        <v>3420.9499999999994</v>
      </c>
      <c r="G29" s="38">
        <v>3393.4499999999989</v>
      </c>
      <c r="H29" s="38">
        <v>3368.5499999999997</v>
      </c>
      <c r="I29" s="38">
        <v>3341.0499999999993</v>
      </c>
      <c r="J29" s="38">
        <v>3445.8499999999985</v>
      </c>
      <c r="K29" s="38">
        <v>3473.3499999999995</v>
      </c>
      <c r="L29" s="38">
        <v>3498.2499999999982</v>
      </c>
      <c r="M29" s="28">
        <v>3448.45</v>
      </c>
      <c r="N29" s="28">
        <v>3396.05</v>
      </c>
      <c r="O29" s="39">
        <v>5646800</v>
      </c>
      <c r="P29" s="40">
        <v>2.6243093922651933E-2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2430.3000000000002</v>
      </c>
      <c r="F30" s="37">
        <v>2401.5666666666666</v>
      </c>
      <c r="G30" s="38">
        <v>2343.2833333333333</v>
      </c>
      <c r="H30" s="38">
        <v>2256.2666666666669</v>
      </c>
      <c r="I30" s="38">
        <v>2197.9833333333336</v>
      </c>
      <c r="J30" s="38">
        <v>2488.583333333333</v>
      </c>
      <c r="K30" s="38">
        <v>2546.8666666666659</v>
      </c>
      <c r="L30" s="38">
        <v>2633.8833333333328</v>
      </c>
      <c r="M30" s="28">
        <v>2459.85</v>
      </c>
      <c r="N30" s="28">
        <v>2314.5500000000002</v>
      </c>
      <c r="O30" s="39">
        <v>917125</v>
      </c>
      <c r="P30" s="40">
        <v>6.1763769500159188E-2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9242.0499999999993</v>
      </c>
      <c r="F31" s="37">
        <v>9257</v>
      </c>
      <c r="G31" s="38">
        <v>9110.2999999999993</v>
      </c>
      <c r="H31" s="38">
        <v>8978.5499999999993</v>
      </c>
      <c r="I31" s="38">
        <v>8831.8499999999985</v>
      </c>
      <c r="J31" s="38">
        <v>9388.75</v>
      </c>
      <c r="K31" s="38">
        <v>9535.4500000000007</v>
      </c>
      <c r="L31" s="38">
        <v>9667.2000000000007</v>
      </c>
      <c r="M31" s="28">
        <v>9403.7000000000007</v>
      </c>
      <c r="N31" s="28">
        <v>9125.25</v>
      </c>
      <c r="O31" s="39">
        <v>155025</v>
      </c>
      <c r="P31" s="40">
        <v>3.6090225563909777E-2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644.85</v>
      </c>
      <c r="F32" s="37">
        <v>646.81666666666661</v>
      </c>
      <c r="G32" s="38">
        <v>641.63333333333321</v>
      </c>
      <c r="H32" s="38">
        <v>638.41666666666663</v>
      </c>
      <c r="I32" s="38">
        <v>633.23333333333323</v>
      </c>
      <c r="J32" s="38">
        <v>650.03333333333319</v>
      </c>
      <c r="K32" s="38">
        <v>655.21666666666658</v>
      </c>
      <c r="L32" s="38">
        <v>658.43333333333317</v>
      </c>
      <c r="M32" s="28">
        <v>652</v>
      </c>
      <c r="N32" s="28">
        <v>643.6</v>
      </c>
      <c r="O32" s="39">
        <v>6576000</v>
      </c>
      <c r="P32" s="40">
        <v>1.6226240148354196E-2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547.70000000000005</v>
      </c>
      <c r="F33" s="37">
        <v>544.46666666666658</v>
      </c>
      <c r="G33" s="38">
        <v>540.03333333333319</v>
      </c>
      <c r="H33" s="38">
        <v>532.36666666666656</v>
      </c>
      <c r="I33" s="38">
        <v>527.93333333333317</v>
      </c>
      <c r="J33" s="38">
        <v>552.13333333333321</v>
      </c>
      <c r="K33" s="38">
        <v>556.56666666666661</v>
      </c>
      <c r="L33" s="38">
        <v>564.23333333333323</v>
      </c>
      <c r="M33" s="28">
        <v>548.9</v>
      </c>
      <c r="N33" s="28">
        <v>536.79999999999995</v>
      </c>
      <c r="O33" s="39">
        <v>13470000</v>
      </c>
      <c r="P33" s="40">
        <v>-1.2463343108504398E-2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757.2</v>
      </c>
      <c r="F34" s="37">
        <v>753.01666666666677</v>
      </c>
      <c r="G34" s="38">
        <v>746.08333333333348</v>
      </c>
      <c r="H34" s="38">
        <v>734.9666666666667</v>
      </c>
      <c r="I34" s="38">
        <v>728.03333333333342</v>
      </c>
      <c r="J34" s="38">
        <v>764.13333333333355</v>
      </c>
      <c r="K34" s="38">
        <v>771.06666666666672</v>
      </c>
      <c r="L34" s="38">
        <v>782.18333333333362</v>
      </c>
      <c r="M34" s="28">
        <v>759.95</v>
      </c>
      <c r="N34" s="28">
        <v>741.9</v>
      </c>
      <c r="O34" s="39">
        <v>43762800</v>
      </c>
      <c r="P34" s="40">
        <v>-2.0624647527996347E-2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3827.65</v>
      </c>
      <c r="F35" s="37">
        <v>3846.7000000000003</v>
      </c>
      <c r="G35" s="38">
        <v>3773.5500000000006</v>
      </c>
      <c r="H35" s="38">
        <v>3719.4500000000003</v>
      </c>
      <c r="I35" s="38">
        <v>3646.3000000000006</v>
      </c>
      <c r="J35" s="38">
        <v>3900.8000000000006</v>
      </c>
      <c r="K35" s="38">
        <v>3973.9500000000003</v>
      </c>
      <c r="L35" s="38">
        <v>4028.0500000000006</v>
      </c>
      <c r="M35" s="28">
        <v>3919.85</v>
      </c>
      <c r="N35" s="28">
        <v>3792.6</v>
      </c>
      <c r="O35" s="39">
        <v>2796250</v>
      </c>
      <c r="P35" s="40">
        <v>0.19408561972883528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17087.75</v>
      </c>
      <c r="F36" s="37">
        <v>17041.533333333336</v>
      </c>
      <c r="G36" s="38">
        <v>16885.516666666674</v>
      </c>
      <c r="H36" s="38">
        <v>16683.283333333336</v>
      </c>
      <c r="I36" s="38">
        <v>16527.266666666674</v>
      </c>
      <c r="J36" s="38">
        <v>17243.766666666674</v>
      </c>
      <c r="K36" s="38">
        <v>17399.783333333336</v>
      </c>
      <c r="L36" s="38">
        <v>17602.016666666674</v>
      </c>
      <c r="M36" s="28">
        <v>17197.55</v>
      </c>
      <c r="N36" s="28">
        <v>16839.3</v>
      </c>
      <c r="O36" s="39">
        <v>930800</v>
      </c>
      <c r="P36" s="40">
        <v>1.7768301350390904E-2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7207.65</v>
      </c>
      <c r="F37" s="37">
        <v>7184.9333333333334</v>
      </c>
      <c r="G37" s="38">
        <v>7122.8666666666668</v>
      </c>
      <c r="H37" s="38">
        <v>7038.083333333333</v>
      </c>
      <c r="I37" s="38">
        <v>6976.0166666666664</v>
      </c>
      <c r="J37" s="38">
        <v>7269.7166666666672</v>
      </c>
      <c r="K37" s="38">
        <v>7331.7833333333347</v>
      </c>
      <c r="L37" s="38">
        <v>7416.5666666666675</v>
      </c>
      <c r="M37" s="28">
        <v>7247</v>
      </c>
      <c r="N37" s="28">
        <v>7100.15</v>
      </c>
      <c r="O37" s="39">
        <v>4714375</v>
      </c>
      <c r="P37" s="40">
        <v>1.7207433179599212E-2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2013.45</v>
      </c>
      <c r="F38" s="37">
        <v>2009.3166666666666</v>
      </c>
      <c r="G38" s="38">
        <v>1998.1333333333332</v>
      </c>
      <c r="H38" s="38">
        <v>1982.8166666666666</v>
      </c>
      <c r="I38" s="38">
        <v>1971.6333333333332</v>
      </c>
      <c r="J38" s="38">
        <v>2024.6333333333332</v>
      </c>
      <c r="K38" s="38">
        <v>2035.8166666666666</v>
      </c>
      <c r="L38" s="38">
        <v>2051.1333333333332</v>
      </c>
      <c r="M38" s="28">
        <v>2020.5</v>
      </c>
      <c r="N38" s="28">
        <v>1994</v>
      </c>
      <c r="O38" s="39">
        <v>2706300</v>
      </c>
      <c r="P38" s="40">
        <v>2.5113636363636362E-2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377.9</v>
      </c>
      <c r="F39" s="37">
        <v>378.15000000000003</v>
      </c>
      <c r="G39" s="38">
        <v>373.30000000000007</v>
      </c>
      <c r="H39" s="38">
        <v>368.70000000000005</v>
      </c>
      <c r="I39" s="38">
        <v>363.85000000000008</v>
      </c>
      <c r="J39" s="38">
        <v>382.75000000000006</v>
      </c>
      <c r="K39" s="38">
        <v>387.60000000000008</v>
      </c>
      <c r="L39" s="38">
        <v>392.20000000000005</v>
      </c>
      <c r="M39" s="28">
        <v>383</v>
      </c>
      <c r="N39" s="28">
        <v>373.55</v>
      </c>
      <c r="O39" s="39">
        <v>7688000</v>
      </c>
      <c r="P39" s="40">
        <v>-4.0343519073297383E-2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285.85000000000002</v>
      </c>
      <c r="F40" s="37">
        <v>284.51666666666671</v>
      </c>
      <c r="G40" s="38">
        <v>282.18333333333339</v>
      </c>
      <c r="H40" s="38">
        <v>278.51666666666671</v>
      </c>
      <c r="I40" s="38">
        <v>276.18333333333339</v>
      </c>
      <c r="J40" s="38">
        <v>288.18333333333339</v>
      </c>
      <c r="K40" s="38">
        <v>290.51666666666677</v>
      </c>
      <c r="L40" s="38">
        <v>294.18333333333339</v>
      </c>
      <c r="M40" s="28">
        <v>286.85000000000002</v>
      </c>
      <c r="N40" s="28">
        <v>280.85000000000002</v>
      </c>
      <c r="O40" s="39">
        <v>31588200</v>
      </c>
      <c r="P40" s="40">
        <v>8.0418174507438673E-3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134.55000000000001</v>
      </c>
      <c r="F41" s="37">
        <v>134.15</v>
      </c>
      <c r="G41" s="38">
        <v>133.45000000000002</v>
      </c>
      <c r="H41" s="38">
        <v>132.35000000000002</v>
      </c>
      <c r="I41" s="38">
        <v>131.65000000000003</v>
      </c>
      <c r="J41" s="38">
        <v>135.25</v>
      </c>
      <c r="K41" s="38">
        <v>135.94999999999999</v>
      </c>
      <c r="L41" s="38">
        <v>137.04999999999998</v>
      </c>
      <c r="M41" s="28">
        <v>134.85</v>
      </c>
      <c r="N41" s="28">
        <v>133.05000000000001</v>
      </c>
      <c r="O41" s="39">
        <v>89949600</v>
      </c>
      <c r="P41" s="40">
        <v>4.3109079033311565E-3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1938.45</v>
      </c>
      <c r="F42" s="37">
        <v>1918.1666666666667</v>
      </c>
      <c r="G42" s="38">
        <v>1894.7833333333335</v>
      </c>
      <c r="H42" s="38">
        <v>1851.1166666666668</v>
      </c>
      <c r="I42" s="38">
        <v>1827.7333333333336</v>
      </c>
      <c r="J42" s="38">
        <v>1961.8333333333335</v>
      </c>
      <c r="K42" s="38">
        <v>1985.2166666666667</v>
      </c>
      <c r="L42" s="38">
        <v>2028.8833333333334</v>
      </c>
      <c r="M42" s="28">
        <v>1941.55</v>
      </c>
      <c r="N42" s="28">
        <v>1874.5</v>
      </c>
      <c r="O42" s="39">
        <v>1991000</v>
      </c>
      <c r="P42" s="40">
        <v>1.7425519955030916E-2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329.65</v>
      </c>
      <c r="F43" s="37">
        <v>329</v>
      </c>
      <c r="G43" s="38">
        <v>327.25</v>
      </c>
      <c r="H43" s="38">
        <v>324.85000000000002</v>
      </c>
      <c r="I43" s="38">
        <v>323.10000000000002</v>
      </c>
      <c r="J43" s="38">
        <v>331.4</v>
      </c>
      <c r="K43" s="38">
        <v>333.15</v>
      </c>
      <c r="L43" s="38">
        <v>335.54999999999995</v>
      </c>
      <c r="M43" s="28">
        <v>330.75</v>
      </c>
      <c r="N43" s="28">
        <v>326.60000000000002</v>
      </c>
      <c r="O43" s="39">
        <v>25790600</v>
      </c>
      <c r="P43" s="40">
        <v>-1.1073874398950896E-2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663.6</v>
      </c>
      <c r="F44" s="37">
        <v>664.63333333333333</v>
      </c>
      <c r="G44" s="38">
        <v>659.86666666666667</v>
      </c>
      <c r="H44" s="38">
        <v>656.13333333333333</v>
      </c>
      <c r="I44" s="38">
        <v>651.36666666666667</v>
      </c>
      <c r="J44" s="38">
        <v>668.36666666666667</v>
      </c>
      <c r="K44" s="38">
        <v>673.13333333333333</v>
      </c>
      <c r="L44" s="38">
        <v>676.86666666666667</v>
      </c>
      <c r="M44" s="28">
        <v>669.4</v>
      </c>
      <c r="N44" s="28">
        <v>660.9</v>
      </c>
      <c r="O44" s="39">
        <v>6367900</v>
      </c>
      <c r="P44" s="40">
        <v>1.4190609670637701E-2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765</v>
      </c>
      <c r="F45" s="37">
        <v>762.1</v>
      </c>
      <c r="G45" s="38">
        <v>753.65000000000009</v>
      </c>
      <c r="H45" s="38">
        <v>742.30000000000007</v>
      </c>
      <c r="I45" s="38">
        <v>733.85000000000014</v>
      </c>
      <c r="J45" s="38">
        <v>773.45</v>
      </c>
      <c r="K45" s="38">
        <v>781.90000000000009</v>
      </c>
      <c r="L45" s="38">
        <v>793.25</v>
      </c>
      <c r="M45" s="28">
        <v>770.55</v>
      </c>
      <c r="N45" s="28">
        <v>750.75</v>
      </c>
      <c r="O45" s="39">
        <v>7841000</v>
      </c>
      <c r="P45" s="40">
        <v>-1.2344123945081244E-2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752.6</v>
      </c>
      <c r="F46" s="37">
        <v>751.16666666666663</v>
      </c>
      <c r="G46" s="38">
        <v>746.0333333333333</v>
      </c>
      <c r="H46" s="38">
        <v>739.4666666666667</v>
      </c>
      <c r="I46" s="38">
        <v>734.33333333333337</v>
      </c>
      <c r="J46" s="38">
        <v>757.73333333333323</v>
      </c>
      <c r="K46" s="38">
        <v>762.86666666666667</v>
      </c>
      <c r="L46" s="38">
        <v>769.43333333333317</v>
      </c>
      <c r="M46" s="28">
        <v>756.3</v>
      </c>
      <c r="N46" s="28">
        <v>744.6</v>
      </c>
      <c r="O46" s="39">
        <v>47033550</v>
      </c>
      <c r="P46" s="40">
        <v>2.1499164379887345E-2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62.1</v>
      </c>
      <c r="F47" s="37">
        <v>61.683333333333337</v>
      </c>
      <c r="G47" s="38">
        <v>60.716666666666676</v>
      </c>
      <c r="H47" s="38">
        <v>59.333333333333336</v>
      </c>
      <c r="I47" s="38">
        <v>58.366666666666674</v>
      </c>
      <c r="J47" s="38">
        <v>63.066666666666677</v>
      </c>
      <c r="K47" s="38">
        <v>64.033333333333346</v>
      </c>
      <c r="L47" s="38">
        <v>65.416666666666686</v>
      </c>
      <c r="M47" s="28">
        <v>62.65</v>
      </c>
      <c r="N47" s="28">
        <v>60.3</v>
      </c>
      <c r="O47" s="39">
        <v>122010000</v>
      </c>
      <c r="P47" s="40">
        <v>2.0641194554238032E-2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303.8</v>
      </c>
      <c r="F48" s="37">
        <v>300.13333333333333</v>
      </c>
      <c r="G48" s="38">
        <v>295.56666666666666</v>
      </c>
      <c r="H48" s="38">
        <v>287.33333333333331</v>
      </c>
      <c r="I48" s="38">
        <v>282.76666666666665</v>
      </c>
      <c r="J48" s="38">
        <v>308.36666666666667</v>
      </c>
      <c r="K48" s="38">
        <v>312.93333333333328</v>
      </c>
      <c r="L48" s="38">
        <v>321.16666666666669</v>
      </c>
      <c r="M48" s="28">
        <v>304.7</v>
      </c>
      <c r="N48" s="28">
        <v>291.89999999999998</v>
      </c>
      <c r="O48" s="39">
        <v>19865100</v>
      </c>
      <c r="P48" s="40">
        <v>-1.167181599725369E-2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17410.05</v>
      </c>
      <c r="F49" s="37">
        <v>17444.333333333332</v>
      </c>
      <c r="G49" s="38">
        <v>17299.716666666664</v>
      </c>
      <c r="H49" s="38">
        <v>17189.383333333331</v>
      </c>
      <c r="I49" s="38">
        <v>17044.766666666663</v>
      </c>
      <c r="J49" s="38">
        <v>17554.666666666664</v>
      </c>
      <c r="K49" s="38">
        <v>17699.283333333333</v>
      </c>
      <c r="L49" s="38">
        <v>17809.616666666665</v>
      </c>
      <c r="M49" s="28">
        <v>17588.95</v>
      </c>
      <c r="N49" s="28">
        <v>17334</v>
      </c>
      <c r="O49" s="39">
        <v>184350</v>
      </c>
      <c r="P49" s="40">
        <v>2.3882254929186338E-2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328</v>
      </c>
      <c r="F50" s="37">
        <v>327.16666666666669</v>
      </c>
      <c r="G50" s="38">
        <v>324.18333333333339</v>
      </c>
      <c r="H50" s="38">
        <v>320.36666666666673</v>
      </c>
      <c r="I50" s="38">
        <v>317.38333333333344</v>
      </c>
      <c r="J50" s="38">
        <v>330.98333333333335</v>
      </c>
      <c r="K50" s="38">
        <v>333.96666666666658</v>
      </c>
      <c r="L50" s="38">
        <v>337.7833333333333</v>
      </c>
      <c r="M50" s="28">
        <v>330.15</v>
      </c>
      <c r="N50" s="28">
        <v>323.35000000000002</v>
      </c>
      <c r="O50" s="39">
        <v>14808600</v>
      </c>
      <c r="P50" s="40">
        <v>3.4150506159287717E-3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3676.25</v>
      </c>
      <c r="F51" s="37">
        <v>3653.75</v>
      </c>
      <c r="G51" s="38">
        <v>3628.5</v>
      </c>
      <c r="H51" s="38">
        <v>3580.75</v>
      </c>
      <c r="I51" s="38">
        <v>3555.5</v>
      </c>
      <c r="J51" s="38">
        <v>3701.5</v>
      </c>
      <c r="K51" s="38">
        <v>3726.75</v>
      </c>
      <c r="L51" s="38">
        <v>3774.5</v>
      </c>
      <c r="M51" s="28">
        <v>3679</v>
      </c>
      <c r="N51" s="28">
        <v>3606</v>
      </c>
      <c r="O51" s="39">
        <v>1598000</v>
      </c>
      <c r="P51" s="40">
        <v>-2.2749510763209392E-2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320</v>
      </c>
      <c r="F52" s="37">
        <v>320.89999999999998</v>
      </c>
      <c r="G52" s="38">
        <v>317.49999999999994</v>
      </c>
      <c r="H52" s="38">
        <v>314.99999999999994</v>
      </c>
      <c r="I52" s="38">
        <v>311.59999999999991</v>
      </c>
      <c r="J52" s="38">
        <v>323.39999999999998</v>
      </c>
      <c r="K52" s="38">
        <v>326.80000000000007</v>
      </c>
      <c r="L52" s="38">
        <v>329.3</v>
      </c>
      <c r="M52" s="28">
        <v>324.3</v>
      </c>
      <c r="N52" s="28">
        <v>318.39999999999998</v>
      </c>
      <c r="O52" s="39">
        <v>8149700</v>
      </c>
      <c r="P52" s="40">
        <v>0.14606946983546618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242.7</v>
      </c>
      <c r="F53" s="37">
        <v>243.1</v>
      </c>
      <c r="G53" s="38">
        <v>241</v>
      </c>
      <c r="H53" s="38">
        <v>239.3</v>
      </c>
      <c r="I53" s="38">
        <v>237.20000000000002</v>
      </c>
      <c r="J53" s="38">
        <v>244.79999999999998</v>
      </c>
      <c r="K53" s="38">
        <v>246.89999999999995</v>
      </c>
      <c r="L53" s="38">
        <v>248.59999999999997</v>
      </c>
      <c r="M53" s="28">
        <v>245.2</v>
      </c>
      <c r="N53" s="28">
        <v>241.4</v>
      </c>
      <c r="O53" s="39">
        <v>39881700</v>
      </c>
      <c r="P53" s="40">
        <v>1.4073870657696004E-2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644.35</v>
      </c>
      <c r="F54" s="37">
        <v>646.03333333333342</v>
      </c>
      <c r="G54" s="38">
        <v>638.26666666666688</v>
      </c>
      <c r="H54" s="38">
        <v>632.18333333333351</v>
      </c>
      <c r="I54" s="38">
        <v>624.41666666666697</v>
      </c>
      <c r="J54" s="38">
        <v>652.11666666666679</v>
      </c>
      <c r="K54" s="38">
        <v>659.88333333333344</v>
      </c>
      <c r="L54" s="38">
        <v>665.9666666666667</v>
      </c>
      <c r="M54" s="28">
        <v>653.79999999999995</v>
      </c>
      <c r="N54" s="28">
        <v>639.95000000000005</v>
      </c>
      <c r="O54" s="39">
        <v>2142075</v>
      </c>
      <c r="P54" s="40">
        <v>-2.3555555555555555E-2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345.3</v>
      </c>
      <c r="F55" s="37">
        <v>345.3</v>
      </c>
      <c r="G55" s="38">
        <v>341.65000000000003</v>
      </c>
      <c r="H55" s="38">
        <v>338</v>
      </c>
      <c r="I55" s="38">
        <v>334.35</v>
      </c>
      <c r="J55" s="38">
        <v>348.95000000000005</v>
      </c>
      <c r="K55" s="38">
        <v>352.6</v>
      </c>
      <c r="L55" s="38">
        <v>356.25000000000006</v>
      </c>
      <c r="M55" s="28">
        <v>348.95</v>
      </c>
      <c r="N55" s="28">
        <v>341.65</v>
      </c>
      <c r="O55" s="39">
        <v>7008000</v>
      </c>
      <c r="P55" s="40">
        <v>4.2826552462526765E-4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805.4</v>
      </c>
      <c r="F56" s="37">
        <v>803.91666666666663</v>
      </c>
      <c r="G56" s="38">
        <v>800.0333333333333</v>
      </c>
      <c r="H56" s="38">
        <v>794.66666666666663</v>
      </c>
      <c r="I56" s="38">
        <v>790.7833333333333</v>
      </c>
      <c r="J56" s="38">
        <v>809.2833333333333</v>
      </c>
      <c r="K56" s="38">
        <v>813.16666666666674</v>
      </c>
      <c r="L56" s="38">
        <v>818.5333333333333</v>
      </c>
      <c r="M56" s="28">
        <v>807.8</v>
      </c>
      <c r="N56" s="28">
        <v>798.55</v>
      </c>
      <c r="O56" s="39">
        <v>7383750</v>
      </c>
      <c r="P56" s="40">
        <v>-5.3881124768479539E-3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1055.05</v>
      </c>
      <c r="F57" s="37">
        <v>1051.5999999999999</v>
      </c>
      <c r="G57" s="38">
        <v>1038.5499999999997</v>
      </c>
      <c r="H57" s="38">
        <v>1022.0499999999997</v>
      </c>
      <c r="I57" s="38">
        <v>1008.9999999999995</v>
      </c>
      <c r="J57" s="38">
        <v>1068.0999999999999</v>
      </c>
      <c r="K57" s="38">
        <v>1081.1500000000001</v>
      </c>
      <c r="L57" s="38">
        <v>1097.6500000000001</v>
      </c>
      <c r="M57" s="28">
        <v>1064.6500000000001</v>
      </c>
      <c r="N57" s="28">
        <v>1035.0999999999999</v>
      </c>
      <c r="O57" s="39">
        <v>7832500</v>
      </c>
      <c r="P57" s="40">
        <v>6.6654864123218555E-2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239.45</v>
      </c>
      <c r="F58" s="37">
        <v>237.41666666666666</v>
      </c>
      <c r="G58" s="38">
        <v>235.0333333333333</v>
      </c>
      <c r="H58" s="38">
        <v>230.61666666666665</v>
      </c>
      <c r="I58" s="38">
        <v>228.23333333333329</v>
      </c>
      <c r="J58" s="38">
        <v>241.83333333333331</v>
      </c>
      <c r="K58" s="38">
        <v>244.2166666666667</v>
      </c>
      <c r="L58" s="38">
        <v>248.63333333333333</v>
      </c>
      <c r="M58" s="28">
        <v>239.8</v>
      </c>
      <c r="N58" s="28">
        <v>233</v>
      </c>
      <c r="O58" s="39">
        <v>35826000</v>
      </c>
      <c r="P58" s="40">
        <v>5.8969584109248914E-2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3496.8</v>
      </c>
      <c r="F59" s="37">
        <v>3484.1666666666665</v>
      </c>
      <c r="G59" s="38">
        <v>3438.1833333333329</v>
      </c>
      <c r="H59" s="38">
        <v>3379.5666666666666</v>
      </c>
      <c r="I59" s="38">
        <v>3333.583333333333</v>
      </c>
      <c r="J59" s="38">
        <v>3542.7833333333328</v>
      </c>
      <c r="K59" s="38">
        <v>3588.7666666666664</v>
      </c>
      <c r="L59" s="38">
        <v>3647.3833333333328</v>
      </c>
      <c r="M59" s="28">
        <v>3530.15</v>
      </c>
      <c r="N59" s="28">
        <v>3425.55</v>
      </c>
      <c r="O59" s="39">
        <v>855300</v>
      </c>
      <c r="P59" s="40">
        <v>2.8313796212804328E-2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1661.65</v>
      </c>
      <c r="F60" s="37">
        <v>1655.5333333333335</v>
      </c>
      <c r="G60" s="38">
        <v>1639.0666666666671</v>
      </c>
      <c r="H60" s="38">
        <v>1616.4833333333336</v>
      </c>
      <c r="I60" s="38">
        <v>1600.0166666666671</v>
      </c>
      <c r="J60" s="38">
        <v>1678.116666666667</v>
      </c>
      <c r="K60" s="38">
        <v>1694.5833333333337</v>
      </c>
      <c r="L60" s="38">
        <v>1717.166666666667</v>
      </c>
      <c r="M60" s="28">
        <v>1672</v>
      </c>
      <c r="N60" s="28">
        <v>1632.95</v>
      </c>
      <c r="O60" s="39">
        <v>2793350</v>
      </c>
      <c r="P60" s="40">
        <v>-2.8735632183908046E-3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725.8</v>
      </c>
      <c r="F61" s="37">
        <v>717.33333333333337</v>
      </c>
      <c r="G61" s="38">
        <v>668.11666666666679</v>
      </c>
      <c r="H61" s="38">
        <v>610.43333333333339</v>
      </c>
      <c r="I61" s="38">
        <v>561.21666666666681</v>
      </c>
      <c r="J61" s="38">
        <v>775.01666666666677</v>
      </c>
      <c r="K61" s="38">
        <v>824.23333333333323</v>
      </c>
      <c r="L61" s="38">
        <v>881.91666666666674</v>
      </c>
      <c r="M61" s="28">
        <v>766.55</v>
      </c>
      <c r="N61" s="28">
        <v>659.65</v>
      </c>
      <c r="O61" s="39">
        <v>8188000</v>
      </c>
      <c r="P61" s="40">
        <v>0.40590659340659341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1048.7</v>
      </c>
      <c r="F62" s="37">
        <v>1049.3333333333335</v>
      </c>
      <c r="G62" s="38">
        <v>1036.5166666666669</v>
      </c>
      <c r="H62" s="38">
        <v>1024.3333333333335</v>
      </c>
      <c r="I62" s="38">
        <v>1011.5166666666669</v>
      </c>
      <c r="J62" s="38">
        <v>1061.5166666666669</v>
      </c>
      <c r="K62" s="38">
        <v>1074.3333333333335</v>
      </c>
      <c r="L62" s="38">
        <v>1086.5166666666669</v>
      </c>
      <c r="M62" s="28">
        <v>1062.1500000000001</v>
      </c>
      <c r="N62" s="28">
        <v>1037.1500000000001</v>
      </c>
      <c r="O62" s="39">
        <v>1353100</v>
      </c>
      <c r="P62" s="40">
        <v>-7.7002053388090345E-3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416.45</v>
      </c>
      <c r="F63" s="37">
        <v>414.0333333333333</v>
      </c>
      <c r="G63" s="38">
        <v>410.06666666666661</v>
      </c>
      <c r="H63" s="38">
        <v>403.68333333333328</v>
      </c>
      <c r="I63" s="38">
        <v>399.71666666666658</v>
      </c>
      <c r="J63" s="38">
        <v>420.41666666666663</v>
      </c>
      <c r="K63" s="38">
        <v>424.38333333333333</v>
      </c>
      <c r="L63" s="38">
        <v>430.76666666666665</v>
      </c>
      <c r="M63" s="28">
        <v>418</v>
      </c>
      <c r="N63" s="28">
        <v>407.65</v>
      </c>
      <c r="O63" s="39">
        <v>4654500</v>
      </c>
      <c r="P63" s="40">
        <v>-5.5403348554033484E-2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172.1</v>
      </c>
      <c r="F64" s="37">
        <v>172.9</v>
      </c>
      <c r="G64" s="38">
        <v>170.5</v>
      </c>
      <c r="H64" s="38">
        <v>168.9</v>
      </c>
      <c r="I64" s="38">
        <v>166.5</v>
      </c>
      <c r="J64" s="38">
        <v>174.5</v>
      </c>
      <c r="K64" s="38">
        <v>176.90000000000003</v>
      </c>
      <c r="L64" s="38">
        <v>178.5</v>
      </c>
      <c r="M64" s="28">
        <v>175.3</v>
      </c>
      <c r="N64" s="28">
        <v>171.3</v>
      </c>
      <c r="O64" s="39">
        <v>10080000</v>
      </c>
      <c r="P64" s="40">
        <v>-1.5144113336590131E-2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1231.7</v>
      </c>
      <c r="F65" s="37">
        <v>1236.4666666666665</v>
      </c>
      <c r="G65" s="38">
        <v>1218.9333333333329</v>
      </c>
      <c r="H65" s="38">
        <v>1206.1666666666665</v>
      </c>
      <c r="I65" s="38">
        <v>1188.633333333333</v>
      </c>
      <c r="J65" s="38">
        <v>1249.2333333333329</v>
      </c>
      <c r="K65" s="38">
        <v>1266.7666666666662</v>
      </c>
      <c r="L65" s="38">
        <v>1279.5333333333328</v>
      </c>
      <c r="M65" s="28">
        <v>1254</v>
      </c>
      <c r="N65" s="28">
        <v>1223.7</v>
      </c>
      <c r="O65" s="39">
        <v>3833400</v>
      </c>
      <c r="P65" s="40">
        <v>-3.4164777021919876E-2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575.35</v>
      </c>
      <c r="F66" s="37">
        <v>574.80000000000007</v>
      </c>
      <c r="G66" s="38">
        <v>572.65000000000009</v>
      </c>
      <c r="H66" s="38">
        <v>569.95000000000005</v>
      </c>
      <c r="I66" s="38">
        <v>567.80000000000007</v>
      </c>
      <c r="J66" s="38">
        <v>577.50000000000011</v>
      </c>
      <c r="K66" s="38">
        <v>579.65</v>
      </c>
      <c r="L66" s="38">
        <v>582.35000000000014</v>
      </c>
      <c r="M66" s="28">
        <v>576.95000000000005</v>
      </c>
      <c r="N66" s="28">
        <v>572.1</v>
      </c>
      <c r="O66" s="39">
        <v>9438750</v>
      </c>
      <c r="P66" s="40">
        <v>-1.9477989871445268E-2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1613</v>
      </c>
      <c r="F67" s="37">
        <v>1597.8166666666666</v>
      </c>
      <c r="G67" s="38">
        <v>1562.3833333333332</v>
      </c>
      <c r="H67" s="38">
        <v>1511.7666666666667</v>
      </c>
      <c r="I67" s="38">
        <v>1476.3333333333333</v>
      </c>
      <c r="J67" s="38">
        <v>1648.4333333333332</v>
      </c>
      <c r="K67" s="38">
        <v>1683.8666666666666</v>
      </c>
      <c r="L67" s="38">
        <v>1734.4833333333331</v>
      </c>
      <c r="M67" s="28">
        <v>1633.25</v>
      </c>
      <c r="N67" s="28">
        <v>1547.2</v>
      </c>
      <c r="O67" s="39">
        <v>1570000</v>
      </c>
      <c r="P67" s="40">
        <v>7.7186963979416809E-2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2025.3</v>
      </c>
      <c r="F68" s="37">
        <v>2019.1333333333332</v>
      </c>
      <c r="G68" s="38">
        <v>2003.4666666666665</v>
      </c>
      <c r="H68" s="38">
        <v>1981.6333333333332</v>
      </c>
      <c r="I68" s="38">
        <v>1965.9666666666665</v>
      </c>
      <c r="J68" s="38">
        <v>2040.9666666666665</v>
      </c>
      <c r="K68" s="38">
        <v>2056.6333333333332</v>
      </c>
      <c r="L68" s="38">
        <v>2078.4666666666662</v>
      </c>
      <c r="M68" s="28">
        <v>2034.8</v>
      </c>
      <c r="N68" s="28">
        <v>1997.3</v>
      </c>
      <c r="O68" s="39">
        <v>2075250</v>
      </c>
      <c r="P68" s="40">
        <v>-1.0725777618877368E-2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209.9</v>
      </c>
      <c r="F69" s="37">
        <v>209.21666666666667</v>
      </c>
      <c r="G69" s="38">
        <v>207.68333333333334</v>
      </c>
      <c r="H69" s="38">
        <v>205.46666666666667</v>
      </c>
      <c r="I69" s="38">
        <v>203.93333333333334</v>
      </c>
      <c r="J69" s="38">
        <v>211.43333333333334</v>
      </c>
      <c r="K69" s="38">
        <v>212.9666666666667</v>
      </c>
      <c r="L69" s="38">
        <v>215.18333333333334</v>
      </c>
      <c r="M69" s="28">
        <v>210.75</v>
      </c>
      <c r="N69" s="28">
        <v>207</v>
      </c>
      <c r="O69" s="39">
        <v>20927700</v>
      </c>
      <c r="P69" s="40">
        <v>-1.3979193758127438E-2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3607.8</v>
      </c>
      <c r="F70" s="37">
        <v>3599.6166666666663</v>
      </c>
      <c r="G70" s="38">
        <v>3583.3833333333328</v>
      </c>
      <c r="H70" s="38">
        <v>3558.9666666666662</v>
      </c>
      <c r="I70" s="38">
        <v>3542.7333333333327</v>
      </c>
      <c r="J70" s="38">
        <v>3624.0333333333328</v>
      </c>
      <c r="K70" s="38">
        <v>3640.2666666666664</v>
      </c>
      <c r="L70" s="38">
        <v>3664.6833333333329</v>
      </c>
      <c r="M70" s="28">
        <v>3615.85</v>
      </c>
      <c r="N70" s="28">
        <v>3575.2</v>
      </c>
      <c r="O70" s="39">
        <v>3200400</v>
      </c>
      <c r="P70" s="40">
        <v>-7.5817479882785248E-3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4347.6000000000004</v>
      </c>
      <c r="F71" s="37">
        <v>4296.9000000000005</v>
      </c>
      <c r="G71" s="38">
        <v>4226.9000000000015</v>
      </c>
      <c r="H71" s="38">
        <v>4106.2000000000007</v>
      </c>
      <c r="I71" s="38">
        <v>4036.2000000000016</v>
      </c>
      <c r="J71" s="38">
        <v>4417.6000000000013</v>
      </c>
      <c r="K71" s="38">
        <v>4487.5999999999995</v>
      </c>
      <c r="L71" s="38">
        <v>4608.3000000000011</v>
      </c>
      <c r="M71" s="28">
        <v>4366.8999999999996</v>
      </c>
      <c r="N71" s="28">
        <v>4176.2</v>
      </c>
      <c r="O71" s="39">
        <v>646625</v>
      </c>
      <c r="P71" s="40">
        <v>-0.12098555649957519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401.75</v>
      </c>
      <c r="F72" s="37">
        <v>399.34999999999997</v>
      </c>
      <c r="G72" s="38">
        <v>394.89999999999992</v>
      </c>
      <c r="H72" s="38">
        <v>388.04999999999995</v>
      </c>
      <c r="I72" s="38">
        <v>383.59999999999991</v>
      </c>
      <c r="J72" s="38">
        <v>406.19999999999993</v>
      </c>
      <c r="K72" s="38">
        <v>410.65</v>
      </c>
      <c r="L72" s="38">
        <v>417.49999999999994</v>
      </c>
      <c r="M72" s="28">
        <v>403.8</v>
      </c>
      <c r="N72" s="28">
        <v>392.5</v>
      </c>
      <c r="O72" s="39">
        <v>38091900</v>
      </c>
      <c r="P72" s="40">
        <v>7.3417956944250712E-2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4253.45</v>
      </c>
      <c r="F73" s="37">
        <v>4239.5999999999995</v>
      </c>
      <c r="G73" s="38">
        <v>4211.2499999999991</v>
      </c>
      <c r="H73" s="38">
        <v>4169.0499999999993</v>
      </c>
      <c r="I73" s="38">
        <v>4140.6999999999989</v>
      </c>
      <c r="J73" s="38">
        <v>4281.7999999999993</v>
      </c>
      <c r="K73" s="38">
        <v>4310.1499999999996</v>
      </c>
      <c r="L73" s="38">
        <v>4352.3499999999995</v>
      </c>
      <c r="M73" s="28">
        <v>4267.95</v>
      </c>
      <c r="N73" s="28">
        <v>4197.3999999999996</v>
      </c>
      <c r="O73" s="39">
        <v>2102250</v>
      </c>
      <c r="P73" s="40">
        <v>-8.1387119603680107E-3</v>
      </c>
    </row>
    <row r="74" spans="1:16" ht="12.75" customHeight="1">
      <c r="A74" s="28">
        <v>64</v>
      </c>
      <c r="B74" s="29" t="s">
        <v>49</v>
      </c>
      <c r="C74" s="251" t="s">
        <v>99</v>
      </c>
      <c r="D74" s="31">
        <v>44833</v>
      </c>
      <c r="E74" s="37">
        <v>3391.05</v>
      </c>
      <c r="F74" s="37">
        <v>3396.7333333333336</v>
      </c>
      <c r="G74" s="38">
        <v>3366.166666666667</v>
      </c>
      <c r="H74" s="38">
        <v>3341.2833333333333</v>
      </c>
      <c r="I74" s="38">
        <v>3310.7166666666667</v>
      </c>
      <c r="J74" s="38">
        <v>3421.6166666666672</v>
      </c>
      <c r="K74" s="38">
        <v>3452.1833333333338</v>
      </c>
      <c r="L74" s="38">
        <v>3477.0666666666675</v>
      </c>
      <c r="M74" s="28">
        <v>3427.3</v>
      </c>
      <c r="N74" s="28">
        <v>3371.85</v>
      </c>
      <c r="O74" s="39">
        <v>3039050</v>
      </c>
      <c r="P74" s="40">
        <v>-2.405305159042374E-2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1988.4</v>
      </c>
      <c r="F75" s="37">
        <v>1997.8333333333333</v>
      </c>
      <c r="G75" s="38">
        <v>1973.5666666666666</v>
      </c>
      <c r="H75" s="38">
        <v>1958.7333333333333</v>
      </c>
      <c r="I75" s="38">
        <v>1934.4666666666667</v>
      </c>
      <c r="J75" s="38">
        <v>2012.6666666666665</v>
      </c>
      <c r="K75" s="38">
        <v>2036.9333333333334</v>
      </c>
      <c r="L75" s="38">
        <v>2051.7666666666664</v>
      </c>
      <c r="M75" s="28">
        <v>2022.1</v>
      </c>
      <c r="N75" s="28">
        <v>1983</v>
      </c>
      <c r="O75" s="39">
        <v>1670900</v>
      </c>
      <c r="P75" s="40">
        <v>2.6698208854342684E-2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172.2</v>
      </c>
      <c r="F76" s="37">
        <v>173.01666666666665</v>
      </c>
      <c r="G76" s="38">
        <v>170.3833333333333</v>
      </c>
      <c r="H76" s="38">
        <v>168.56666666666663</v>
      </c>
      <c r="I76" s="38">
        <v>165.93333333333328</v>
      </c>
      <c r="J76" s="38">
        <v>174.83333333333331</v>
      </c>
      <c r="K76" s="38">
        <v>177.46666666666664</v>
      </c>
      <c r="L76" s="38">
        <v>179.28333333333333</v>
      </c>
      <c r="M76" s="28">
        <v>175.65</v>
      </c>
      <c r="N76" s="28">
        <v>171.2</v>
      </c>
      <c r="O76" s="39">
        <v>28220400</v>
      </c>
      <c r="P76" s="40">
        <v>-5.5769694049626596E-2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119.15</v>
      </c>
      <c r="F77" s="37">
        <v>120.64999999999999</v>
      </c>
      <c r="G77" s="38">
        <v>117.29999999999998</v>
      </c>
      <c r="H77" s="38">
        <v>115.44999999999999</v>
      </c>
      <c r="I77" s="38">
        <v>112.09999999999998</v>
      </c>
      <c r="J77" s="38">
        <v>122.49999999999999</v>
      </c>
      <c r="K77" s="38">
        <v>125.84999999999998</v>
      </c>
      <c r="L77" s="38">
        <v>127.69999999999999</v>
      </c>
      <c r="M77" s="28">
        <v>124</v>
      </c>
      <c r="N77" s="28">
        <v>118.8</v>
      </c>
      <c r="O77" s="39">
        <v>80910000</v>
      </c>
      <c r="P77" s="40">
        <v>-1.8439888390149217E-2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114.75</v>
      </c>
      <c r="F78" s="37">
        <v>112.21666666666665</v>
      </c>
      <c r="G78" s="38">
        <v>109.0333333333333</v>
      </c>
      <c r="H78" s="38">
        <v>103.31666666666665</v>
      </c>
      <c r="I78" s="38">
        <v>100.1333333333333</v>
      </c>
      <c r="J78" s="38">
        <v>117.93333333333331</v>
      </c>
      <c r="K78" s="38">
        <v>121.11666666666667</v>
      </c>
      <c r="L78" s="38">
        <v>126.83333333333331</v>
      </c>
      <c r="M78" s="28">
        <v>115.4</v>
      </c>
      <c r="N78" s="28">
        <v>106.5</v>
      </c>
      <c r="O78" s="39">
        <v>18486000</v>
      </c>
      <c r="P78" s="40">
        <v>8.9154411764705885E-2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93.1</v>
      </c>
      <c r="F79" s="37">
        <v>93.066666666666677</v>
      </c>
      <c r="G79" s="38">
        <v>92.433333333333351</v>
      </c>
      <c r="H79" s="38">
        <v>91.76666666666668</v>
      </c>
      <c r="I79" s="38">
        <v>91.133333333333354</v>
      </c>
      <c r="J79" s="38">
        <v>93.733333333333348</v>
      </c>
      <c r="K79" s="38">
        <v>94.366666666666674</v>
      </c>
      <c r="L79" s="38">
        <v>95.033333333333346</v>
      </c>
      <c r="M79" s="28">
        <v>93.7</v>
      </c>
      <c r="N79" s="28">
        <v>92.4</v>
      </c>
      <c r="O79" s="39">
        <v>57077700</v>
      </c>
      <c r="P79" s="40">
        <v>1.3484971567831032E-2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384.35</v>
      </c>
      <c r="F80" s="37">
        <v>380.11666666666662</v>
      </c>
      <c r="G80" s="38">
        <v>375.08333333333326</v>
      </c>
      <c r="H80" s="38">
        <v>365.81666666666666</v>
      </c>
      <c r="I80" s="38">
        <v>360.7833333333333</v>
      </c>
      <c r="J80" s="38">
        <v>389.38333333333321</v>
      </c>
      <c r="K80" s="38">
        <v>394.41666666666663</v>
      </c>
      <c r="L80" s="38">
        <v>403.68333333333317</v>
      </c>
      <c r="M80" s="28">
        <v>385.15</v>
      </c>
      <c r="N80" s="28">
        <v>370.85</v>
      </c>
      <c r="O80" s="39">
        <v>8173050</v>
      </c>
      <c r="P80" s="40">
        <v>-2.2462445598764565E-3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40</v>
      </c>
      <c r="F81" s="37">
        <v>39.75</v>
      </c>
      <c r="G81" s="38">
        <v>39.1</v>
      </c>
      <c r="H81" s="38">
        <v>38.200000000000003</v>
      </c>
      <c r="I81" s="38">
        <v>37.550000000000004</v>
      </c>
      <c r="J81" s="38">
        <v>40.65</v>
      </c>
      <c r="K81" s="38">
        <v>41.300000000000004</v>
      </c>
      <c r="L81" s="38">
        <v>42.199999999999996</v>
      </c>
      <c r="M81" s="28">
        <v>40.4</v>
      </c>
      <c r="N81" s="28">
        <v>38.85</v>
      </c>
      <c r="O81" s="39">
        <v>135315000</v>
      </c>
      <c r="P81" s="40">
        <v>1.8803997967135354E-2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732.8</v>
      </c>
      <c r="F82" s="37">
        <v>734.75</v>
      </c>
      <c r="G82" s="38">
        <v>724.25</v>
      </c>
      <c r="H82" s="38">
        <v>715.7</v>
      </c>
      <c r="I82" s="38">
        <v>705.2</v>
      </c>
      <c r="J82" s="38">
        <v>743.3</v>
      </c>
      <c r="K82" s="38">
        <v>753.8</v>
      </c>
      <c r="L82" s="38">
        <v>762.34999999999991</v>
      </c>
      <c r="M82" s="28">
        <v>745.25</v>
      </c>
      <c r="N82" s="28">
        <v>726.2</v>
      </c>
      <c r="O82" s="39">
        <v>5967000</v>
      </c>
      <c r="P82" s="40">
        <v>4.4844070111541089E-2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948.6</v>
      </c>
      <c r="F83" s="37">
        <v>936.54999999999984</v>
      </c>
      <c r="G83" s="38">
        <v>919.09999999999968</v>
      </c>
      <c r="H83" s="38">
        <v>889.5999999999998</v>
      </c>
      <c r="I83" s="38">
        <v>872.14999999999964</v>
      </c>
      <c r="J83" s="38">
        <v>966.04999999999973</v>
      </c>
      <c r="K83" s="38">
        <v>983.49999999999977</v>
      </c>
      <c r="L83" s="38">
        <v>1012.9999999999998</v>
      </c>
      <c r="M83" s="28">
        <v>954</v>
      </c>
      <c r="N83" s="28">
        <v>907.05</v>
      </c>
      <c r="O83" s="39">
        <v>6066000</v>
      </c>
      <c r="P83" s="40">
        <v>-3.5612082670906202E-2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1441.75</v>
      </c>
      <c r="F84" s="37">
        <v>1432.9833333333333</v>
      </c>
      <c r="G84" s="38">
        <v>1421.4666666666667</v>
      </c>
      <c r="H84" s="38">
        <v>1401.1833333333334</v>
      </c>
      <c r="I84" s="38">
        <v>1389.6666666666667</v>
      </c>
      <c r="J84" s="38">
        <v>1453.2666666666667</v>
      </c>
      <c r="K84" s="38">
        <v>1464.7833333333335</v>
      </c>
      <c r="L84" s="38">
        <v>1485.0666666666666</v>
      </c>
      <c r="M84" s="28">
        <v>1444.5</v>
      </c>
      <c r="N84" s="28">
        <v>1412.7</v>
      </c>
      <c r="O84" s="39">
        <v>3925025</v>
      </c>
      <c r="P84" s="40">
        <v>1.6924890535533851E-2</v>
      </c>
    </row>
    <row r="85" spans="1:16" ht="12.75" customHeight="1">
      <c r="A85" s="28">
        <v>75</v>
      </c>
      <c r="B85" s="29" t="s">
        <v>47</v>
      </c>
      <c r="C85" s="228" t="s">
        <v>109</v>
      </c>
      <c r="D85" s="31">
        <v>44833</v>
      </c>
      <c r="E85" s="37">
        <v>313.35000000000002</v>
      </c>
      <c r="F85" s="37">
        <v>311.65000000000003</v>
      </c>
      <c r="G85" s="38">
        <v>307.40000000000009</v>
      </c>
      <c r="H85" s="38">
        <v>301.45000000000005</v>
      </c>
      <c r="I85" s="38">
        <v>297.2000000000001</v>
      </c>
      <c r="J85" s="38">
        <v>317.60000000000008</v>
      </c>
      <c r="K85" s="38">
        <v>321.84999999999997</v>
      </c>
      <c r="L85" s="38">
        <v>327.80000000000007</v>
      </c>
      <c r="M85" s="28">
        <v>315.89999999999998</v>
      </c>
      <c r="N85" s="28">
        <v>305.7</v>
      </c>
      <c r="O85" s="39">
        <v>9446000</v>
      </c>
      <c r="P85" s="40">
        <v>-2.955457040320878E-3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1757.35</v>
      </c>
      <c r="F86" s="37">
        <v>1745.3333333333333</v>
      </c>
      <c r="G86" s="38">
        <v>1729.0166666666664</v>
      </c>
      <c r="H86" s="38">
        <v>1700.6833333333332</v>
      </c>
      <c r="I86" s="38">
        <v>1684.3666666666663</v>
      </c>
      <c r="J86" s="38">
        <v>1773.6666666666665</v>
      </c>
      <c r="K86" s="38">
        <v>1789.9833333333336</v>
      </c>
      <c r="L86" s="38">
        <v>1818.3166666666666</v>
      </c>
      <c r="M86" s="28">
        <v>1761.65</v>
      </c>
      <c r="N86" s="28">
        <v>1717</v>
      </c>
      <c r="O86" s="39">
        <v>8387075</v>
      </c>
      <c r="P86" s="40">
        <v>2.9382615285955808E-2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239.6</v>
      </c>
      <c r="F87" s="37">
        <v>237.86666666666665</v>
      </c>
      <c r="G87" s="38">
        <v>234.93333333333328</v>
      </c>
      <c r="H87" s="38">
        <v>230.26666666666662</v>
      </c>
      <c r="I87" s="38">
        <v>227.33333333333326</v>
      </c>
      <c r="J87" s="38">
        <v>242.5333333333333</v>
      </c>
      <c r="K87" s="38">
        <v>245.46666666666664</v>
      </c>
      <c r="L87" s="38">
        <v>250.13333333333333</v>
      </c>
      <c r="M87" s="28">
        <v>240.8</v>
      </c>
      <c r="N87" s="28">
        <v>233.2</v>
      </c>
      <c r="O87" s="39">
        <v>3550000</v>
      </c>
      <c r="P87" s="40">
        <v>-3.6635006784260515E-2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484.85</v>
      </c>
      <c r="F88" s="37">
        <v>483.5333333333333</v>
      </c>
      <c r="G88" s="38">
        <v>475.61666666666662</v>
      </c>
      <c r="H88" s="38">
        <v>466.38333333333333</v>
      </c>
      <c r="I88" s="38">
        <v>458.46666666666664</v>
      </c>
      <c r="J88" s="38">
        <v>492.76666666666659</v>
      </c>
      <c r="K88" s="38">
        <v>500.68333333333334</v>
      </c>
      <c r="L88" s="38">
        <v>509.91666666666657</v>
      </c>
      <c r="M88" s="28">
        <v>491.45</v>
      </c>
      <c r="N88" s="28">
        <v>474.3</v>
      </c>
      <c r="O88" s="39">
        <v>4332500</v>
      </c>
      <c r="P88" s="40">
        <v>-2.3936919177696424E-2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2428.0500000000002</v>
      </c>
      <c r="F89" s="37">
        <v>2432.75</v>
      </c>
      <c r="G89" s="38">
        <v>2405.3000000000002</v>
      </c>
      <c r="H89" s="38">
        <v>2382.5500000000002</v>
      </c>
      <c r="I89" s="38">
        <v>2355.1000000000004</v>
      </c>
      <c r="J89" s="38">
        <v>2455.5</v>
      </c>
      <c r="K89" s="38">
        <v>2482.9499999999998</v>
      </c>
      <c r="L89" s="38">
        <v>2505.6999999999998</v>
      </c>
      <c r="M89" s="28">
        <v>2460.1999999999998</v>
      </c>
      <c r="N89" s="28">
        <v>2410</v>
      </c>
      <c r="O89" s="39">
        <v>3587200</v>
      </c>
      <c r="P89" s="40">
        <v>5.1517683096630462E-2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1374.55</v>
      </c>
      <c r="F90" s="37">
        <v>1378.6833333333334</v>
      </c>
      <c r="G90" s="38">
        <v>1366.3666666666668</v>
      </c>
      <c r="H90" s="38">
        <v>1358.1833333333334</v>
      </c>
      <c r="I90" s="38">
        <v>1345.8666666666668</v>
      </c>
      <c r="J90" s="38">
        <v>1386.8666666666668</v>
      </c>
      <c r="K90" s="38">
        <v>1399.1833333333334</v>
      </c>
      <c r="L90" s="38">
        <v>1407.3666666666668</v>
      </c>
      <c r="M90" s="28">
        <v>1391</v>
      </c>
      <c r="N90" s="28">
        <v>1370.5</v>
      </c>
      <c r="O90" s="39">
        <v>4490500</v>
      </c>
      <c r="P90" s="40">
        <v>2.4292883211678832E-2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936.35</v>
      </c>
      <c r="F91" s="37">
        <v>933.15000000000009</v>
      </c>
      <c r="G91" s="38">
        <v>928.85000000000014</v>
      </c>
      <c r="H91" s="38">
        <v>921.35</v>
      </c>
      <c r="I91" s="38">
        <v>917.05000000000007</v>
      </c>
      <c r="J91" s="38">
        <v>940.6500000000002</v>
      </c>
      <c r="K91" s="38">
        <v>944.95000000000016</v>
      </c>
      <c r="L91" s="38">
        <v>952.45000000000027</v>
      </c>
      <c r="M91" s="28">
        <v>937.45</v>
      </c>
      <c r="N91" s="28">
        <v>925.65</v>
      </c>
      <c r="O91" s="39">
        <v>20547100</v>
      </c>
      <c r="P91" s="40">
        <v>1.5920811269165541E-2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2433.9499999999998</v>
      </c>
      <c r="F92" s="37">
        <v>2434.9833333333336</v>
      </c>
      <c r="G92" s="38">
        <v>2423.5666666666671</v>
      </c>
      <c r="H92" s="38">
        <v>2413.1833333333334</v>
      </c>
      <c r="I92" s="38">
        <v>2401.7666666666669</v>
      </c>
      <c r="J92" s="38">
        <v>2445.3666666666672</v>
      </c>
      <c r="K92" s="38">
        <v>2456.7833333333333</v>
      </c>
      <c r="L92" s="38">
        <v>2467.1666666666674</v>
      </c>
      <c r="M92" s="28">
        <v>2446.4</v>
      </c>
      <c r="N92" s="28">
        <v>2424.6</v>
      </c>
      <c r="O92" s="39">
        <v>17595600</v>
      </c>
      <c r="P92" s="40">
        <v>-5.982543852215914E-3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2021.05</v>
      </c>
      <c r="F93" s="37">
        <v>2003.4166666666667</v>
      </c>
      <c r="G93" s="38">
        <v>1982.8333333333335</v>
      </c>
      <c r="H93" s="38">
        <v>1944.6166666666668</v>
      </c>
      <c r="I93" s="38">
        <v>1924.0333333333335</v>
      </c>
      <c r="J93" s="38">
        <v>2041.6333333333334</v>
      </c>
      <c r="K93" s="38">
        <v>2062.2166666666672</v>
      </c>
      <c r="L93" s="38">
        <v>2100.4333333333334</v>
      </c>
      <c r="M93" s="28">
        <v>2024</v>
      </c>
      <c r="N93" s="28">
        <v>1965.2</v>
      </c>
      <c r="O93" s="39">
        <v>2481900</v>
      </c>
      <c r="P93" s="40">
        <v>-2.3489140698772427E-2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1486</v>
      </c>
      <c r="F94" s="37">
        <v>1484.9333333333334</v>
      </c>
      <c r="G94" s="38">
        <v>1476.8666666666668</v>
      </c>
      <c r="H94" s="38">
        <v>1467.7333333333333</v>
      </c>
      <c r="I94" s="38">
        <v>1459.6666666666667</v>
      </c>
      <c r="J94" s="38">
        <v>1494.0666666666668</v>
      </c>
      <c r="K94" s="38">
        <v>1502.1333333333334</v>
      </c>
      <c r="L94" s="38">
        <v>1511.2666666666669</v>
      </c>
      <c r="M94" s="28">
        <v>1493</v>
      </c>
      <c r="N94" s="28">
        <v>1475.8</v>
      </c>
      <c r="O94" s="39">
        <v>56681900</v>
      </c>
      <c r="P94" s="40">
        <v>5.7088208601290096E-3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580.04999999999995</v>
      </c>
      <c r="F95" s="37">
        <v>577.36666666666667</v>
      </c>
      <c r="G95" s="38">
        <v>573.48333333333335</v>
      </c>
      <c r="H95" s="38">
        <v>566.91666666666663</v>
      </c>
      <c r="I95" s="38">
        <v>563.0333333333333</v>
      </c>
      <c r="J95" s="38">
        <v>583.93333333333339</v>
      </c>
      <c r="K95" s="38">
        <v>587.81666666666683</v>
      </c>
      <c r="L95" s="38">
        <v>594.38333333333344</v>
      </c>
      <c r="M95" s="28">
        <v>581.25</v>
      </c>
      <c r="N95" s="28">
        <v>570.79999999999995</v>
      </c>
      <c r="O95" s="39">
        <v>22284900</v>
      </c>
      <c r="P95" s="40">
        <v>-4.7162859248341934E-3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2863.3</v>
      </c>
      <c r="F96" s="37">
        <v>2860.4666666666672</v>
      </c>
      <c r="G96" s="38">
        <v>2839.6333333333341</v>
      </c>
      <c r="H96" s="38">
        <v>2815.9666666666672</v>
      </c>
      <c r="I96" s="38">
        <v>2795.1333333333341</v>
      </c>
      <c r="J96" s="38">
        <v>2884.1333333333341</v>
      </c>
      <c r="K96" s="38">
        <v>2904.9666666666672</v>
      </c>
      <c r="L96" s="38">
        <v>2928.6333333333341</v>
      </c>
      <c r="M96" s="28">
        <v>2881.3</v>
      </c>
      <c r="N96" s="28">
        <v>2836.8</v>
      </c>
      <c r="O96" s="39">
        <v>2904000</v>
      </c>
      <c r="P96" s="40">
        <v>-4.3950617283950617E-2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433.1</v>
      </c>
      <c r="F97" s="37">
        <v>430</v>
      </c>
      <c r="G97" s="38">
        <v>426.1</v>
      </c>
      <c r="H97" s="38">
        <v>419.1</v>
      </c>
      <c r="I97" s="38">
        <v>415.20000000000005</v>
      </c>
      <c r="J97" s="38">
        <v>437</v>
      </c>
      <c r="K97" s="38">
        <v>440.9</v>
      </c>
      <c r="L97" s="38">
        <v>447.9</v>
      </c>
      <c r="M97" s="28">
        <v>433.9</v>
      </c>
      <c r="N97" s="28">
        <v>423</v>
      </c>
      <c r="O97" s="39">
        <v>25091575</v>
      </c>
      <c r="P97" s="40">
        <v>2.6564630338215243E-2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118.35</v>
      </c>
      <c r="F98" s="37">
        <v>117.56666666666666</v>
      </c>
      <c r="G98" s="38">
        <v>116.08333333333333</v>
      </c>
      <c r="H98" s="38">
        <v>113.81666666666666</v>
      </c>
      <c r="I98" s="38">
        <v>112.33333333333333</v>
      </c>
      <c r="J98" s="38">
        <v>119.83333333333333</v>
      </c>
      <c r="K98" s="38">
        <v>121.31666666666668</v>
      </c>
      <c r="L98" s="38">
        <v>123.58333333333333</v>
      </c>
      <c r="M98" s="28">
        <v>119.05</v>
      </c>
      <c r="N98" s="28">
        <v>115.3</v>
      </c>
      <c r="O98" s="39">
        <v>19479000</v>
      </c>
      <c r="P98" s="40">
        <v>2.8376844494892167E-2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245</v>
      </c>
      <c r="F99" s="37">
        <v>243.68333333333331</v>
      </c>
      <c r="G99" s="38">
        <v>240.96666666666661</v>
      </c>
      <c r="H99" s="38">
        <v>236.93333333333331</v>
      </c>
      <c r="I99" s="38">
        <v>234.21666666666661</v>
      </c>
      <c r="J99" s="38">
        <v>247.71666666666661</v>
      </c>
      <c r="K99" s="38">
        <v>250.43333333333331</v>
      </c>
      <c r="L99" s="38">
        <v>254.46666666666661</v>
      </c>
      <c r="M99" s="28">
        <v>246.4</v>
      </c>
      <c r="N99" s="28">
        <v>239.65</v>
      </c>
      <c r="O99" s="39">
        <v>19515600</v>
      </c>
      <c r="P99" s="40">
        <v>-1.4049924976128768E-2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2579.15</v>
      </c>
      <c r="F100" s="37">
        <v>2585.5500000000002</v>
      </c>
      <c r="G100" s="38">
        <v>2567.9000000000005</v>
      </c>
      <c r="H100" s="38">
        <v>2556.6500000000005</v>
      </c>
      <c r="I100" s="38">
        <v>2539.0000000000009</v>
      </c>
      <c r="J100" s="38">
        <v>2596.8000000000002</v>
      </c>
      <c r="K100" s="38">
        <v>2614.4499999999998</v>
      </c>
      <c r="L100" s="38">
        <v>2625.7</v>
      </c>
      <c r="M100" s="28">
        <v>2603.1999999999998</v>
      </c>
      <c r="N100" s="28">
        <v>2574.3000000000002</v>
      </c>
      <c r="O100" s="39">
        <v>9377100</v>
      </c>
      <c r="P100" s="40">
        <v>-1.1698864893919752E-2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41797.199999999997</v>
      </c>
      <c r="F101" s="37">
        <v>41854.799999999996</v>
      </c>
      <c r="G101" s="38">
        <v>41357.599999999991</v>
      </c>
      <c r="H101" s="38">
        <v>40917.999999999993</v>
      </c>
      <c r="I101" s="38">
        <v>40420.799999999988</v>
      </c>
      <c r="J101" s="38">
        <v>42294.399999999994</v>
      </c>
      <c r="K101" s="38">
        <v>42791.599999999991</v>
      </c>
      <c r="L101" s="38">
        <v>43231.199999999997</v>
      </c>
      <c r="M101" s="28">
        <v>42352</v>
      </c>
      <c r="N101" s="28">
        <v>41415.199999999997</v>
      </c>
      <c r="O101" s="39">
        <v>11790</v>
      </c>
      <c r="P101" s="40">
        <v>1.2738853503184713E-3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136.44999999999999</v>
      </c>
      <c r="F102" s="37">
        <v>137.06666666666666</v>
      </c>
      <c r="G102" s="38">
        <v>134.43333333333334</v>
      </c>
      <c r="H102" s="38">
        <v>132.41666666666669</v>
      </c>
      <c r="I102" s="38">
        <v>129.78333333333336</v>
      </c>
      <c r="J102" s="38">
        <v>139.08333333333331</v>
      </c>
      <c r="K102" s="38">
        <v>141.71666666666664</v>
      </c>
      <c r="L102" s="38">
        <v>143.73333333333329</v>
      </c>
      <c r="M102" s="28">
        <v>139.69999999999999</v>
      </c>
      <c r="N102" s="28">
        <v>135.05000000000001</v>
      </c>
      <c r="O102" s="39">
        <v>38656000</v>
      </c>
      <c r="P102" s="40">
        <v>-3.9167182024324879E-3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881.3</v>
      </c>
      <c r="F103" s="37">
        <v>881.01666666666677</v>
      </c>
      <c r="G103" s="38">
        <v>877.03333333333353</v>
      </c>
      <c r="H103" s="38">
        <v>872.76666666666677</v>
      </c>
      <c r="I103" s="38">
        <v>868.78333333333353</v>
      </c>
      <c r="J103" s="38">
        <v>885.28333333333353</v>
      </c>
      <c r="K103" s="38">
        <v>889.26666666666688</v>
      </c>
      <c r="L103" s="38">
        <v>893.53333333333353</v>
      </c>
      <c r="M103" s="28">
        <v>885</v>
      </c>
      <c r="N103" s="28">
        <v>876.75</v>
      </c>
      <c r="O103" s="39">
        <v>76818500</v>
      </c>
      <c r="P103" s="40">
        <v>-2.44621015980716E-3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1255.1500000000001</v>
      </c>
      <c r="F104" s="37">
        <v>1250.6666666666667</v>
      </c>
      <c r="G104" s="38">
        <v>1229.8833333333334</v>
      </c>
      <c r="H104" s="38">
        <v>1204.6166666666668</v>
      </c>
      <c r="I104" s="38">
        <v>1183.8333333333335</v>
      </c>
      <c r="J104" s="38">
        <v>1275.9333333333334</v>
      </c>
      <c r="K104" s="38">
        <v>1296.7166666666667</v>
      </c>
      <c r="L104" s="38">
        <v>1321.9833333333333</v>
      </c>
      <c r="M104" s="28">
        <v>1271.45</v>
      </c>
      <c r="N104" s="28">
        <v>1225.4000000000001</v>
      </c>
      <c r="O104" s="39">
        <v>3807150</v>
      </c>
      <c r="P104" s="40">
        <v>-3.6703370036703371E-3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592.04999999999995</v>
      </c>
      <c r="F105" s="37">
        <v>590.21666666666658</v>
      </c>
      <c r="G105" s="38">
        <v>587.28333333333319</v>
      </c>
      <c r="H105" s="38">
        <v>582.51666666666665</v>
      </c>
      <c r="I105" s="38">
        <v>579.58333333333326</v>
      </c>
      <c r="J105" s="38">
        <v>594.98333333333312</v>
      </c>
      <c r="K105" s="38">
        <v>597.91666666666652</v>
      </c>
      <c r="L105" s="38">
        <v>602.68333333333305</v>
      </c>
      <c r="M105" s="28">
        <v>593.15</v>
      </c>
      <c r="N105" s="28">
        <v>585.45000000000005</v>
      </c>
      <c r="O105" s="39">
        <v>8443500</v>
      </c>
      <c r="P105" s="40">
        <v>1.8639160332971409E-2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9.85</v>
      </c>
      <c r="F106" s="37">
        <v>9.7166666666666668</v>
      </c>
      <c r="G106" s="38">
        <v>9.2833333333333332</v>
      </c>
      <c r="H106" s="38">
        <v>8.7166666666666668</v>
      </c>
      <c r="I106" s="38">
        <v>8.2833333333333332</v>
      </c>
      <c r="J106" s="38">
        <v>10.283333333333333</v>
      </c>
      <c r="K106" s="38">
        <v>10.716666666666667</v>
      </c>
      <c r="L106" s="38">
        <v>11.283333333333333</v>
      </c>
      <c r="M106" s="28">
        <v>10.15</v>
      </c>
      <c r="N106" s="28">
        <v>9.15</v>
      </c>
      <c r="O106" s="39">
        <v>684320000</v>
      </c>
      <c r="P106" s="40">
        <v>7.0638484284306205E-2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68.849999999999994</v>
      </c>
      <c r="F107" s="37">
        <v>68.766666666666666</v>
      </c>
      <c r="G107" s="38">
        <v>68.033333333333331</v>
      </c>
      <c r="H107" s="38">
        <v>67.216666666666669</v>
      </c>
      <c r="I107" s="38">
        <v>66.483333333333334</v>
      </c>
      <c r="J107" s="38">
        <v>69.583333333333329</v>
      </c>
      <c r="K107" s="38">
        <v>70.316666666666649</v>
      </c>
      <c r="L107" s="38">
        <v>71.133333333333326</v>
      </c>
      <c r="M107" s="28">
        <v>69.5</v>
      </c>
      <c r="N107" s="28">
        <v>67.95</v>
      </c>
      <c r="O107" s="39">
        <v>126380000</v>
      </c>
      <c r="P107" s="40">
        <v>-8.0841378227768622E-3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50.25</v>
      </c>
      <c r="F108" s="37">
        <v>50.183333333333337</v>
      </c>
      <c r="G108" s="38">
        <v>49.666666666666671</v>
      </c>
      <c r="H108" s="38">
        <v>49.083333333333336</v>
      </c>
      <c r="I108" s="38">
        <v>48.56666666666667</v>
      </c>
      <c r="J108" s="38">
        <v>50.766666666666673</v>
      </c>
      <c r="K108" s="38">
        <v>51.283333333333339</v>
      </c>
      <c r="L108" s="38">
        <v>51.866666666666674</v>
      </c>
      <c r="M108" s="28">
        <v>50.7</v>
      </c>
      <c r="N108" s="28">
        <v>49.6</v>
      </c>
      <c r="O108" s="39">
        <v>158535000</v>
      </c>
      <c r="P108" s="40">
        <v>-7.2327634792410294E-3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159.75</v>
      </c>
      <c r="F109" s="37">
        <v>159.48333333333332</v>
      </c>
      <c r="G109" s="38">
        <v>158.46666666666664</v>
      </c>
      <c r="H109" s="38">
        <v>157.18333333333331</v>
      </c>
      <c r="I109" s="38">
        <v>156.16666666666663</v>
      </c>
      <c r="J109" s="38">
        <v>160.76666666666665</v>
      </c>
      <c r="K109" s="38">
        <v>161.78333333333336</v>
      </c>
      <c r="L109" s="38">
        <v>163.06666666666666</v>
      </c>
      <c r="M109" s="28">
        <v>160.5</v>
      </c>
      <c r="N109" s="28">
        <v>158.19999999999999</v>
      </c>
      <c r="O109" s="39">
        <v>64143750</v>
      </c>
      <c r="P109" s="40">
        <v>4.7972062247273621E-2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413.3</v>
      </c>
      <c r="F110" s="37">
        <v>411.4666666666667</v>
      </c>
      <c r="G110" s="38">
        <v>408.13333333333338</v>
      </c>
      <c r="H110" s="38">
        <v>402.9666666666667</v>
      </c>
      <c r="I110" s="38">
        <v>399.63333333333338</v>
      </c>
      <c r="J110" s="38">
        <v>416.63333333333338</v>
      </c>
      <c r="K110" s="38">
        <v>419.96666666666664</v>
      </c>
      <c r="L110" s="38">
        <v>425.13333333333338</v>
      </c>
      <c r="M110" s="28">
        <v>414.8</v>
      </c>
      <c r="N110" s="28">
        <v>406.3</v>
      </c>
      <c r="O110" s="39">
        <v>13898500</v>
      </c>
      <c r="P110" s="40">
        <v>7.8771562468840355E-3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309.45</v>
      </c>
      <c r="F111" s="37">
        <v>309.99999999999994</v>
      </c>
      <c r="G111" s="38">
        <v>304.84999999999991</v>
      </c>
      <c r="H111" s="38">
        <v>300.24999999999994</v>
      </c>
      <c r="I111" s="38">
        <v>295.09999999999991</v>
      </c>
      <c r="J111" s="38">
        <v>314.59999999999991</v>
      </c>
      <c r="K111" s="38">
        <v>319.74999999999989</v>
      </c>
      <c r="L111" s="38">
        <v>324.34999999999991</v>
      </c>
      <c r="M111" s="28">
        <v>315.14999999999998</v>
      </c>
      <c r="N111" s="28">
        <v>305.39999999999998</v>
      </c>
      <c r="O111" s="39">
        <v>25632206</v>
      </c>
      <c r="P111" s="40">
        <v>6.1635848742295517E-2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237.15</v>
      </c>
      <c r="F112" s="37">
        <v>235.68333333333331</v>
      </c>
      <c r="G112" s="38">
        <v>231.76666666666662</v>
      </c>
      <c r="H112" s="38">
        <v>226.38333333333333</v>
      </c>
      <c r="I112" s="38">
        <v>222.46666666666664</v>
      </c>
      <c r="J112" s="38">
        <v>241.06666666666661</v>
      </c>
      <c r="K112" s="38">
        <v>244.98333333333329</v>
      </c>
      <c r="L112" s="38">
        <v>250.36666666666659</v>
      </c>
      <c r="M112" s="28">
        <v>239.6</v>
      </c>
      <c r="N112" s="28">
        <v>230.3</v>
      </c>
      <c r="O112" s="39">
        <v>14285400</v>
      </c>
      <c r="P112" s="40">
        <v>4.8754524164360227E-2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4760.5</v>
      </c>
      <c r="F113" s="37">
        <v>4758.95</v>
      </c>
      <c r="G113" s="38">
        <v>4688</v>
      </c>
      <c r="H113" s="38">
        <v>4615.5</v>
      </c>
      <c r="I113" s="38">
        <v>4544.55</v>
      </c>
      <c r="J113" s="38">
        <v>4831.45</v>
      </c>
      <c r="K113" s="38">
        <v>4902.3999999999987</v>
      </c>
      <c r="L113" s="38">
        <v>4974.8999999999996</v>
      </c>
      <c r="M113" s="28">
        <v>4829.8999999999996</v>
      </c>
      <c r="N113" s="28">
        <v>4686.45</v>
      </c>
      <c r="O113" s="39">
        <v>386400</v>
      </c>
      <c r="P113" s="40">
        <v>-1.4537107880642693E-2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1976.95</v>
      </c>
      <c r="F114" s="37">
        <v>1998.7333333333336</v>
      </c>
      <c r="G114" s="38">
        <v>1924.3666666666672</v>
      </c>
      <c r="H114" s="38">
        <v>1871.7833333333338</v>
      </c>
      <c r="I114" s="38">
        <v>1797.4166666666674</v>
      </c>
      <c r="J114" s="38">
        <v>2051.3166666666671</v>
      </c>
      <c r="K114" s="38">
        <v>2125.6833333333334</v>
      </c>
      <c r="L114" s="38">
        <v>2178.2666666666669</v>
      </c>
      <c r="M114" s="28">
        <v>2073.1</v>
      </c>
      <c r="N114" s="28">
        <v>1946.15</v>
      </c>
      <c r="O114" s="39">
        <v>2556000</v>
      </c>
      <c r="P114" s="40">
        <v>0.1000645577792124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1096.0999999999999</v>
      </c>
      <c r="F115" s="37">
        <v>1096.6333333333334</v>
      </c>
      <c r="G115" s="38">
        <v>1089.5666666666668</v>
      </c>
      <c r="H115" s="38">
        <v>1083.0333333333333</v>
      </c>
      <c r="I115" s="38">
        <v>1075.9666666666667</v>
      </c>
      <c r="J115" s="38">
        <v>1103.166666666667</v>
      </c>
      <c r="K115" s="38">
        <v>1110.2333333333336</v>
      </c>
      <c r="L115" s="38">
        <v>1116.7666666666671</v>
      </c>
      <c r="M115" s="28">
        <v>1103.7</v>
      </c>
      <c r="N115" s="28">
        <v>1090.0999999999999</v>
      </c>
      <c r="O115" s="39">
        <v>23006700</v>
      </c>
      <c r="P115" s="40">
        <v>2.1253645479605291E-2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204</v>
      </c>
      <c r="F116" s="37">
        <v>203.20000000000002</v>
      </c>
      <c r="G116" s="38">
        <v>201.20000000000005</v>
      </c>
      <c r="H116" s="38">
        <v>198.40000000000003</v>
      </c>
      <c r="I116" s="38">
        <v>196.40000000000006</v>
      </c>
      <c r="J116" s="38">
        <v>206.00000000000003</v>
      </c>
      <c r="K116" s="38">
        <v>207.99999999999997</v>
      </c>
      <c r="L116" s="38">
        <v>210.8</v>
      </c>
      <c r="M116" s="28">
        <v>205.2</v>
      </c>
      <c r="N116" s="28">
        <v>200.4</v>
      </c>
      <c r="O116" s="39">
        <v>16060800</v>
      </c>
      <c r="P116" s="40">
        <v>-3.7422386306427254E-2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1463.25</v>
      </c>
      <c r="F117" s="37">
        <v>1457.9166666666667</v>
      </c>
      <c r="G117" s="38">
        <v>1445.3333333333335</v>
      </c>
      <c r="H117" s="38">
        <v>1427.4166666666667</v>
      </c>
      <c r="I117" s="38">
        <v>1414.8333333333335</v>
      </c>
      <c r="J117" s="38">
        <v>1475.8333333333335</v>
      </c>
      <c r="K117" s="38">
        <v>1488.416666666667</v>
      </c>
      <c r="L117" s="38">
        <v>1506.3333333333335</v>
      </c>
      <c r="M117" s="28">
        <v>1470.5</v>
      </c>
      <c r="N117" s="28">
        <v>1440</v>
      </c>
      <c r="O117" s="39">
        <v>39231000</v>
      </c>
      <c r="P117" s="40">
        <v>2.7314934835379792E-2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603.1</v>
      </c>
      <c r="F118" s="37">
        <v>601.66666666666663</v>
      </c>
      <c r="G118" s="38">
        <v>595.83333333333326</v>
      </c>
      <c r="H118" s="38">
        <v>588.56666666666661</v>
      </c>
      <c r="I118" s="38">
        <v>582.73333333333323</v>
      </c>
      <c r="J118" s="38">
        <v>608.93333333333328</v>
      </c>
      <c r="K118" s="38">
        <v>614.76666666666654</v>
      </c>
      <c r="L118" s="38">
        <v>622.0333333333333</v>
      </c>
      <c r="M118" s="28">
        <v>607.5</v>
      </c>
      <c r="N118" s="28">
        <v>594.4</v>
      </c>
      <c r="O118" s="39">
        <v>1836000</v>
      </c>
      <c r="P118" s="40">
        <v>3.1605562579013903E-2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71.900000000000006</v>
      </c>
      <c r="F119" s="37">
        <v>71.600000000000009</v>
      </c>
      <c r="G119" s="38">
        <v>71.200000000000017</v>
      </c>
      <c r="H119" s="38">
        <v>70.500000000000014</v>
      </c>
      <c r="I119" s="38">
        <v>70.100000000000023</v>
      </c>
      <c r="J119" s="38">
        <v>72.300000000000011</v>
      </c>
      <c r="K119" s="38">
        <v>72.700000000000017</v>
      </c>
      <c r="L119" s="38">
        <v>73.400000000000006</v>
      </c>
      <c r="M119" s="28">
        <v>72</v>
      </c>
      <c r="N119" s="28">
        <v>70.900000000000006</v>
      </c>
      <c r="O119" s="39">
        <v>87633000</v>
      </c>
      <c r="P119" s="40">
        <v>-9.4776283888031738E-3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880.45</v>
      </c>
      <c r="F120" s="37">
        <v>881.86666666666667</v>
      </c>
      <c r="G120" s="38">
        <v>874.98333333333335</v>
      </c>
      <c r="H120" s="38">
        <v>869.51666666666665</v>
      </c>
      <c r="I120" s="38">
        <v>862.63333333333333</v>
      </c>
      <c r="J120" s="38">
        <v>887.33333333333337</v>
      </c>
      <c r="K120" s="38">
        <v>894.21666666666681</v>
      </c>
      <c r="L120" s="38">
        <v>899.68333333333339</v>
      </c>
      <c r="M120" s="28">
        <v>888.75</v>
      </c>
      <c r="N120" s="28">
        <v>876.4</v>
      </c>
      <c r="O120" s="39">
        <v>1475500</v>
      </c>
      <c r="P120" s="40">
        <v>1.3233348037053375E-3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705.4</v>
      </c>
      <c r="F121" s="37">
        <v>704.85</v>
      </c>
      <c r="G121" s="38">
        <v>699.80000000000007</v>
      </c>
      <c r="H121" s="38">
        <v>694.2</v>
      </c>
      <c r="I121" s="38">
        <v>689.15000000000009</v>
      </c>
      <c r="J121" s="38">
        <v>710.45</v>
      </c>
      <c r="K121" s="38">
        <v>715.5</v>
      </c>
      <c r="L121" s="38">
        <v>721.1</v>
      </c>
      <c r="M121" s="28">
        <v>709.9</v>
      </c>
      <c r="N121" s="28">
        <v>699.25</v>
      </c>
      <c r="O121" s="39">
        <v>13297375</v>
      </c>
      <c r="P121" s="40">
        <v>2.8375346443183318E-3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326.89999999999998</v>
      </c>
      <c r="F122" s="37">
        <v>327.23333333333335</v>
      </c>
      <c r="G122" s="38">
        <v>325.66666666666669</v>
      </c>
      <c r="H122" s="38">
        <v>324.43333333333334</v>
      </c>
      <c r="I122" s="38">
        <v>322.86666666666667</v>
      </c>
      <c r="J122" s="38">
        <v>328.4666666666667</v>
      </c>
      <c r="K122" s="38">
        <v>330.0333333333333</v>
      </c>
      <c r="L122" s="38">
        <v>331.26666666666671</v>
      </c>
      <c r="M122" s="28">
        <v>328.8</v>
      </c>
      <c r="N122" s="28">
        <v>326</v>
      </c>
      <c r="O122" s="39">
        <v>87027200</v>
      </c>
      <c r="P122" s="40">
        <v>-1.028504260946224E-3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433.05</v>
      </c>
      <c r="F123" s="37">
        <v>432.84999999999997</v>
      </c>
      <c r="G123" s="38">
        <v>427.74999999999994</v>
      </c>
      <c r="H123" s="38">
        <v>422.45</v>
      </c>
      <c r="I123" s="38">
        <v>417.34999999999997</v>
      </c>
      <c r="J123" s="38">
        <v>438.14999999999992</v>
      </c>
      <c r="K123" s="38">
        <v>443.24999999999994</v>
      </c>
      <c r="L123" s="38">
        <v>448.5499999999999</v>
      </c>
      <c r="M123" s="28">
        <v>437.95</v>
      </c>
      <c r="N123" s="28">
        <v>427.55</v>
      </c>
      <c r="O123" s="39">
        <v>28495000</v>
      </c>
      <c r="P123" s="40">
        <v>3.6101083032490976E-3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2841.3</v>
      </c>
      <c r="F124" s="37">
        <v>2809.7833333333333</v>
      </c>
      <c r="G124" s="38">
        <v>2751.8166666666666</v>
      </c>
      <c r="H124" s="38">
        <v>2662.3333333333335</v>
      </c>
      <c r="I124" s="38">
        <v>2604.3666666666668</v>
      </c>
      <c r="J124" s="38">
        <v>2899.2666666666664</v>
      </c>
      <c r="K124" s="38">
        <v>2957.2333333333327</v>
      </c>
      <c r="L124" s="38">
        <v>3046.7166666666662</v>
      </c>
      <c r="M124" s="28">
        <v>2867.75</v>
      </c>
      <c r="N124" s="28">
        <v>2720.3</v>
      </c>
      <c r="O124" s="39">
        <v>331250</v>
      </c>
      <c r="P124" s="40">
        <v>0.26552053486150906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686.35</v>
      </c>
      <c r="F125" s="37">
        <v>684.18333333333339</v>
      </c>
      <c r="G125" s="38">
        <v>679.36666666666679</v>
      </c>
      <c r="H125" s="38">
        <v>672.38333333333344</v>
      </c>
      <c r="I125" s="38">
        <v>667.56666666666683</v>
      </c>
      <c r="J125" s="38">
        <v>691.16666666666674</v>
      </c>
      <c r="K125" s="38">
        <v>695.98333333333335</v>
      </c>
      <c r="L125" s="38">
        <v>702.9666666666667</v>
      </c>
      <c r="M125" s="28">
        <v>689</v>
      </c>
      <c r="N125" s="28">
        <v>677.2</v>
      </c>
      <c r="O125" s="39">
        <v>32618700</v>
      </c>
      <c r="P125" s="40">
        <v>-2.7333843243025645E-2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615.20000000000005</v>
      </c>
      <c r="F126" s="37">
        <v>615.13333333333333</v>
      </c>
      <c r="G126" s="38">
        <v>608.76666666666665</v>
      </c>
      <c r="H126" s="38">
        <v>602.33333333333337</v>
      </c>
      <c r="I126" s="38">
        <v>595.9666666666667</v>
      </c>
      <c r="J126" s="38">
        <v>621.56666666666661</v>
      </c>
      <c r="K126" s="38">
        <v>627.93333333333317</v>
      </c>
      <c r="L126" s="38">
        <v>634.36666666666656</v>
      </c>
      <c r="M126" s="28">
        <v>621.5</v>
      </c>
      <c r="N126" s="28">
        <v>608.70000000000005</v>
      </c>
      <c r="O126" s="39">
        <v>10973750</v>
      </c>
      <c r="P126" s="40">
        <v>-4.761364924611722E-3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1913.5</v>
      </c>
      <c r="F127" s="37">
        <v>1908.8166666666666</v>
      </c>
      <c r="G127" s="38">
        <v>1897.3833333333332</v>
      </c>
      <c r="H127" s="38">
        <v>1881.2666666666667</v>
      </c>
      <c r="I127" s="38">
        <v>1869.8333333333333</v>
      </c>
      <c r="J127" s="38">
        <v>1924.9333333333332</v>
      </c>
      <c r="K127" s="38">
        <v>1936.3666666666666</v>
      </c>
      <c r="L127" s="38">
        <v>1952.4833333333331</v>
      </c>
      <c r="M127" s="28">
        <v>1920.25</v>
      </c>
      <c r="N127" s="28">
        <v>1892.7</v>
      </c>
      <c r="O127" s="39">
        <v>20575200</v>
      </c>
      <c r="P127" s="40">
        <v>1.437614624622848E-2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80.05</v>
      </c>
      <c r="F128" s="37">
        <v>79.916666666666657</v>
      </c>
      <c r="G128" s="38">
        <v>78.98333333333332</v>
      </c>
      <c r="H128" s="38">
        <v>77.916666666666657</v>
      </c>
      <c r="I128" s="38">
        <v>76.98333333333332</v>
      </c>
      <c r="J128" s="38">
        <v>80.98333333333332</v>
      </c>
      <c r="K128" s="38">
        <v>81.916666666666657</v>
      </c>
      <c r="L128" s="38">
        <v>82.98333333333332</v>
      </c>
      <c r="M128" s="28">
        <v>80.849999999999994</v>
      </c>
      <c r="N128" s="28">
        <v>78.849999999999994</v>
      </c>
      <c r="O128" s="39">
        <v>55783924</v>
      </c>
      <c r="P128" s="40">
        <v>1.0180995475113122E-2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2388.5500000000002</v>
      </c>
      <c r="F129" s="37">
        <v>2364.7666666666669</v>
      </c>
      <c r="G129" s="38">
        <v>2323.2333333333336</v>
      </c>
      <c r="H129" s="38">
        <v>2257.9166666666665</v>
      </c>
      <c r="I129" s="38">
        <v>2216.3833333333332</v>
      </c>
      <c r="J129" s="38">
        <v>2430.0833333333339</v>
      </c>
      <c r="K129" s="38">
        <v>2471.6166666666677</v>
      </c>
      <c r="L129" s="38">
        <v>2536.9333333333343</v>
      </c>
      <c r="M129" s="28">
        <v>2406.3000000000002</v>
      </c>
      <c r="N129" s="28">
        <v>2299.4499999999998</v>
      </c>
      <c r="O129" s="39">
        <v>1345000</v>
      </c>
      <c r="P129" s="40">
        <v>3.1441717791411042E-2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562.65</v>
      </c>
      <c r="F130" s="37">
        <v>563</v>
      </c>
      <c r="G130" s="38">
        <v>557.54999999999995</v>
      </c>
      <c r="H130" s="38">
        <v>552.44999999999993</v>
      </c>
      <c r="I130" s="38">
        <v>546.99999999999989</v>
      </c>
      <c r="J130" s="38">
        <v>568.1</v>
      </c>
      <c r="K130" s="38">
        <v>573.55000000000007</v>
      </c>
      <c r="L130" s="38">
        <v>578.65000000000009</v>
      </c>
      <c r="M130" s="28">
        <v>568.45000000000005</v>
      </c>
      <c r="N130" s="28">
        <v>557.9</v>
      </c>
      <c r="O130" s="39">
        <v>5519700</v>
      </c>
      <c r="P130" s="40">
        <v>8.551225127446143E-3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416.7</v>
      </c>
      <c r="F131" s="37">
        <v>416.5333333333333</v>
      </c>
      <c r="G131" s="38">
        <v>413.56666666666661</v>
      </c>
      <c r="H131" s="38">
        <v>410.43333333333328</v>
      </c>
      <c r="I131" s="38">
        <v>407.46666666666658</v>
      </c>
      <c r="J131" s="38">
        <v>419.66666666666663</v>
      </c>
      <c r="K131" s="38">
        <v>422.63333333333333</v>
      </c>
      <c r="L131" s="38">
        <v>425.76666666666665</v>
      </c>
      <c r="M131" s="28">
        <v>419.5</v>
      </c>
      <c r="N131" s="28">
        <v>413.4</v>
      </c>
      <c r="O131" s="39">
        <v>14730000</v>
      </c>
      <c r="P131" s="40">
        <v>-9.6813231141589344E-3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1956.7</v>
      </c>
      <c r="F132" s="37">
        <v>1951.1499999999999</v>
      </c>
      <c r="G132" s="38">
        <v>1942.7999999999997</v>
      </c>
      <c r="H132" s="38">
        <v>1928.8999999999999</v>
      </c>
      <c r="I132" s="38">
        <v>1920.5499999999997</v>
      </c>
      <c r="J132" s="38">
        <v>1965.0499999999997</v>
      </c>
      <c r="K132" s="38">
        <v>1973.3999999999996</v>
      </c>
      <c r="L132" s="38">
        <v>1987.2999999999997</v>
      </c>
      <c r="M132" s="28">
        <v>1959.5</v>
      </c>
      <c r="N132" s="28">
        <v>1937.25</v>
      </c>
      <c r="O132" s="39">
        <v>10195200</v>
      </c>
      <c r="P132" s="40">
        <v>-2.436375377931723E-3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4535.8</v>
      </c>
      <c r="F133" s="37">
        <v>4507.3166666666666</v>
      </c>
      <c r="G133" s="38">
        <v>4463.6333333333332</v>
      </c>
      <c r="H133" s="38">
        <v>4391.4666666666662</v>
      </c>
      <c r="I133" s="38">
        <v>4347.7833333333328</v>
      </c>
      <c r="J133" s="38">
        <v>4579.4833333333336</v>
      </c>
      <c r="K133" s="38">
        <v>4623.1666666666661</v>
      </c>
      <c r="L133" s="38">
        <v>4695.3333333333339</v>
      </c>
      <c r="M133" s="28">
        <v>4551</v>
      </c>
      <c r="N133" s="28">
        <v>4435.1499999999996</v>
      </c>
      <c r="O133" s="39">
        <v>1439850</v>
      </c>
      <c r="P133" s="40">
        <v>3.6833009289263342E-2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3615.45</v>
      </c>
      <c r="F134" s="37">
        <v>3606.2000000000003</v>
      </c>
      <c r="G134" s="38">
        <v>3564.4000000000005</v>
      </c>
      <c r="H134" s="38">
        <v>3513.3500000000004</v>
      </c>
      <c r="I134" s="38">
        <v>3471.5500000000006</v>
      </c>
      <c r="J134" s="38">
        <v>3657.2500000000005</v>
      </c>
      <c r="K134" s="38">
        <v>3699.0500000000006</v>
      </c>
      <c r="L134" s="38">
        <v>3750.1000000000004</v>
      </c>
      <c r="M134" s="28">
        <v>3648</v>
      </c>
      <c r="N134" s="28">
        <v>3555.15</v>
      </c>
      <c r="O134" s="39">
        <v>912200</v>
      </c>
      <c r="P134" s="40">
        <v>6.6152407667134178E-2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670.15</v>
      </c>
      <c r="F135" s="37">
        <v>665.2166666666667</v>
      </c>
      <c r="G135" s="38">
        <v>659.43333333333339</v>
      </c>
      <c r="H135" s="38">
        <v>648.7166666666667</v>
      </c>
      <c r="I135" s="38">
        <v>642.93333333333339</v>
      </c>
      <c r="J135" s="38">
        <v>675.93333333333339</v>
      </c>
      <c r="K135" s="38">
        <v>681.7166666666667</v>
      </c>
      <c r="L135" s="38">
        <v>692.43333333333339</v>
      </c>
      <c r="M135" s="28">
        <v>671</v>
      </c>
      <c r="N135" s="28">
        <v>654.5</v>
      </c>
      <c r="O135" s="39">
        <v>8602000</v>
      </c>
      <c r="P135" s="40">
        <v>-1.3933547695605574E-2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1293.55</v>
      </c>
      <c r="F136" s="37">
        <v>1299.8</v>
      </c>
      <c r="G136" s="38">
        <v>1281.6999999999998</v>
      </c>
      <c r="H136" s="38">
        <v>1269.8499999999999</v>
      </c>
      <c r="I136" s="38">
        <v>1251.7499999999998</v>
      </c>
      <c r="J136" s="38">
        <v>1311.6499999999999</v>
      </c>
      <c r="K136" s="38">
        <v>1329.7499999999998</v>
      </c>
      <c r="L136" s="38">
        <v>1341.6</v>
      </c>
      <c r="M136" s="28">
        <v>1317.9</v>
      </c>
      <c r="N136" s="28">
        <v>1287.95</v>
      </c>
      <c r="O136" s="39">
        <v>11125800</v>
      </c>
      <c r="P136" s="40">
        <v>1.1197353352843874E-2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223.1</v>
      </c>
      <c r="F137" s="37">
        <v>221.91666666666666</v>
      </c>
      <c r="G137" s="38">
        <v>219.23333333333332</v>
      </c>
      <c r="H137" s="38">
        <v>215.36666666666667</v>
      </c>
      <c r="I137" s="38">
        <v>212.68333333333334</v>
      </c>
      <c r="J137" s="38">
        <v>225.7833333333333</v>
      </c>
      <c r="K137" s="38">
        <v>228.46666666666664</v>
      </c>
      <c r="L137" s="38">
        <v>232.33333333333329</v>
      </c>
      <c r="M137" s="28">
        <v>224.6</v>
      </c>
      <c r="N137" s="28">
        <v>218.05</v>
      </c>
      <c r="O137" s="39">
        <v>21824000</v>
      </c>
      <c r="P137" s="40">
        <v>9.24898261191269E-3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106.55</v>
      </c>
      <c r="F138" s="37">
        <v>106.10000000000001</v>
      </c>
      <c r="G138" s="38">
        <v>105.45000000000002</v>
      </c>
      <c r="H138" s="38">
        <v>104.35000000000001</v>
      </c>
      <c r="I138" s="38">
        <v>103.70000000000002</v>
      </c>
      <c r="J138" s="38">
        <v>107.20000000000002</v>
      </c>
      <c r="K138" s="38">
        <v>107.85000000000002</v>
      </c>
      <c r="L138" s="38">
        <v>108.95000000000002</v>
      </c>
      <c r="M138" s="28">
        <v>106.75</v>
      </c>
      <c r="N138" s="28">
        <v>105</v>
      </c>
      <c r="O138" s="39">
        <v>31974000</v>
      </c>
      <c r="P138" s="40">
        <v>5.6614455557652387E-3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524.75</v>
      </c>
      <c r="F139" s="37">
        <v>522.96666666666658</v>
      </c>
      <c r="G139" s="38">
        <v>519.58333333333314</v>
      </c>
      <c r="H139" s="38">
        <v>514.41666666666652</v>
      </c>
      <c r="I139" s="38">
        <v>511.03333333333308</v>
      </c>
      <c r="J139" s="38">
        <v>528.13333333333321</v>
      </c>
      <c r="K139" s="38">
        <v>531.51666666666665</v>
      </c>
      <c r="L139" s="38">
        <v>536.68333333333328</v>
      </c>
      <c r="M139" s="28">
        <v>526.35</v>
      </c>
      <c r="N139" s="28">
        <v>517.79999999999995</v>
      </c>
      <c r="O139" s="39">
        <v>8139600</v>
      </c>
      <c r="P139" s="40">
        <v>8.6245353159851296E-3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8806.9500000000007</v>
      </c>
      <c r="F140" s="37">
        <v>8832.6333333333332</v>
      </c>
      <c r="G140" s="38">
        <v>8765.3166666666657</v>
      </c>
      <c r="H140" s="38">
        <v>8723.6833333333325</v>
      </c>
      <c r="I140" s="38">
        <v>8656.366666666665</v>
      </c>
      <c r="J140" s="38">
        <v>8874.2666666666664</v>
      </c>
      <c r="K140" s="38">
        <v>8941.5833333333358</v>
      </c>
      <c r="L140" s="38">
        <v>8983.2166666666672</v>
      </c>
      <c r="M140" s="28">
        <v>8899.9500000000007</v>
      </c>
      <c r="N140" s="28">
        <v>8791</v>
      </c>
      <c r="O140" s="39">
        <v>4043700</v>
      </c>
      <c r="P140" s="40">
        <v>-1.380386800965783E-2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810.95</v>
      </c>
      <c r="F141" s="37">
        <v>812.98333333333323</v>
      </c>
      <c r="G141" s="38">
        <v>804.96666666666647</v>
      </c>
      <c r="H141" s="38">
        <v>798.98333333333323</v>
      </c>
      <c r="I141" s="38">
        <v>790.96666666666647</v>
      </c>
      <c r="J141" s="38">
        <v>818.96666666666647</v>
      </c>
      <c r="K141" s="38">
        <v>826.98333333333312</v>
      </c>
      <c r="L141" s="38">
        <v>832.96666666666647</v>
      </c>
      <c r="M141" s="28">
        <v>821</v>
      </c>
      <c r="N141" s="28">
        <v>807</v>
      </c>
      <c r="O141" s="39">
        <v>16640625</v>
      </c>
      <c r="P141" s="40">
        <v>2.3369335434523582E-2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1262.9000000000001</v>
      </c>
      <c r="F142" s="37">
        <v>1263.9666666666667</v>
      </c>
      <c r="G142" s="38">
        <v>1245.0833333333335</v>
      </c>
      <c r="H142" s="38">
        <v>1227.2666666666669</v>
      </c>
      <c r="I142" s="38">
        <v>1208.3833333333337</v>
      </c>
      <c r="J142" s="38">
        <v>1281.7833333333333</v>
      </c>
      <c r="K142" s="38">
        <v>1300.6666666666665</v>
      </c>
      <c r="L142" s="38">
        <v>1318.4833333333331</v>
      </c>
      <c r="M142" s="28">
        <v>1282.8499999999999</v>
      </c>
      <c r="N142" s="28">
        <v>1246.1500000000001</v>
      </c>
      <c r="O142" s="39">
        <v>3536400</v>
      </c>
      <c r="P142" s="40">
        <v>1.6090104585679808E-2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1413.25</v>
      </c>
      <c r="F143" s="37">
        <v>1400.2333333333333</v>
      </c>
      <c r="G143" s="38">
        <v>1383.1166666666668</v>
      </c>
      <c r="H143" s="38">
        <v>1352.9833333333333</v>
      </c>
      <c r="I143" s="38">
        <v>1335.8666666666668</v>
      </c>
      <c r="J143" s="38">
        <v>1430.3666666666668</v>
      </c>
      <c r="K143" s="38">
        <v>1447.4833333333331</v>
      </c>
      <c r="L143" s="38">
        <v>1477.6166666666668</v>
      </c>
      <c r="M143" s="28">
        <v>1417.35</v>
      </c>
      <c r="N143" s="28">
        <v>1370.1</v>
      </c>
      <c r="O143" s="39">
        <v>1257300</v>
      </c>
      <c r="P143" s="40">
        <v>4.6441947565543068E-2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814.5</v>
      </c>
      <c r="F144" s="37">
        <v>810.66666666666663</v>
      </c>
      <c r="G144" s="38">
        <v>803.83333333333326</v>
      </c>
      <c r="H144" s="38">
        <v>793.16666666666663</v>
      </c>
      <c r="I144" s="38">
        <v>786.33333333333326</v>
      </c>
      <c r="J144" s="38">
        <v>821.33333333333326</v>
      </c>
      <c r="K144" s="38">
        <v>828.16666666666652</v>
      </c>
      <c r="L144" s="38">
        <v>838.83333333333326</v>
      </c>
      <c r="M144" s="28">
        <v>817.5</v>
      </c>
      <c r="N144" s="28">
        <v>800</v>
      </c>
      <c r="O144" s="39">
        <v>1816100</v>
      </c>
      <c r="P144" s="40">
        <v>9.3930635838150294E-3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879.85</v>
      </c>
      <c r="F145" s="37">
        <v>876.36666666666679</v>
      </c>
      <c r="G145" s="38">
        <v>868.43333333333362</v>
      </c>
      <c r="H145" s="38">
        <v>857.01666666666688</v>
      </c>
      <c r="I145" s="38">
        <v>849.08333333333371</v>
      </c>
      <c r="J145" s="38">
        <v>887.78333333333353</v>
      </c>
      <c r="K145" s="38">
        <v>895.7166666666667</v>
      </c>
      <c r="L145" s="38">
        <v>907.13333333333344</v>
      </c>
      <c r="M145" s="28">
        <v>884.3</v>
      </c>
      <c r="N145" s="28">
        <v>864.95</v>
      </c>
      <c r="O145" s="39">
        <v>2656800</v>
      </c>
      <c r="P145" s="40">
        <v>1.466544454628781E-2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3228.95</v>
      </c>
      <c r="F146" s="37">
        <v>3209.25</v>
      </c>
      <c r="G146" s="38">
        <v>3178.5</v>
      </c>
      <c r="H146" s="38">
        <v>3128.05</v>
      </c>
      <c r="I146" s="38">
        <v>3097.3</v>
      </c>
      <c r="J146" s="38">
        <v>3259.7</v>
      </c>
      <c r="K146" s="38">
        <v>3290.45</v>
      </c>
      <c r="L146" s="38">
        <v>3340.8999999999996</v>
      </c>
      <c r="M146" s="28">
        <v>3240</v>
      </c>
      <c r="N146" s="28">
        <v>3158.8</v>
      </c>
      <c r="O146" s="39">
        <v>2868200</v>
      </c>
      <c r="P146" s="40">
        <v>2.3699050610321935E-2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123.5</v>
      </c>
      <c r="F147" s="37">
        <v>123.06666666666666</v>
      </c>
      <c r="G147" s="38">
        <v>122.43333333333332</v>
      </c>
      <c r="H147" s="38">
        <v>121.36666666666666</v>
      </c>
      <c r="I147" s="38">
        <v>120.73333333333332</v>
      </c>
      <c r="J147" s="38">
        <v>124.13333333333333</v>
      </c>
      <c r="K147" s="38">
        <v>124.76666666666665</v>
      </c>
      <c r="L147" s="38">
        <v>125.83333333333333</v>
      </c>
      <c r="M147" s="28">
        <v>123.7</v>
      </c>
      <c r="N147" s="28">
        <v>122</v>
      </c>
      <c r="O147" s="39">
        <v>48726000</v>
      </c>
      <c r="P147" s="40">
        <v>4.5375555126472289E-2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2092.5500000000002</v>
      </c>
      <c r="F148" s="37">
        <v>2079.1833333333334</v>
      </c>
      <c r="G148" s="38">
        <v>2060.5666666666666</v>
      </c>
      <c r="H148" s="38">
        <v>2028.5833333333333</v>
      </c>
      <c r="I148" s="38">
        <v>2009.9666666666665</v>
      </c>
      <c r="J148" s="38">
        <v>2111.166666666667</v>
      </c>
      <c r="K148" s="38">
        <v>2129.7833333333338</v>
      </c>
      <c r="L148" s="38">
        <v>2161.7666666666669</v>
      </c>
      <c r="M148" s="28">
        <v>2097.8000000000002</v>
      </c>
      <c r="N148" s="28">
        <v>2047.2</v>
      </c>
      <c r="O148" s="39">
        <v>2330125</v>
      </c>
      <c r="P148" s="40">
        <v>2.3994462816273168E-2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85312.9</v>
      </c>
      <c r="F149" s="37">
        <v>85421.016666666663</v>
      </c>
      <c r="G149" s="38">
        <v>84892.033333333326</v>
      </c>
      <c r="H149" s="38">
        <v>84471.166666666657</v>
      </c>
      <c r="I149" s="38">
        <v>83942.18333333332</v>
      </c>
      <c r="J149" s="38">
        <v>85841.883333333331</v>
      </c>
      <c r="K149" s="38">
        <v>86370.866666666669</v>
      </c>
      <c r="L149" s="38">
        <v>86791.733333333337</v>
      </c>
      <c r="M149" s="28">
        <v>85950</v>
      </c>
      <c r="N149" s="28">
        <v>85000.15</v>
      </c>
      <c r="O149" s="39">
        <v>60680</v>
      </c>
      <c r="P149" s="40">
        <v>1.471571906354515E-2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1032.6500000000001</v>
      </c>
      <c r="F150" s="37">
        <v>1027.8999999999999</v>
      </c>
      <c r="G150" s="38">
        <v>1020.2999999999997</v>
      </c>
      <c r="H150" s="38">
        <v>1007.9499999999998</v>
      </c>
      <c r="I150" s="38">
        <v>1000.3499999999997</v>
      </c>
      <c r="J150" s="38">
        <v>1040.2499999999998</v>
      </c>
      <c r="K150" s="38">
        <v>1047.8499999999997</v>
      </c>
      <c r="L150" s="38">
        <v>1060.1999999999998</v>
      </c>
      <c r="M150" s="28">
        <v>1035.5</v>
      </c>
      <c r="N150" s="28">
        <v>1015.55</v>
      </c>
      <c r="O150" s="39">
        <v>5972250</v>
      </c>
      <c r="P150" s="40">
        <v>2.385085181613629E-2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79.150000000000006</v>
      </c>
      <c r="F151" s="37">
        <v>78.75</v>
      </c>
      <c r="G151" s="38">
        <v>78.150000000000006</v>
      </c>
      <c r="H151" s="38">
        <v>77.150000000000006</v>
      </c>
      <c r="I151" s="38">
        <v>76.550000000000011</v>
      </c>
      <c r="J151" s="38">
        <v>79.75</v>
      </c>
      <c r="K151" s="38">
        <v>80.349999999999994</v>
      </c>
      <c r="L151" s="38">
        <v>81.349999999999994</v>
      </c>
      <c r="M151" s="28">
        <v>79.349999999999994</v>
      </c>
      <c r="N151" s="28">
        <v>77.75</v>
      </c>
      <c r="O151" s="39">
        <v>63758500</v>
      </c>
      <c r="P151" s="40">
        <v>3.3693929580376217E-2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4218.3999999999996</v>
      </c>
      <c r="F152" s="37">
        <v>4204.1166666666659</v>
      </c>
      <c r="G152" s="38">
        <v>4174.2833333333319</v>
      </c>
      <c r="H152" s="38">
        <v>4130.1666666666661</v>
      </c>
      <c r="I152" s="38">
        <v>4100.3333333333321</v>
      </c>
      <c r="J152" s="38">
        <v>4248.2333333333318</v>
      </c>
      <c r="K152" s="38">
        <v>4278.0666666666657</v>
      </c>
      <c r="L152" s="38">
        <v>4322.1833333333316</v>
      </c>
      <c r="M152" s="28">
        <v>4233.95</v>
      </c>
      <c r="N152" s="28">
        <v>4160</v>
      </c>
      <c r="O152" s="39">
        <v>1716000</v>
      </c>
      <c r="P152" s="40">
        <v>1.9532120311919792E-2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4316.1499999999996</v>
      </c>
      <c r="F153" s="37">
        <v>4314.333333333333</v>
      </c>
      <c r="G153" s="38">
        <v>4246.6666666666661</v>
      </c>
      <c r="H153" s="38">
        <v>4177.1833333333334</v>
      </c>
      <c r="I153" s="38">
        <v>4109.5166666666664</v>
      </c>
      <c r="J153" s="38">
        <v>4383.8166666666657</v>
      </c>
      <c r="K153" s="38">
        <v>4451.4833333333318</v>
      </c>
      <c r="L153" s="38">
        <v>4520.9666666666653</v>
      </c>
      <c r="M153" s="28">
        <v>4382</v>
      </c>
      <c r="N153" s="28">
        <v>4244.8500000000004</v>
      </c>
      <c r="O153" s="39">
        <v>571275</v>
      </c>
      <c r="P153" s="40">
        <v>-2.3575638506876228E-3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19269.400000000001</v>
      </c>
      <c r="F154" s="37">
        <v>19235.116666666669</v>
      </c>
      <c r="G154" s="38">
        <v>19120.283333333336</v>
      </c>
      <c r="H154" s="38">
        <v>18971.166666666668</v>
      </c>
      <c r="I154" s="38">
        <v>18856.333333333336</v>
      </c>
      <c r="J154" s="38">
        <v>19384.233333333337</v>
      </c>
      <c r="K154" s="38">
        <v>19499.066666666666</v>
      </c>
      <c r="L154" s="38">
        <v>19648.183333333338</v>
      </c>
      <c r="M154" s="28">
        <v>19349.95</v>
      </c>
      <c r="N154" s="28">
        <v>19086</v>
      </c>
      <c r="O154" s="39">
        <v>313480</v>
      </c>
      <c r="P154" s="40">
        <v>-3.3066259697316545E-3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124.35</v>
      </c>
      <c r="F155" s="37">
        <v>123.5</v>
      </c>
      <c r="G155" s="38">
        <v>122.45</v>
      </c>
      <c r="H155" s="38">
        <v>120.55</v>
      </c>
      <c r="I155" s="38">
        <v>119.5</v>
      </c>
      <c r="J155" s="38">
        <v>125.4</v>
      </c>
      <c r="K155" s="38">
        <v>126.45000000000002</v>
      </c>
      <c r="L155" s="38">
        <v>128.35000000000002</v>
      </c>
      <c r="M155" s="28">
        <v>124.55</v>
      </c>
      <c r="N155" s="28">
        <v>121.6</v>
      </c>
      <c r="O155" s="39">
        <v>57599900</v>
      </c>
      <c r="P155" s="40">
        <v>-7.274826789838337E-3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167.8</v>
      </c>
      <c r="F156" s="37">
        <v>168.48333333333332</v>
      </c>
      <c r="G156" s="38">
        <v>166.51666666666665</v>
      </c>
      <c r="H156" s="38">
        <v>165.23333333333332</v>
      </c>
      <c r="I156" s="38">
        <v>163.26666666666665</v>
      </c>
      <c r="J156" s="38">
        <v>169.76666666666665</v>
      </c>
      <c r="K156" s="38">
        <v>171.73333333333329</v>
      </c>
      <c r="L156" s="38">
        <v>173.01666666666665</v>
      </c>
      <c r="M156" s="28">
        <v>170.45</v>
      </c>
      <c r="N156" s="28">
        <v>167.2</v>
      </c>
      <c r="O156" s="39">
        <v>94312200</v>
      </c>
      <c r="P156" s="40">
        <v>-2.0483068908358985E-2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1024.95</v>
      </c>
      <c r="F157" s="37">
        <v>1021.5</v>
      </c>
      <c r="G157" s="38">
        <v>1009.45</v>
      </c>
      <c r="H157" s="38">
        <v>993.95</v>
      </c>
      <c r="I157" s="38">
        <v>981.90000000000009</v>
      </c>
      <c r="J157" s="38">
        <v>1037</v>
      </c>
      <c r="K157" s="38">
        <v>1049.0500000000002</v>
      </c>
      <c r="L157" s="38">
        <v>1064.55</v>
      </c>
      <c r="M157" s="28">
        <v>1033.55</v>
      </c>
      <c r="N157" s="28">
        <v>1006</v>
      </c>
      <c r="O157" s="39">
        <v>4847500</v>
      </c>
      <c r="P157" s="40">
        <v>2.3046240212734524E-2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3092.7</v>
      </c>
      <c r="F158" s="37">
        <v>3094.5</v>
      </c>
      <c r="G158" s="38">
        <v>3078.8</v>
      </c>
      <c r="H158" s="38">
        <v>3064.9</v>
      </c>
      <c r="I158" s="38">
        <v>3049.2000000000003</v>
      </c>
      <c r="J158" s="38">
        <v>3108.4</v>
      </c>
      <c r="K158" s="38">
        <v>3124.1</v>
      </c>
      <c r="L158" s="38">
        <v>3138</v>
      </c>
      <c r="M158" s="28">
        <v>3110.2</v>
      </c>
      <c r="N158" s="28">
        <v>3080.6</v>
      </c>
      <c r="O158" s="39">
        <v>553600</v>
      </c>
      <c r="P158" s="40">
        <v>0.11793214862681745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133</v>
      </c>
      <c r="F159" s="37">
        <v>132.21666666666667</v>
      </c>
      <c r="G159" s="38">
        <v>131.08333333333334</v>
      </c>
      <c r="H159" s="38">
        <v>129.16666666666669</v>
      </c>
      <c r="I159" s="38">
        <v>128.03333333333336</v>
      </c>
      <c r="J159" s="38">
        <v>134.13333333333333</v>
      </c>
      <c r="K159" s="38">
        <v>135.26666666666665</v>
      </c>
      <c r="L159" s="38">
        <v>137.18333333333331</v>
      </c>
      <c r="M159" s="28">
        <v>133.35</v>
      </c>
      <c r="N159" s="28">
        <v>130.30000000000001</v>
      </c>
      <c r="O159" s="39">
        <v>53345600</v>
      </c>
      <c r="P159" s="40">
        <v>1.2125639152666179E-2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49916.5</v>
      </c>
      <c r="F160" s="37">
        <v>49924.4</v>
      </c>
      <c r="G160" s="38">
        <v>49555.200000000004</v>
      </c>
      <c r="H160" s="38">
        <v>49193.9</v>
      </c>
      <c r="I160" s="38">
        <v>48824.700000000004</v>
      </c>
      <c r="J160" s="38">
        <v>50285.700000000004</v>
      </c>
      <c r="K160" s="38">
        <v>50654.9</v>
      </c>
      <c r="L160" s="38">
        <v>51016.200000000004</v>
      </c>
      <c r="M160" s="28">
        <v>50293.599999999999</v>
      </c>
      <c r="N160" s="28">
        <v>49563.1</v>
      </c>
      <c r="O160" s="39">
        <v>97020</v>
      </c>
      <c r="P160" s="40">
        <v>1.3952030098761562E-2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1034.6500000000001</v>
      </c>
      <c r="F161" s="37">
        <v>1023.2333333333332</v>
      </c>
      <c r="G161" s="38">
        <v>1007.4666666666665</v>
      </c>
      <c r="H161" s="38">
        <v>980.28333333333319</v>
      </c>
      <c r="I161" s="38">
        <v>964.51666666666642</v>
      </c>
      <c r="J161" s="38">
        <v>1050.4166666666665</v>
      </c>
      <c r="K161" s="38">
        <v>1066.1833333333332</v>
      </c>
      <c r="L161" s="38">
        <v>1093.3666666666666</v>
      </c>
      <c r="M161" s="28">
        <v>1039</v>
      </c>
      <c r="N161" s="28">
        <v>996.05</v>
      </c>
      <c r="O161" s="39">
        <v>6749325</v>
      </c>
      <c r="P161" s="40">
        <v>1.7410769804750655E-2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3321</v>
      </c>
      <c r="F162" s="37">
        <v>3326.85</v>
      </c>
      <c r="G162" s="38">
        <v>3290.7</v>
      </c>
      <c r="H162" s="38">
        <v>3260.4</v>
      </c>
      <c r="I162" s="38">
        <v>3224.25</v>
      </c>
      <c r="J162" s="38">
        <v>3357.1499999999996</v>
      </c>
      <c r="K162" s="38">
        <v>3393.3</v>
      </c>
      <c r="L162" s="38">
        <v>3423.5999999999995</v>
      </c>
      <c r="M162" s="28">
        <v>3363</v>
      </c>
      <c r="N162" s="28">
        <v>3296.55</v>
      </c>
      <c r="O162" s="39">
        <v>715200</v>
      </c>
      <c r="P162" s="40">
        <v>0.19110666999750187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219.75</v>
      </c>
      <c r="F163" s="37">
        <v>218.83333333333334</v>
      </c>
      <c r="G163" s="38">
        <v>217.31666666666669</v>
      </c>
      <c r="H163" s="38">
        <v>214.88333333333335</v>
      </c>
      <c r="I163" s="38">
        <v>213.3666666666667</v>
      </c>
      <c r="J163" s="38">
        <v>221.26666666666668</v>
      </c>
      <c r="K163" s="38">
        <v>222.78333333333333</v>
      </c>
      <c r="L163" s="38">
        <v>225.21666666666667</v>
      </c>
      <c r="M163" s="28">
        <v>220.35</v>
      </c>
      <c r="N163" s="28">
        <v>216.4</v>
      </c>
      <c r="O163" s="39">
        <v>14097000</v>
      </c>
      <c r="P163" s="40">
        <v>-7.6029567053854273E-3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118.35</v>
      </c>
      <c r="F164" s="37">
        <v>118.10000000000001</v>
      </c>
      <c r="G164" s="38">
        <v>117.20000000000002</v>
      </c>
      <c r="H164" s="38">
        <v>116.05000000000001</v>
      </c>
      <c r="I164" s="38">
        <v>115.15000000000002</v>
      </c>
      <c r="J164" s="38">
        <v>119.25000000000001</v>
      </c>
      <c r="K164" s="38">
        <v>120.15000000000002</v>
      </c>
      <c r="L164" s="38">
        <v>121.30000000000001</v>
      </c>
      <c r="M164" s="28">
        <v>119</v>
      </c>
      <c r="N164" s="28">
        <v>116.95</v>
      </c>
      <c r="O164" s="39">
        <v>54188000</v>
      </c>
      <c r="P164" s="40">
        <v>4.0206777713957496E-3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2819.05</v>
      </c>
      <c r="F165" s="37">
        <v>2823.8833333333332</v>
      </c>
      <c r="G165" s="38">
        <v>2803.1666666666665</v>
      </c>
      <c r="H165" s="38">
        <v>2787.2833333333333</v>
      </c>
      <c r="I165" s="38">
        <v>2766.5666666666666</v>
      </c>
      <c r="J165" s="38">
        <v>2839.7666666666664</v>
      </c>
      <c r="K165" s="38">
        <v>2860.4833333333336</v>
      </c>
      <c r="L165" s="38">
        <v>2876.3666666666663</v>
      </c>
      <c r="M165" s="28">
        <v>2844.6</v>
      </c>
      <c r="N165" s="28">
        <v>2808</v>
      </c>
      <c r="O165" s="39">
        <v>2541500</v>
      </c>
      <c r="P165" s="40">
        <v>2.168769716088328E-3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3277.9</v>
      </c>
      <c r="F166" s="37">
        <v>3269.6166666666663</v>
      </c>
      <c r="G166" s="38">
        <v>3244.2333333333327</v>
      </c>
      <c r="H166" s="38">
        <v>3210.5666666666662</v>
      </c>
      <c r="I166" s="38">
        <v>3185.1833333333325</v>
      </c>
      <c r="J166" s="38">
        <v>3303.2833333333328</v>
      </c>
      <c r="K166" s="38">
        <v>3328.666666666667</v>
      </c>
      <c r="L166" s="38">
        <v>3362.333333333333</v>
      </c>
      <c r="M166" s="28">
        <v>3295</v>
      </c>
      <c r="N166" s="28">
        <v>3235.95</v>
      </c>
      <c r="O166" s="39">
        <v>1616250</v>
      </c>
      <c r="P166" s="40">
        <v>9.2893636785880169E-4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37.75</v>
      </c>
      <c r="F167" s="37">
        <v>37.633333333333333</v>
      </c>
      <c r="G167" s="38">
        <v>37.116666666666667</v>
      </c>
      <c r="H167" s="38">
        <v>36.483333333333334</v>
      </c>
      <c r="I167" s="38">
        <v>35.966666666666669</v>
      </c>
      <c r="J167" s="38">
        <v>38.266666666666666</v>
      </c>
      <c r="K167" s="38">
        <v>38.783333333333331</v>
      </c>
      <c r="L167" s="38">
        <v>39.416666666666664</v>
      </c>
      <c r="M167" s="28">
        <v>38.15</v>
      </c>
      <c r="N167" s="28">
        <v>37</v>
      </c>
      <c r="O167" s="39">
        <v>237408000</v>
      </c>
      <c r="P167" s="40">
        <v>1.3247746517344988E-2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2515.5</v>
      </c>
      <c r="F168" s="37">
        <v>2505.4666666666667</v>
      </c>
      <c r="G168" s="38">
        <v>2484.2833333333333</v>
      </c>
      <c r="H168" s="38">
        <v>2453.0666666666666</v>
      </c>
      <c r="I168" s="38">
        <v>2431.8833333333332</v>
      </c>
      <c r="J168" s="38">
        <v>2536.6833333333334</v>
      </c>
      <c r="K168" s="38">
        <v>2557.8666666666668</v>
      </c>
      <c r="L168" s="38">
        <v>2589.0833333333335</v>
      </c>
      <c r="M168" s="28">
        <v>2526.65</v>
      </c>
      <c r="N168" s="28">
        <v>2474.25</v>
      </c>
      <c r="O168" s="39">
        <v>906300</v>
      </c>
      <c r="P168" s="40">
        <v>3.814432989690722E-2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225.45</v>
      </c>
      <c r="F169" s="37">
        <v>225.68333333333331</v>
      </c>
      <c r="G169" s="38">
        <v>223.66666666666663</v>
      </c>
      <c r="H169" s="38">
        <v>221.88333333333333</v>
      </c>
      <c r="I169" s="38">
        <v>219.86666666666665</v>
      </c>
      <c r="J169" s="38">
        <v>227.46666666666661</v>
      </c>
      <c r="K169" s="38">
        <v>229.48333333333332</v>
      </c>
      <c r="L169" s="38">
        <v>231.26666666666659</v>
      </c>
      <c r="M169" s="28">
        <v>227.7</v>
      </c>
      <c r="N169" s="28">
        <v>223.9</v>
      </c>
      <c r="O169" s="39">
        <v>46585800</v>
      </c>
      <c r="P169" s="40">
        <v>-5.705065406557944E-3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1885.5</v>
      </c>
      <c r="F170" s="37">
        <v>1892.7666666666667</v>
      </c>
      <c r="G170" s="38">
        <v>1870.5333333333333</v>
      </c>
      <c r="H170" s="38">
        <v>1855.5666666666666</v>
      </c>
      <c r="I170" s="38">
        <v>1833.3333333333333</v>
      </c>
      <c r="J170" s="38">
        <v>1907.7333333333333</v>
      </c>
      <c r="K170" s="38">
        <v>1929.9666666666665</v>
      </c>
      <c r="L170" s="38">
        <v>1944.9333333333334</v>
      </c>
      <c r="M170" s="28">
        <v>1915</v>
      </c>
      <c r="N170" s="28">
        <v>1877.8</v>
      </c>
      <c r="O170" s="39">
        <v>2691491</v>
      </c>
      <c r="P170" s="40">
        <v>3.2797126347024835E-2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204.95</v>
      </c>
      <c r="F171" s="37">
        <v>204.38333333333333</v>
      </c>
      <c r="G171" s="38">
        <v>202.51666666666665</v>
      </c>
      <c r="H171" s="38">
        <v>200.08333333333331</v>
      </c>
      <c r="I171" s="38">
        <v>198.21666666666664</v>
      </c>
      <c r="J171" s="38">
        <v>206.81666666666666</v>
      </c>
      <c r="K171" s="38">
        <v>208.68333333333334</v>
      </c>
      <c r="L171" s="38">
        <v>211.11666666666667</v>
      </c>
      <c r="M171" s="28">
        <v>206.25</v>
      </c>
      <c r="N171" s="28">
        <v>201.95</v>
      </c>
      <c r="O171" s="39">
        <v>11861500</v>
      </c>
      <c r="P171" s="40">
        <v>-3.2352941176470589E-3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771.85</v>
      </c>
      <c r="F172" s="37">
        <v>768.40000000000009</v>
      </c>
      <c r="G172" s="38">
        <v>752.10000000000014</v>
      </c>
      <c r="H172" s="38">
        <v>732.35</v>
      </c>
      <c r="I172" s="38">
        <v>716.05000000000007</v>
      </c>
      <c r="J172" s="38">
        <v>788.1500000000002</v>
      </c>
      <c r="K172" s="38">
        <v>804.45000000000016</v>
      </c>
      <c r="L172" s="38">
        <v>824.20000000000027</v>
      </c>
      <c r="M172" s="28">
        <v>784.7</v>
      </c>
      <c r="N172" s="28">
        <v>748.65</v>
      </c>
      <c r="O172" s="39">
        <v>4937650</v>
      </c>
      <c r="P172" s="40">
        <v>0.19575957184026349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123.55</v>
      </c>
      <c r="F173" s="37">
        <v>123.39999999999999</v>
      </c>
      <c r="G173" s="38">
        <v>122.09999999999998</v>
      </c>
      <c r="H173" s="38">
        <v>120.64999999999999</v>
      </c>
      <c r="I173" s="38">
        <v>119.34999999999998</v>
      </c>
      <c r="J173" s="38">
        <v>124.84999999999998</v>
      </c>
      <c r="K173" s="38">
        <v>126.14999999999999</v>
      </c>
      <c r="L173" s="38">
        <v>127.59999999999998</v>
      </c>
      <c r="M173" s="28">
        <v>124.7</v>
      </c>
      <c r="N173" s="28">
        <v>121.95</v>
      </c>
      <c r="O173" s="39">
        <v>52310000</v>
      </c>
      <c r="P173" s="40">
        <v>-9.936595060092741E-3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108.4</v>
      </c>
      <c r="F174" s="37">
        <v>108.08333333333333</v>
      </c>
      <c r="G174" s="38">
        <v>106.86666666666666</v>
      </c>
      <c r="H174" s="38">
        <v>105.33333333333333</v>
      </c>
      <c r="I174" s="38">
        <v>104.11666666666666</v>
      </c>
      <c r="J174" s="38">
        <v>109.61666666666666</v>
      </c>
      <c r="K174" s="38">
        <v>110.83333333333333</v>
      </c>
      <c r="L174" s="38">
        <v>112.36666666666666</v>
      </c>
      <c r="M174" s="28">
        <v>109.3</v>
      </c>
      <c r="N174" s="28">
        <v>106.55</v>
      </c>
      <c r="O174" s="39">
        <v>31888000</v>
      </c>
      <c r="P174" s="40">
        <v>3.0196275792652239E-3</v>
      </c>
    </row>
    <row r="175" spans="1:16" ht="12.75" customHeight="1">
      <c r="A175" s="28">
        <v>165</v>
      </c>
      <c r="B175" s="227" t="s">
        <v>79</v>
      </c>
      <c r="C175" s="30" t="s">
        <v>185</v>
      </c>
      <c r="D175" s="31">
        <v>44833</v>
      </c>
      <c r="E175" s="37">
        <v>2588.5500000000002</v>
      </c>
      <c r="F175" s="37">
        <v>2589.1</v>
      </c>
      <c r="G175" s="38">
        <v>2574.75</v>
      </c>
      <c r="H175" s="38">
        <v>2560.9500000000003</v>
      </c>
      <c r="I175" s="38">
        <v>2546.6000000000004</v>
      </c>
      <c r="J175" s="38">
        <v>2602.8999999999996</v>
      </c>
      <c r="K175" s="38">
        <v>2617.2499999999991</v>
      </c>
      <c r="L175" s="38">
        <v>2631.0499999999993</v>
      </c>
      <c r="M175" s="28">
        <v>2603.4499999999998</v>
      </c>
      <c r="N175" s="28">
        <v>2575.3000000000002</v>
      </c>
      <c r="O175" s="39">
        <v>35311750</v>
      </c>
      <c r="P175" s="40">
        <v>1.9152060265149634E-3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82.65</v>
      </c>
      <c r="F176" s="37">
        <v>82.466666666666669</v>
      </c>
      <c r="G176" s="38">
        <v>81.933333333333337</v>
      </c>
      <c r="H176" s="38">
        <v>81.216666666666669</v>
      </c>
      <c r="I176" s="38">
        <v>80.683333333333337</v>
      </c>
      <c r="J176" s="38">
        <v>83.183333333333337</v>
      </c>
      <c r="K176" s="38">
        <v>83.716666666666669</v>
      </c>
      <c r="L176" s="38">
        <v>84.433333333333337</v>
      </c>
      <c r="M176" s="28">
        <v>83</v>
      </c>
      <c r="N176" s="28">
        <v>81.75</v>
      </c>
      <c r="O176" s="39">
        <v>106902000</v>
      </c>
      <c r="P176" s="40">
        <v>-1.1374986128065697E-2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960.6</v>
      </c>
      <c r="F177" s="37">
        <v>956.15000000000009</v>
      </c>
      <c r="G177" s="38">
        <v>949.60000000000014</v>
      </c>
      <c r="H177" s="38">
        <v>938.6</v>
      </c>
      <c r="I177" s="38">
        <v>932.05000000000007</v>
      </c>
      <c r="J177" s="38">
        <v>967.1500000000002</v>
      </c>
      <c r="K177" s="38">
        <v>973.70000000000016</v>
      </c>
      <c r="L177" s="38">
        <v>984.70000000000027</v>
      </c>
      <c r="M177" s="28">
        <v>962.7</v>
      </c>
      <c r="N177" s="28">
        <v>945.15</v>
      </c>
      <c r="O177" s="39">
        <v>5322400</v>
      </c>
      <c r="P177" s="40">
        <v>-1.4954101273319514E-2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1336</v>
      </c>
      <c r="F178" s="37">
        <v>1327.3666666666666</v>
      </c>
      <c r="G178" s="38">
        <v>1312.9833333333331</v>
      </c>
      <c r="H178" s="38">
        <v>1289.9666666666665</v>
      </c>
      <c r="I178" s="38">
        <v>1275.583333333333</v>
      </c>
      <c r="J178" s="38">
        <v>1350.3833333333332</v>
      </c>
      <c r="K178" s="38">
        <v>1364.7666666666669</v>
      </c>
      <c r="L178" s="38">
        <v>1387.7833333333333</v>
      </c>
      <c r="M178" s="28">
        <v>1341.75</v>
      </c>
      <c r="N178" s="28">
        <v>1304.3499999999999</v>
      </c>
      <c r="O178" s="39">
        <v>5991000</v>
      </c>
      <c r="P178" s="40">
        <v>-3.4449413755590477E-2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534.25</v>
      </c>
      <c r="F179" s="37">
        <v>535.19999999999993</v>
      </c>
      <c r="G179" s="38">
        <v>532.04999999999984</v>
      </c>
      <c r="H179" s="38">
        <v>529.84999999999991</v>
      </c>
      <c r="I179" s="38">
        <v>526.69999999999982</v>
      </c>
      <c r="J179" s="38">
        <v>537.39999999999986</v>
      </c>
      <c r="K179" s="38">
        <v>540.54999999999995</v>
      </c>
      <c r="L179" s="38">
        <v>542.74999999999989</v>
      </c>
      <c r="M179" s="28">
        <v>538.35</v>
      </c>
      <c r="N179" s="28">
        <v>533</v>
      </c>
      <c r="O179" s="39">
        <v>50020500</v>
      </c>
      <c r="P179" s="40">
        <v>7.6144432693760391E-3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22793.4</v>
      </c>
      <c r="F180" s="37">
        <v>22394.383333333331</v>
      </c>
      <c r="G180" s="38">
        <v>21718.416666666664</v>
      </c>
      <c r="H180" s="38">
        <v>20643.433333333334</v>
      </c>
      <c r="I180" s="38">
        <v>19967.466666666667</v>
      </c>
      <c r="J180" s="38">
        <v>23469.366666666661</v>
      </c>
      <c r="K180" s="38">
        <v>24145.333333333328</v>
      </c>
      <c r="L180" s="38">
        <v>25220.316666666658</v>
      </c>
      <c r="M180" s="28">
        <v>23070.35</v>
      </c>
      <c r="N180" s="28">
        <v>21319.4</v>
      </c>
      <c r="O180" s="39">
        <v>350900</v>
      </c>
      <c r="P180" s="40">
        <v>8.0689867570064674E-2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2957.35</v>
      </c>
      <c r="F181" s="37">
        <v>2963</v>
      </c>
      <c r="G181" s="38">
        <v>2931.65</v>
      </c>
      <c r="H181" s="38">
        <v>2905.9500000000003</v>
      </c>
      <c r="I181" s="38">
        <v>2874.6000000000004</v>
      </c>
      <c r="J181" s="38">
        <v>2988.7</v>
      </c>
      <c r="K181" s="38">
        <v>3020.05</v>
      </c>
      <c r="L181" s="38">
        <v>3045.7499999999995</v>
      </c>
      <c r="M181" s="28">
        <v>2994.35</v>
      </c>
      <c r="N181" s="28">
        <v>2937.3</v>
      </c>
      <c r="O181" s="39">
        <v>1754225</v>
      </c>
      <c r="P181" s="40">
        <v>1.0294583465315173E-2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2635.9</v>
      </c>
      <c r="F182" s="37">
        <v>2629.0833333333335</v>
      </c>
      <c r="G182" s="38">
        <v>2606.916666666667</v>
      </c>
      <c r="H182" s="38">
        <v>2577.9333333333334</v>
      </c>
      <c r="I182" s="38">
        <v>2555.7666666666669</v>
      </c>
      <c r="J182" s="38">
        <v>2658.0666666666671</v>
      </c>
      <c r="K182" s="38">
        <v>2680.233333333334</v>
      </c>
      <c r="L182" s="38">
        <v>2709.2166666666672</v>
      </c>
      <c r="M182" s="28">
        <v>2651.25</v>
      </c>
      <c r="N182" s="28">
        <v>2600.1</v>
      </c>
      <c r="O182" s="39">
        <v>3281250</v>
      </c>
      <c r="P182" s="40">
        <v>3.0745670868182355E-2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1373.4</v>
      </c>
      <c r="F183" s="37">
        <v>1377.6499999999999</v>
      </c>
      <c r="G183" s="38">
        <v>1360.2999999999997</v>
      </c>
      <c r="H183" s="38">
        <v>1347.1999999999998</v>
      </c>
      <c r="I183" s="38">
        <v>1329.8499999999997</v>
      </c>
      <c r="J183" s="38">
        <v>1390.7499999999998</v>
      </c>
      <c r="K183" s="38">
        <v>1408.0999999999997</v>
      </c>
      <c r="L183" s="38">
        <v>1421.1999999999998</v>
      </c>
      <c r="M183" s="28">
        <v>1395</v>
      </c>
      <c r="N183" s="28">
        <v>1364.55</v>
      </c>
      <c r="O183" s="39">
        <v>3851400</v>
      </c>
      <c r="P183" s="40">
        <v>2.3111252789289129E-2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896.25</v>
      </c>
      <c r="F184" s="37">
        <v>891.85</v>
      </c>
      <c r="G184" s="38">
        <v>884.7</v>
      </c>
      <c r="H184" s="38">
        <v>873.15</v>
      </c>
      <c r="I184" s="38">
        <v>866</v>
      </c>
      <c r="J184" s="38">
        <v>903.40000000000009</v>
      </c>
      <c r="K184" s="38">
        <v>910.55</v>
      </c>
      <c r="L184" s="38">
        <v>922.10000000000014</v>
      </c>
      <c r="M184" s="28">
        <v>899</v>
      </c>
      <c r="N184" s="28">
        <v>880.3</v>
      </c>
      <c r="O184" s="39">
        <v>22871100</v>
      </c>
      <c r="P184" s="40">
        <v>1.1735926178237443E-2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518</v>
      </c>
      <c r="F185" s="37">
        <v>516.2833333333333</v>
      </c>
      <c r="G185" s="38">
        <v>513.51666666666665</v>
      </c>
      <c r="H185" s="38">
        <v>509.03333333333336</v>
      </c>
      <c r="I185" s="38">
        <v>506.26666666666671</v>
      </c>
      <c r="J185" s="38">
        <v>520.76666666666665</v>
      </c>
      <c r="K185" s="38">
        <v>523.5333333333333</v>
      </c>
      <c r="L185" s="38">
        <v>528.01666666666654</v>
      </c>
      <c r="M185" s="28">
        <v>519.04999999999995</v>
      </c>
      <c r="N185" s="28">
        <v>511.8</v>
      </c>
      <c r="O185" s="39">
        <v>10899000</v>
      </c>
      <c r="P185" s="40">
        <v>-8.1900081900081901E-3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569.79999999999995</v>
      </c>
      <c r="F186" s="37">
        <v>567.55000000000007</v>
      </c>
      <c r="G186" s="38">
        <v>563.35000000000014</v>
      </c>
      <c r="H186" s="38">
        <v>556.90000000000009</v>
      </c>
      <c r="I186" s="38">
        <v>552.70000000000016</v>
      </c>
      <c r="J186" s="38">
        <v>574.00000000000011</v>
      </c>
      <c r="K186" s="38">
        <v>578.20000000000016</v>
      </c>
      <c r="L186" s="38">
        <v>584.65000000000009</v>
      </c>
      <c r="M186" s="28">
        <v>571.75</v>
      </c>
      <c r="N186" s="28">
        <v>561.1</v>
      </c>
      <c r="O186" s="39">
        <v>4575000</v>
      </c>
      <c r="P186" s="40">
        <v>1.6215015548645045E-2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1133.7</v>
      </c>
      <c r="F187" s="37">
        <v>1128.75</v>
      </c>
      <c r="G187" s="38">
        <v>1117.6500000000001</v>
      </c>
      <c r="H187" s="38">
        <v>1101.6000000000001</v>
      </c>
      <c r="I187" s="38">
        <v>1090.5000000000002</v>
      </c>
      <c r="J187" s="38">
        <v>1144.8</v>
      </c>
      <c r="K187" s="38">
        <v>1155.8999999999999</v>
      </c>
      <c r="L187" s="38">
        <v>1171.9499999999998</v>
      </c>
      <c r="M187" s="28">
        <v>1139.8499999999999</v>
      </c>
      <c r="N187" s="28">
        <v>1112.7</v>
      </c>
      <c r="O187" s="39">
        <v>7215000</v>
      </c>
      <c r="P187" s="40">
        <v>2.5732158089280636E-2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1256.4000000000001</v>
      </c>
      <c r="F188" s="37">
        <v>1255.1833333333334</v>
      </c>
      <c r="G188" s="38">
        <v>1247.1166666666668</v>
      </c>
      <c r="H188" s="38">
        <v>1237.8333333333335</v>
      </c>
      <c r="I188" s="38">
        <v>1229.7666666666669</v>
      </c>
      <c r="J188" s="38">
        <v>1264.4666666666667</v>
      </c>
      <c r="K188" s="38">
        <v>1272.5333333333333</v>
      </c>
      <c r="L188" s="38">
        <v>1281.8166666666666</v>
      </c>
      <c r="M188" s="28">
        <v>1263.25</v>
      </c>
      <c r="N188" s="28">
        <v>1245.9000000000001</v>
      </c>
      <c r="O188" s="39">
        <v>3167000</v>
      </c>
      <c r="P188" s="40">
        <v>1.739680531393326E-3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827.1</v>
      </c>
      <c r="F189" s="37">
        <v>824.7833333333333</v>
      </c>
      <c r="G189" s="38">
        <v>820.21666666666658</v>
      </c>
      <c r="H189" s="38">
        <v>813.33333333333326</v>
      </c>
      <c r="I189" s="38">
        <v>808.76666666666654</v>
      </c>
      <c r="J189" s="38">
        <v>831.66666666666663</v>
      </c>
      <c r="K189" s="38">
        <v>836.23333333333323</v>
      </c>
      <c r="L189" s="38">
        <v>843.11666666666667</v>
      </c>
      <c r="M189" s="28">
        <v>829.35</v>
      </c>
      <c r="N189" s="28">
        <v>817.9</v>
      </c>
      <c r="O189" s="39">
        <v>8342100</v>
      </c>
      <c r="P189" s="40">
        <v>-1.5925257458328911E-2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447.25</v>
      </c>
      <c r="F190" s="37">
        <v>450.31666666666666</v>
      </c>
      <c r="G190" s="38">
        <v>441.63333333333333</v>
      </c>
      <c r="H190" s="38">
        <v>436.01666666666665</v>
      </c>
      <c r="I190" s="38">
        <v>427.33333333333331</v>
      </c>
      <c r="J190" s="38">
        <v>455.93333333333334</v>
      </c>
      <c r="K190" s="38">
        <v>464.61666666666662</v>
      </c>
      <c r="L190" s="38">
        <v>470.23333333333335</v>
      </c>
      <c r="M190" s="28">
        <v>459</v>
      </c>
      <c r="N190" s="28">
        <v>444.7</v>
      </c>
      <c r="O190" s="39">
        <v>68602350</v>
      </c>
      <c r="P190" s="40">
        <v>0.10384518377547979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248.3</v>
      </c>
      <c r="F191" s="37">
        <v>248.78333333333333</v>
      </c>
      <c r="G191" s="38">
        <v>245.56666666666666</v>
      </c>
      <c r="H191" s="38">
        <v>242.83333333333334</v>
      </c>
      <c r="I191" s="38">
        <v>239.61666666666667</v>
      </c>
      <c r="J191" s="38">
        <v>251.51666666666665</v>
      </c>
      <c r="K191" s="38">
        <v>254.73333333333329</v>
      </c>
      <c r="L191" s="38">
        <v>257.46666666666664</v>
      </c>
      <c r="M191" s="28">
        <v>252</v>
      </c>
      <c r="N191" s="28">
        <v>246.05</v>
      </c>
      <c r="O191" s="39">
        <v>102245625</v>
      </c>
      <c r="P191" s="40">
        <v>3.0792786662129975E-2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108.15</v>
      </c>
      <c r="F192" s="37">
        <v>108.23333333333333</v>
      </c>
      <c r="G192" s="38">
        <v>107.21666666666667</v>
      </c>
      <c r="H192" s="38">
        <v>106.28333333333333</v>
      </c>
      <c r="I192" s="38">
        <v>105.26666666666667</v>
      </c>
      <c r="J192" s="38">
        <v>109.16666666666667</v>
      </c>
      <c r="K192" s="38">
        <v>110.18333333333335</v>
      </c>
      <c r="L192" s="38">
        <v>111.11666666666667</v>
      </c>
      <c r="M192" s="28">
        <v>109.25</v>
      </c>
      <c r="N192" s="28">
        <v>107.3</v>
      </c>
      <c r="O192" s="39">
        <v>232921250</v>
      </c>
      <c r="P192" s="40">
        <v>1.2544802867383513E-2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3159.4</v>
      </c>
      <c r="F193" s="37">
        <v>3147.9</v>
      </c>
      <c r="G193" s="38">
        <v>3121.8</v>
      </c>
      <c r="H193" s="38">
        <v>3084.2000000000003</v>
      </c>
      <c r="I193" s="38">
        <v>3058.1000000000004</v>
      </c>
      <c r="J193" s="38">
        <v>3185.5</v>
      </c>
      <c r="K193" s="38">
        <v>3211.5999999999995</v>
      </c>
      <c r="L193" s="38">
        <v>3249.2</v>
      </c>
      <c r="M193" s="28">
        <v>3174</v>
      </c>
      <c r="N193" s="28">
        <v>3110.3</v>
      </c>
      <c r="O193" s="39">
        <v>12247500</v>
      </c>
      <c r="P193" s="40">
        <v>-7.6205987092383045E-3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1061.5999999999999</v>
      </c>
      <c r="F194" s="37">
        <v>1058.3166666666666</v>
      </c>
      <c r="G194" s="38">
        <v>1050.0333333333333</v>
      </c>
      <c r="H194" s="38">
        <v>1038.4666666666667</v>
      </c>
      <c r="I194" s="38">
        <v>1030.1833333333334</v>
      </c>
      <c r="J194" s="38">
        <v>1069.8833333333332</v>
      </c>
      <c r="K194" s="38">
        <v>1078.1666666666665</v>
      </c>
      <c r="L194" s="38">
        <v>1089.7333333333331</v>
      </c>
      <c r="M194" s="28">
        <v>1066.5999999999999</v>
      </c>
      <c r="N194" s="28">
        <v>1046.75</v>
      </c>
      <c r="O194" s="39">
        <v>17338200</v>
      </c>
      <c r="P194" s="40">
        <v>3.8560411311053984E-3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2644</v>
      </c>
      <c r="F195" s="37">
        <v>2635.5333333333333</v>
      </c>
      <c r="G195" s="38">
        <v>2622.6666666666665</v>
      </c>
      <c r="H195" s="38">
        <v>2601.333333333333</v>
      </c>
      <c r="I195" s="38">
        <v>2588.4666666666662</v>
      </c>
      <c r="J195" s="38">
        <v>2656.8666666666668</v>
      </c>
      <c r="K195" s="38">
        <v>2669.7333333333336</v>
      </c>
      <c r="L195" s="38">
        <v>2691.0666666666671</v>
      </c>
      <c r="M195" s="28">
        <v>2648.4</v>
      </c>
      <c r="N195" s="28">
        <v>2614.1999999999998</v>
      </c>
      <c r="O195" s="39">
        <v>4318500</v>
      </c>
      <c r="P195" s="40">
        <v>-7.3269545728816485E-3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1530.3</v>
      </c>
      <c r="F196" s="37">
        <v>1524.3999999999999</v>
      </c>
      <c r="G196" s="38">
        <v>1515.8499999999997</v>
      </c>
      <c r="H196" s="38">
        <v>1501.3999999999999</v>
      </c>
      <c r="I196" s="38">
        <v>1492.8499999999997</v>
      </c>
      <c r="J196" s="38">
        <v>1538.8499999999997</v>
      </c>
      <c r="K196" s="38">
        <v>1547.3999999999999</v>
      </c>
      <c r="L196" s="38">
        <v>1561.8499999999997</v>
      </c>
      <c r="M196" s="28">
        <v>1532.95</v>
      </c>
      <c r="N196" s="28">
        <v>1509.95</v>
      </c>
      <c r="O196" s="39">
        <v>1524500</v>
      </c>
      <c r="P196" s="40">
        <v>-9.74342318934719E-3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584.15</v>
      </c>
      <c r="F197" s="37">
        <v>585.66666666666663</v>
      </c>
      <c r="G197" s="38">
        <v>578.43333333333328</v>
      </c>
      <c r="H197" s="38">
        <v>572.7166666666667</v>
      </c>
      <c r="I197" s="38">
        <v>565.48333333333335</v>
      </c>
      <c r="J197" s="38">
        <v>591.38333333333321</v>
      </c>
      <c r="K197" s="38">
        <v>598.61666666666656</v>
      </c>
      <c r="L197" s="38">
        <v>604.33333333333314</v>
      </c>
      <c r="M197" s="28">
        <v>592.9</v>
      </c>
      <c r="N197" s="28">
        <v>579.95000000000005</v>
      </c>
      <c r="O197" s="39">
        <v>3543000</v>
      </c>
      <c r="P197" s="40">
        <v>1.8542475204829666E-2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1419.45</v>
      </c>
      <c r="F198" s="37">
        <v>1414.5</v>
      </c>
      <c r="G198" s="38">
        <v>1397.1</v>
      </c>
      <c r="H198" s="38">
        <v>1374.75</v>
      </c>
      <c r="I198" s="38">
        <v>1357.35</v>
      </c>
      <c r="J198" s="38">
        <v>1436.85</v>
      </c>
      <c r="K198" s="38">
        <v>1454.25</v>
      </c>
      <c r="L198" s="38">
        <v>1476.6</v>
      </c>
      <c r="M198" s="28">
        <v>1431.9</v>
      </c>
      <c r="N198" s="28">
        <v>1392.15</v>
      </c>
      <c r="O198" s="39">
        <v>4335500</v>
      </c>
      <c r="P198" s="40">
        <v>1.4246947082767978E-2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1040.05</v>
      </c>
      <c r="F199" s="37">
        <v>1045.7166666666665</v>
      </c>
      <c r="G199" s="38">
        <v>1031.5333333333328</v>
      </c>
      <c r="H199" s="38">
        <v>1023.0166666666664</v>
      </c>
      <c r="I199" s="38">
        <v>1008.8333333333328</v>
      </c>
      <c r="J199" s="38">
        <v>1054.2333333333329</v>
      </c>
      <c r="K199" s="38">
        <v>1068.4166666666667</v>
      </c>
      <c r="L199" s="38">
        <v>1076.9333333333329</v>
      </c>
      <c r="M199" s="28">
        <v>1059.9000000000001</v>
      </c>
      <c r="N199" s="28">
        <v>1037.2</v>
      </c>
      <c r="O199" s="39">
        <v>8047200</v>
      </c>
      <c r="P199" s="40">
        <v>-4.0881027865843488E-2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1689.3</v>
      </c>
      <c r="F200" s="37">
        <v>1687.6000000000001</v>
      </c>
      <c r="G200" s="38">
        <v>1679.2000000000003</v>
      </c>
      <c r="H200" s="38">
        <v>1669.1000000000001</v>
      </c>
      <c r="I200" s="38">
        <v>1660.7000000000003</v>
      </c>
      <c r="J200" s="38">
        <v>1697.7000000000003</v>
      </c>
      <c r="K200" s="38">
        <v>1706.1000000000004</v>
      </c>
      <c r="L200" s="38">
        <v>1716.2000000000003</v>
      </c>
      <c r="M200" s="28">
        <v>1696</v>
      </c>
      <c r="N200" s="28">
        <v>1677.5</v>
      </c>
      <c r="O200" s="39">
        <v>1257600</v>
      </c>
      <c r="P200" s="40">
        <v>1.5928639694170119E-3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6803.95</v>
      </c>
      <c r="F201" s="37">
        <v>6697.4333333333343</v>
      </c>
      <c r="G201" s="38">
        <v>6559.8666666666686</v>
      </c>
      <c r="H201" s="38">
        <v>6315.7833333333347</v>
      </c>
      <c r="I201" s="38">
        <v>6178.216666666669</v>
      </c>
      <c r="J201" s="38">
        <v>6941.5166666666682</v>
      </c>
      <c r="K201" s="38">
        <v>7079.0833333333339</v>
      </c>
      <c r="L201" s="38">
        <v>7323.1666666666679</v>
      </c>
      <c r="M201" s="28">
        <v>6835</v>
      </c>
      <c r="N201" s="28">
        <v>6453.35</v>
      </c>
      <c r="O201" s="39">
        <v>2125400</v>
      </c>
      <c r="P201" s="40">
        <v>3.5971924351725484E-2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745.4</v>
      </c>
      <c r="F202" s="37">
        <v>743.48333333333323</v>
      </c>
      <c r="G202" s="38">
        <v>739.46666666666647</v>
      </c>
      <c r="H202" s="38">
        <v>733.53333333333319</v>
      </c>
      <c r="I202" s="38">
        <v>729.51666666666642</v>
      </c>
      <c r="J202" s="38">
        <v>749.41666666666652</v>
      </c>
      <c r="K202" s="38">
        <v>753.43333333333317</v>
      </c>
      <c r="L202" s="38">
        <v>759.36666666666656</v>
      </c>
      <c r="M202" s="28">
        <v>747.5</v>
      </c>
      <c r="N202" s="28">
        <v>737.55</v>
      </c>
      <c r="O202" s="39">
        <v>23539100</v>
      </c>
      <c r="P202" s="40">
        <v>2.0572652463081952E-2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263.55</v>
      </c>
      <c r="F203" s="37">
        <v>262.48333333333335</v>
      </c>
      <c r="G203" s="38">
        <v>260.06666666666672</v>
      </c>
      <c r="H203" s="38">
        <v>256.58333333333337</v>
      </c>
      <c r="I203" s="38">
        <v>254.16666666666674</v>
      </c>
      <c r="J203" s="38">
        <v>265.9666666666667</v>
      </c>
      <c r="K203" s="38">
        <v>268.38333333333333</v>
      </c>
      <c r="L203" s="38">
        <v>271.86666666666667</v>
      </c>
      <c r="M203" s="28">
        <v>264.89999999999998</v>
      </c>
      <c r="N203" s="28">
        <v>259</v>
      </c>
      <c r="O203" s="39">
        <v>39844300</v>
      </c>
      <c r="P203" s="40">
        <v>4.9257232212666143E-3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986.25</v>
      </c>
      <c r="F204" s="37">
        <v>985.73333333333323</v>
      </c>
      <c r="G204" s="38">
        <v>979.46666666666647</v>
      </c>
      <c r="H204" s="38">
        <v>972.68333333333328</v>
      </c>
      <c r="I204" s="38">
        <v>966.41666666666652</v>
      </c>
      <c r="J204" s="38">
        <v>992.51666666666642</v>
      </c>
      <c r="K204" s="38">
        <v>998.78333333333308</v>
      </c>
      <c r="L204" s="38">
        <v>1005.5666666666664</v>
      </c>
      <c r="M204" s="28">
        <v>992</v>
      </c>
      <c r="N204" s="28">
        <v>978.95</v>
      </c>
      <c r="O204" s="39">
        <v>4153000</v>
      </c>
      <c r="P204" s="40">
        <v>7.2018585441404229E-2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1828</v>
      </c>
      <c r="F205" s="37">
        <v>1819.7333333333333</v>
      </c>
      <c r="G205" s="38">
        <v>1807.4666666666667</v>
      </c>
      <c r="H205" s="38">
        <v>1786.9333333333334</v>
      </c>
      <c r="I205" s="38">
        <v>1774.6666666666667</v>
      </c>
      <c r="J205" s="38">
        <v>1840.2666666666667</v>
      </c>
      <c r="K205" s="38">
        <v>1852.5333333333335</v>
      </c>
      <c r="L205" s="38">
        <v>1873.0666666666666</v>
      </c>
      <c r="M205" s="28">
        <v>1832</v>
      </c>
      <c r="N205" s="28">
        <v>1799.2</v>
      </c>
      <c r="O205" s="39">
        <v>703150</v>
      </c>
      <c r="P205" s="40">
        <v>-1.987083954297069E-3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408.9</v>
      </c>
      <c r="F206" s="37">
        <v>407.31666666666666</v>
      </c>
      <c r="G206" s="38">
        <v>403.7833333333333</v>
      </c>
      <c r="H206" s="38">
        <v>398.66666666666663</v>
      </c>
      <c r="I206" s="38">
        <v>395.13333333333327</v>
      </c>
      <c r="J206" s="38">
        <v>412.43333333333334</v>
      </c>
      <c r="K206" s="38">
        <v>415.96666666666675</v>
      </c>
      <c r="L206" s="38">
        <v>421.08333333333337</v>
      </c>
      <c r="M206" s="28">
        <v>410.85</v>
      </c>
      <c r="N206" s="28">
        <v>402.2</v>
      </c>
      <c r="O206" s="39">
        <v>45954000</v>
      </c>
      <c r="P206" s="40">
        <v>2.658386203198999E-2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259.2</v>
      </c>
      <c r="F207" s="37">
        <v>254.68333333333331</v>
      </c>
      <c r="G207" s="38">
        <v>248.71666666666664</v>
      </c>
      <c r="H207" s="38">
        <v>238.23333333333332</v>
      </c>
      <c r="I207" s="38">
        <v>232.26666666666665</v>
      </c>
      <c r="J207" s="38">
        <v>265.16666666666663</v>
      </c>
      <c r="K207" s="38">
        <v>271.13333333333327</v>
      </c>
      <c r="L207" s="38">
        <v>281.61666666666662</v>
      </c>
      <c r="M207" s="28">
        <v>260.64999999999998</v>
      </c>
      <c r="N207" s="28">
        <v>244.2</v>
      </c>
      <c r="O207" s="39">
        <v>96888000</v>
      </c>
      <c r="P207" s="40">
        <v>2.1572720946416143E-2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378.35</v>
      </c>
      <c r="F208" s="37">
        <v>375.01666666666665</v>
      </c>
      <c r="G208" s="38">
        <v>370.83333333333331</v>
      </c>
      <c r="H208" s="38">
        <v>363.31666666666666</v>
      </c>
      <c r="I208" s="38">
        <v>359.13333333333333</v>
      </c>
      <c r="J208" s="38">
        <v>382.5333333333333</v>
      </c>
      <c r="K208" s="38">
        <v>386.7166666666667</v>
      </c>
      <c r="L208" s="38">
        <v>394.23333333333329</v>
      </c>
      <c r="M208" s="28">
        <v>379.2</v>
      </c>
      <c r="N208" s="28">
        <v>367.5</v>
      </c>
      <c r="O208" s="39">
        <v>13242600</v>
      </c>
      <c r="P208" s="40">
        <v>3.8204393505253103E-3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2"/>
      <c r="C211" s="251"/>
      <c r="D211" s="273"/>
      <c r="E211" s="252"/>
      <c r="F211" s="252"/>
      <c r="G211" s="274"/>
      <c r="H211" s="274"/>
      <c r="I211" s="274"/>
      <c r="J211" s="274"/>
      <c r="K211" s="274"/>
      <c r="L211" s="274"/>
      <c r="M211" s="251"/>
      <c r="N211" s="251"/>
      <c r="O211" s="275"/>
      <c r="P211" s="276"/>
    </row>
    <row r="212" spans="1:16" ht="12.75" customHeight="1">
      <c r="A212" s="28"/>
      <c r="B212" s="272"/>
      <c r="C212" s="251"/>
      <c r="D212" s="273"/>
      <c r="E212" s="252"/>
      <c r="F212" s="252"/>
      <c r="G212" s="274"/>
      <c r="H212" s="274"/>
      <c r="I212" s="274"/>
      <c r="J212" s="274"/>
      <c r="K212" s="274"/>
      <c r="L212" s="274"/>
      <c r="M212" s="251"/>
      <c r="N212" s="251"/>
      <c r="O212" s="275"/>
      <c r="P212" s="276"/>
    </row>
    <row r="213" spans="1:16" ht="12.75" customHeight="1">
      <c r="A213" s="251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7" t="s">
        <v>16</v>
      </c>
      <c r="B8" s="439"/>
      <c r="C8" s="443" t="s">
        <v>20</v>
      </c>
      <c r="D8" s="443" t="s">
        <v>21</v>
      </c>
      <c r="E8" s="434" t="s">
        <v>22</v>
      </c>
      <c r="F8" s="435"/>
      <c r="G8" s="436"/>
      <c r="H8" s="434" t="s">
        <v>23</v>
      </c>
      <c r="I8" s="435"/>
      <c r="J8" s="436"/>
      <c r="K8" s="23"/>
      <c r="L8" s="50"/>
      <c r="M8" s="50"/>
      <c r="N8" s="1"/>
      <c r="O8" s="1"/>
    </row>
    <row r="9" spans="1:15" ht="36" customHeight="1">
      <c r="A9" s="441"/>
      <c r="B9" s="442"/>
      <c r="C9" s="442"/>
      <c r="D9" s="44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17624.400000000001</v>
      </c>
      <c r="D10" s="32">
        <v>17586.483333333334</v>
      </c>
      <c r="E10" s="32">
        <v>17522.216666666667</v>
      </c>
      <c r="F10" s="32">
        <v>17420.033333333333</v>
      </c>
      <c r="G10" s="32">
        <v>17355.766666666666</v>
      </c>
      <c r="H10" s="32">
        <v>17688.666666666668</v>
      </c>
      <c r="I10" s="32">
        <v>17752.933333333338</v>
      </c>
      <c r="J10" s="32">
        <v>17855.116666666669</v>
      </c>
      <c r="K10" s="34">
        <v>17650.75</v>
      </c>
      <c r="L10" s="34">
        <v>17484.3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39455.9</v>
      </c>
      <c r="D11" s="37">
        <v>39428.733333333337</v>
      </c>
      <c r="E11" s="37">
        <v>39285.416666666672</v>
      </c>
      <c r="F11" s="37">
        <v>39114.933333333334</v>
      </c>
      <c r="G11" s="37">
        <v>38971.616666666669</v>
      </c>
      <c r="H11" s="37">
        <v>39599.216666666674</v>
      </c>
      <c r="I11" s="37">
        <v>39742.53333333334</v>
      </c>
      <c r="J11" s="37">
        <v>39913.016666666677</v>
      </c>
      <c r="K11" s="28">
        <v>39572.050000000003</v>
      </c>
      <c r="L11" s="28">
        <v>39258.25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2746.4</v>
      </c>
      <c r="D12" s="37">
        <v>2739.3333333333335</v>
      </c>
      <c r="E12" s="37">
        <v>2727.6166666666668</v>
      </c>
      <c r="F12" s="37">
        <v>2708.8333333333335</v>
      </c>
      <c r="G12" s="37">
        <v>2697.1166666666668</v>
      </c>
      <c r="H12" s="37">
        <v>2758.1166666666668</v>
      </c>
      <c r="I12" s="37">
        <v>2769.833333333333</v>
      </c>
      <c r="J12" s="37">
        <v>2788.6166666666668</v>
      </c>
      <c r="K12" s="28">
        <v>2751.05</v>
      </c>
      <c r="L12" s="28">
        <v>2720.55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5184.6499999999996</v>
      </c>
      <c r="D13" s="37">
        <v>5151.7833333333338</v>
      </c>
      <c r="E13" s="37">
        <v>5113.2166666666672</v>
      </c>
      <c r="F13" s="37">
        <v>5041.7833333333338</v>
      </c>
      <c r="G13" s="37">
        <v>5003.2166666666672</v>
      </c>
      <c r="H13" s="37">
        <v>5223.2166666666672</v>
      </c>
      <c r="I13" s="37">
        <v>5261.7833333333347</v>
      </c>
      <c r="J13" s="37">
        <v>5333.2166666666672</v>
      </c>
      <c r="K13" s="28">
        <v>5190.3500000000004</v>
      </c>
      <c r="L13" s="28">
        <v>5080.3500000000004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27832.400000000001</v>
      </c>
      <c r="D14" s="37">
        <v>27745.966666666664</v>
      </c>
      <c r="E14" s="37">
        <v>27574.133333333328</v>
      </c>
      <c r="F14" s="37">
        <v>27315.866666666665</v>
      </c>
      <c r="G14" s="37">
        <v>27144.033333333329</v>
      </c>
      <c r="H14" s="37">
        <v>28004.233333333326</v>
      </c>
      <c r="I14" s="37">
        <v>28176.066666666662</v>
      </c>
      <c r="J14" s="37">
        <v>28434.333333333325</v>
      </c>
      <c r="K14" s="28">
        <v>27917.8</v>
      </c>
      <c r="L14" s="28">
        <v>27487.7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4259.1000000000004</v>
      </c>
      <c r="D15" s="37">
        <v>4247.1500000000005</v>
      </c>
      <c r="E15" s="37">
        <v>4229.4500000000007</v>
      </c>
      <c r="F15" s="37">
        <v>4199.8</v>
      </c>
      <c r="G15" s="37">
        <v>4182.1000000000004</v>
      </c>
      <c r="H15" s="37">
        <v>4276.8000000000011</v>
      </c>
      <c r="I15" s="37">
        <v>4294.5</v>
      </c>
      <c r="J15" s="37">
        <v>4324.1500000000015</v>
      </c>
      <c r="K15" s="28">
        <v>4264.8500000000004</v>
      </c>
      <c r="L15" s="28">
        <v>4217.5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8700.0499999999993</v>
      </c>
      <c r="D16" s="37">
        <v>8673.4666666666672</v>
      </c>
      <c r="E16" s="37">
        <v>8641.4333333333343</v>
      </c>
      <c r="F16" s="37">
        <v>8582.8166666666675</v>
      </c>
      <c r="G16" s="37">
        <v>8550.7833333333347</v>
      </c>
      <c r="H16" s="37">
        <v>8732.0833333333339</v>
      </c>
      <c r="I16" s="37">
        <v>8764.1166666666668</v>
      </c>
      <c r="J16" s="37">
        <v>8822.7333333333336</v>
      </c>
      <c r="K16" s="28">
        <v>8705.5</v>
      </c>
      <c r="L16" s="28">
        <v>8614.85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3310.3</v>
      </c>
      <c r="D17" s="37">
        <v>3318.4333333333329</v>
      </c>
      <c r="E17" s="37">
        <v>3256.8666666666659</v>
      </c>
      <c r="F17" s="37">
        <v>3203.4333333333329</v>
      </c>
      <c r="G17" s="37">
        <v>3141.8666666666659</v>
      </c>
      <c r="H17" s="37">
        <v>3371.8666666666659</v>
      </c>
      <c r="I17" s="37">
        <v>3433.4333333333325</v>
      </c>
      <c r="J17" s="37">
        <v>3486.8666666666659</v>
      </c>
      <c r="K17" s="28">
        <v>3380</v>
      </c>
      <c r="L17" s="28">
        <v>3265</v>
      </c>
      <c r="M17" s="28">
        <v>3.8279800000000002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2405.35</v>
      </c>
      <c r="D18" s="37">
        <v>2393.7666666666664</v>
      </c>
      <c r="E18" s="37">
        <v>2340.583333333333</v>
      </c>
      <c r="F18" s="37">
        <v>2275.8166666666666</v>
      </c>
      <c r="G18" s="37">
        <v>2222.6333333333332</v>
      </c>
      <c r="H18" s="37">
        <v>2458.5333333333328</v>
      </c>
      <c r="I18" s="37">
        <v>2511.7166666666662</v>
      </c>
      <c r="J18" s="37">
        <v>2576.4833333333327</v>
      </c>
      <c r="K18" s="28">
        <v>2446.9499999999998</v>
      </c>
      <c r="L18" s="28">
        <v>2329</v>
      </c>
      <c r="M18" s="28">
        <v>26.3123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640.9</v>
      </c>
      <c r="D19" s="37">
        <v>643.51666666666665</v>
      </c>
      <c r="E19" s="37">
        <v>636.93333333333328</v>
      </c>
      <c r="F19" s="37">
        <v>632.96666666666658</v>
      </c>
      <c r="G19" s="37">
        <v>626.38333333333321</v>
      </c>
      <c r="H19" s="37">
        <v>647.48333333333335</v>
      </c>
      <c r="I19" s="37">
        <v>654.06666666666683</v>
      </c>
      <c r="J19" s="37">
        <v>658.03333333333342</v>
      </c>
      <c r="K19" s="28">
        <v>650.1</v>
      </c>
      <c r="L19" s="28">
        <v>639.54999999999995</v>
      </c>
      <c r="M19" s="28">
        <v>8.6238600000000005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18272.3</v>
      </c>
      <c r="D20" s="37">
        <v>18318.100000000002</v>
      </c>
      <c r="E20" s="37">
        <v>18139.200000000004</v>
      </c>
      <c r="F20" s="37">
        <v>18006.100000000002</v>
      </c>
      <c r="G20" s="37">
        <v>17827.200000000004</v>
      </c>
      <c r="H20" s="37">
        <v>18451.200000000004</v>
      </c>
      <c r="I20" s="37">
        <v>18630.100000000006</v>
      </c>
      <c r="J20" s="37">
        <v>18763.200000000004</v>
      </c>
      <c r="K20" s="28">
        <v>18497</v>
      </c>
      <c r="L20" s="28">
        <v>18185</v>
      </c>
      <c r="M20" s="28">
        <v>0.15465999999999999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3473.75</v>
      </c>
      <c r="D21" s="37">
        <v>3455.9333333333329</v>
      </c>
      <c r="E21" s="37">
        <v>3423.9166666666661</v>
      </c>
      <c r="F21" s="37">
        <v>3374.083333333333</v>
      </c>
      <c r="G21" s="37">
        <v>3342.0666666666662</v>
      </c>
      <c r="H21" s="37">
        <v>3505.766666666666</v>
      </c>
      <c r="I21" s="37">
        <v>3537.7833333333333</v>
      </c>
      <c r="J21" s="37">
        <v>3587.6166666666659</v>
      </c>
      <c r="K21" s="28">
        <v>3487.95</v>
      </c>
      <c r="L21" s="28">
        <v>3406.1</v>
      </c>
      <c r="M21" s="28">
        <v>21.8811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2346.9499999999998</v>
      </c>
      <c r="D22" s="37">
        <v>2363.5666666666671</v>
      </c>
      <c r="E22" s="37">
        <v>2322.233333333334</v>
      </c>
      <c r="F22" s="37">
        <v>2297.5166666666669</v>
      </c>
      <c r="G22" s="37">
        <v>2256.1833333333338</v>
      </c>
      <c r="H22" s="37">
        <v>2388.2833333333342</v>
      </c>
      <c r="I22" s="37">
        <v>2429.6166666666672</v>
      </c>
      <c r="J22" s="37">
        <v>2454.3333333333344</v>
      </c>
      <c r="K22" s="28">
        <v>2404.9</v>
      </c>
      <c r="L22" s="28">
        <v>2338.85</v>
      </c>
      <c r="M22" s="28">
        <v>13.18939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874.9</v>
      </c>
      <c r="D23" s="37">
        <v>866.25</v>
      </c>
      <c r="E23" s="37">
        <v>853.75</v>
      </c>
      <c r="F23" s="37">
        <v>832.6</v>
      </c>
      <c r="G23" s="37">
        <v>820.1</v>
      </c>
      <c r="H23" s="37">
        <v>887.4</v>
      </c>
      <c r="I23" s="37">
        <v>899.9</v>
      </c>
      <c r="J23" s="37">
        <v>921.05</v>
      </c>
      <c r="K23" s="28">
        <v>878.75</v>
      </c>
      <c r="L23" s="28">
        <v>845.1</v>
      </c>
      <c r="M23" s="28">
        <v>89.302480000000003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3661.25</v>
      </c>
      <c r="D24" s="37">
        <v>3689.4</v>
      </c>
      <c r="E24" s="37">
        <v>3613.8500000000004</v>
      </c>
      <c r="F24" s="37">
        <v>3566.4500000000003</v>
      </c>
      <c r="G24" s="37">
        <v>3490.9000000000005</v>
      </c>
      <c r="H24" s="37">
        <v>3736.8</v>
      </c>
      <c r="I24" s="37">
        <v>3812.3500000000004</v>
      </c>
      <c r="J24" s="37">
        <v>3859.75</v>
      </c>
      <c r="K24" s="28">
        <v>3764.95</v>
      </c>
      <c r="L24" s="28">
        <v>3642</v>
      </c>
      <c r="M24" s="28">
        <v>3.3091300000000001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3893.1</v>
      </c>
      <c r="D25" s="37">
        <v>3899.9833333333336</v>
      </c>
      <c r="E25" s="37">
        <v>3849.9666666666672</v>
      </c>
      <c r="F25" s="37">
        <v>3806.8333333333335</v>
      </c>
      <c r="G25" s="37">
        <v>3756.8166666666671</v>
      </c>
      <c r="H25" s="37">
        <v>3943.1166666666672</v>
      </c>
      <c r="I25" s="37">
        <v>3993.1333333333337</v>
      </c>
      <c r="J25" s="37">
        <v>4036.2666666666673</v>
      </c>
      <c r="K25" s="28">
        <v>3950</v>
      </c>
      <c r="L25" s="28">
        <v>3856.85</v>
      </c>
      <c r="M25" s="28">
        <v>4.5535800000000002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114.9</v>
      </c>
      <c r="D26" s="37">
        <v>114.8</v>
      </c>
      <c r="E26" s="37">
        <v>114.1</v>
      </c>
      <c r="F26" s="37">
        <v>113.3</v>
      </c>
      <c r="G26" s="37">
        <v>112.6</v>
      </c>
      <c r="H26" s="37">
        <v>115.6</v>
      </c>
      <c r="I26" s="37">
        <v>116.30000000000001</v>
      </c>
      <c r="J26" s="37">
        <v>117.1</v>
      </c>
      <c r="K26" s="28">
        <v>115.5</v>
      </c>
      <c r="L26" s="28">
        <v>114</v>
      </c>
      <c r="M26" s="28">
        <v>14.65691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322</v>
      </c>
      <c r="D27" s="37">
        <v>317.86666666666667</v>
      </c>
      <c r="E27" s="37">
        <v>312.48333333333335</v>
      </c>
      <c r="F27" s="37">
        <v>302.9666666666667</v>
      </c>
      <c r="G27" s="37">
        <v>297.58333333333337</v>
      </c>
      <c r="H27" s="37">
        <v>327.38333333333333</v>
      </c>
      <c r="I27" s="37">
        <v>332.76666666666665</v>
      </c>
      <c r="J27" s="37">
        <v>342.2833333333333</v>
      </c>
      <c r="K27" s="28">
        <v>323.25</v>
      </c>
      <c r="L27" s="28">
        <v>308.35000000000002</v>
      </c>
      <c r="M27" s="28">
        <v>48.077260000000003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633.85</v>
      </c>
      <c r="D28" s="37">
        <v>636.08333333333337</v>
      </c>
      <c r="E28" s="37">
        <v>629.36666666666679</v>
      </c>
      <c r="F28" s="37">
        <v>624.88333333333344</v>
      </c>
      <c r="G28" s="37">
        <v>618.16666666666686</v>
      </c>
      <c r="H28" s="37">
        <v>640.56666666666672</v>
      </c>
      <c r="I28" s="37">
        <v>647.28333333333319</v>
      </c>
      <c r="J28" s="37">
        <v>651.76666666666665</v>
      </c>
      <c r="K28" s="28">
        <v>642.79999999999995</v>
      </c>
      <c r="L28" s="28">
        <v>631.6</v>
      </c>
      <c r="M28" s="28">
        <v>1.1573500000000001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3102.2</v>
      </c>
      <c r="D29" s="37">
        <v>3080.9166666666665</v>
      </c>
      <c r="E29" s="37">
        <v>3051.8833333333332</v>
      </c>
      <c r="F29" s="37">
        <v>3001.5666666666666</v>
      </c>
      <c r="G29" s="37">
        <v>2972.5333333333333</v>
      </c>
      <c r="H29" s="37">
        <v>3131.2333333333331</v>
      </c>
      <c r="I29" s="37">
        <v>3160.2666666666669</v>
      </c>
      <c r="J29" s="37">
        <v>3210.583333333333</v>
      </c>
      <c r="K29" s="28">
        <v>3109.95</v>
      </c>
      <c r="L29" s="28">
        <v>3030.6</v>
      </c>
      <c r="M29" s="28">
        <v>1.7692099999999999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448.9</v>
      </c>
      <c r="D30" s="37">
        <v>447.4666666666667</v>
      </c>
      <c r="E30" s="37">
        <v>437.43333333333339</v>
      </c>
      <c r="F30" s="37">
        <v>425.9666666666667</v>
      </c>
      <c r="G30" s="37">
        <v>415.93333333333339</v>
      </c>
      <c r="H30" s="37">
        <v>458.93333333333339</v>
      </c>
      <c r="I30" s="37">
        <v>468.9666666666667</v>
      </c>
      <c r="J30" s="37">
        <v>480.43333333333339</v>
      </c>
      <c r="K30" s="28">
        <v>457.5</v>
      </c>
      <c r="L30" s="28">
        <v>436</v>
      </c>
      <c r="M30" s="28">
        <v>282.72705999999999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4376.5</v>
      </c>
      <c r="D31" s="37">
        <v>4373.833333333333</v>
      </c>
      <c r="E31" s="37">
        <v>4337.6666666666661</v>
      </c>
      <c r="F31" s="37">
        <v>4298.833333333333</v>
      </c>
      <c r="G31" s="37">
        <v>4262.6666666666661</v>
      </c>
      <c r="H31" s="37">
        <v>4412.6666666666661</v>
      </c>
      <c r="I31" s="37">
        <v>4448.8333333333321</v>
      </c>
      <c r="J31" s="37">
        <v>4487.6666666666661</v>
      </c>
      <c r="K31" s="28">
        <v>4410</v>
      </c>
      <c r="L31" s="28">
        <v>4335</v>
      </c>
      <c r="M31" s="28">
        <v>3.96347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274.75</v>
      </c>
      <c r="D32" s="37">
        <v>273.18333333333334</v>
      </c>
      <c r="E32" s="37">
        <v>270.66666666666669</v>
      </c>
      <c r="F32" s="37">
        <v>266.58333333333337</v>
      </c>
      <c r="G32" s="37">
        <v>264.06666666666672</v>
      </c>
      <c r="H32" s="37">
        <v>277.26666666666665</v>
      </c>
      <c r="I32" s="37">
        <v>279.7833333333333</v>
      </c>
      <c r="J32" s="37">
        <v>283.86666666666662</v>
      </c>
      <c r="K32" s="28">
        <v>275.7</v>
      </c>
      <c r="L32" s="28">
        <v>269.10000000000002</v>
      </c>
      <c r="M32" s="28">
        <v>48.95373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161.94999999999999</v>
      </c>
      <c r="D33" s="37">
        <v>162.16666666666666</v>
      </c>
      <c r="E33" s="37">
        <v>159.58333333333331</v>
      </c>
      <c r="F33" s="37">
        <v>157.21666666666667</v>
      </c>
      <c r="G33" s="37">
        <v>154.63333333333333</v>
      </c>
      <c r="H33" s="37">
        <v>164.5333333333333</v>
      </c>
      <c r="I33" s="37">
        <v>167.11666666666662</v>
      </c>
      <c r="J33" s="37">
        <v>169.48333333333329</v>
      </c>
      <c r="K33" s="28">
        <v>164.75</v>
      </c>
      <c r="L33" s="28">
        <v>159.80000000000001</v>
      </c>
      <c r="M33" s="28">
        <v>174.16561999999999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3400.35</v>
      </c>
      <c r="D34" s="37">
        <v>3407.1</v>
      </c>
      <c r="E34" s="37">
        <v>3379.2</v>
      </c>
      <c r="F34" s="37">
        <v>3358.0499999999997</v>
      </c>
      <c r="G34" s="37">
        <v>3330.1499999999996</v>
      </c>
      <c r="H34" s="37">
        <v>3428.25</v>
      </c>
      <c r="I34" s="37">
        <v>3456.1500000000005</v>
      </c>
      <c r="J34" s="37">
        <v>3477.3</v>
      </c>
      <c r="K34" s="28">
        <v>3435</v>
      </c>
      <c r="L34" s="28">
        <v>3385.95</v>
      </c>
      <c r="M34" s="28">
        <v>6.8292099999999998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2439.4</v>
      </c>
      <c r="D35" s="37">
        <v>2407.8833333333332</v>
      </c>
      <c r="E35" s="37">
        <v>2352.1666666666665</v>
      </c>
      <c r="F35" s="37">
        <v>2264.9333333333334</v>
      </c>
      <c r="G35" s="37">
        <v>2209.2166666666667</v>
      </c>
      <c r="H35" s="37">
        <v>2495.1166666666663</v>
      </c>
      <c r="I35" s="37">
        <v>2550.8333333333335</v>
      </c>
      <c r="J35" s="37">
        <v>2638.0666666666662</v>
      </c>
      <c r="K35" s="28">
        <v>2463.6</v>
      </c>
      <c r="L35" s="28">
        <v>2320.65</v>
      </c>
      <c r="M35" s="28">
        <v>7.40618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544.75</v>
      </c>
      <c r="D36" s="37">
        <v>541.94999999999993</v>
      </c>
      <c r="E36" s="37">
        <v>537.94999999999982</v>
      </c>
      <c r="F36" s="37">
        <v>531.14999999999986</v>
      </c>
      <c r="G36" s="37">
        <v>527.14999999999975</v>
      </c>
      <c r="H36" s="37">
        <v>548.74999999999989</v>
      </c>
      <c r="I36" s="37">
        <v>552.75000000000011</v>
      </c>
      <c r="J36" s="37">
        <v>559.54999999999995</v>
      </c>
      <c r="K36" s="28">
        <v>545.95000000000005</v>
      </c>
      <c r="L36" s="28">
        <v>535.15</v>
      </c>
      <c r="M36" s="28">
        <v>8.5394199999999998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4426.3</v>
      </c>
      <c r="D37" s="37">
        <v>4458.8666666666659</v>
      </c>
      <c r="E37" s="37">
        <v>4369.7333333333318</v>
      </c>
      <c r="F37" s="37">
        <v>4313.1666666666661</v>
      </c>
      <c r="G37" s="37">
        <v>4224.0333333333319</v>
      </c>
      <c r="H37" s="37">
        <v>4515.4333333333316</v>
      </c>
      <c r="I37" s="37">
        <v>4604.5666666666648</v>
      </c>
      <c r="J37" s="37">
        <v>4661.1333333333314</v>
      </c>
      <c r="K37" s="28">
        <v>4548</v>
      </c>
      <c r="L37" s="28">
        <v>4402.3</v>
      </c>
      <c r="M37" s="28">
        <v>3.2246000000000001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755.4</v>
      </c>
      <c r="D38" s="37">
        <v>750.81666666666661</v>
      </c>
      <c r="E38" s="37">
        <v>743.63333333333321</v>
      </c>
      <c r="F38" s="37">
        <v>731.86666666666656</v>
      </c>
      <c r="G38" s="37">
        <v>724.68333333333317</v>
      </c>
      <c r="H38" s="37">
        <v>762.58333333333326</v>
      </c>
      <c r="I38" s="37">
        <v>769.76666666666665</v>
      </c>
      <c r="J38" s="37">
        <v>781.5333333333333</v>
      </c>
      <c r="K38" s="28">
        <v>758</v>
      </c>
      <c r="L38" s="28">
        <v>739.05</v>
      </c>
      <c r="M38" s="28">
        <v>101.5646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3845.65</v>
      </c>
      <c r="D39" s="37">
        <v>3864.7833333333328</v>
      </c>
      <c r="E39" s="37">
        <v>3792.0666666666657</v>
      </c>
      <c r="F39" s="37">
        <v>3738.4833333333327</v>
      </c>
      <c r="G39" s="37">
        <v>3665.7666666666655</v>
      </c>
      <c r="H39" s="37">
        <v>3918.3666666666659</v>
      </c>
      <c r="I39" s="37">
        <v>3991.083333333333</v>
      </c>
      <c r="J39" s="37">
        <v>4044.6666666666661</v>
      </c>
      <c r="K39" s="28">
        <v>3937.5</v>
      </c>
      <c r="L39" s="28">
        <v>3811.2</v>
      </c>
      <c r="M39" s="28">
        <v>7.2409699999999999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7166.5</v>
      </c>
      <c r="D40" s="37">
        <v>7148.1500000000005</v>
      </c>
      <c r="E40" s="37">
        <v>7088.3500000000013</v>
      </c>
      <c r="F40" s="37">
        <v>7010.2000000000007</v>
      </c>
      <c r="G40" s="37">
        <v>6950.4000000000015</v>
      </c>
      <c r="H40" s="37">
        <v>7226.3000000000011</v>
      </c>
      <c r="I40" s="37">
        <v>7286.1</v>
      </c>
      <c r="J40" s="37">
        <v>7364.2500000000009</v>
      </c>
      <c r="K40" s="28">
        <v>7207.95</v>
      </c>
      <c r="L40" s="28">
        <v>7070</v>
      </c>
      <c r="M40" s="28">
        <v>7.9199400000000004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17055.599999999999</v>
      </c>
      <c r="D41" s="37">
        <v>17003.3</v>
      </c>
      <c r="E41" s="37">
        <v>16862.599999999999</v>
      </c>
      <c r="F41" s="37">
        <v>16669.599999999999</v>
      </c>
      <c r="G41" s="37">
        <v>16528.899999999998</v>
      </c>
      <c r="H41" s="37">
        <v>17196.3</v>
      </c>
      <c r="I41" s="37">
        <v>17337.000000000004</v>
      </c>
      <c r="J41" s="37">
        <v>17530</v>
      </c>
      <c r="K41" s="28">
        <v>17144</v>
      </c>
      <c r="L41" s="28">
        <v>16810.3</v>
      </c>
      <c r="M41" s="28">
        <v>3.2077300000000002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5777.1</v>
      </c>
      <c r="D42" s="37">
        <v>5790.4000000000005</v>
      </c>
      <c r="E42" s="37">
        <v>5740.6500000000015</v>
      </c>
      <c r="F42" s="37">
        <v>5704.2000000000007</v>
      </c>
      <c r="G42" s="37">
        <v>5654.4500000000016</v>
      </c>
      <c r="H42" s="37">
        <v>5826.8500000000013</v>
      </c>
      <c r="I42" s="37">
        <v>5876.5999999999995</v>
      </c>
      <c r="J42" s="37">
        <v>5913.0500000000011</v>
      </c>
      <c r="K42" s="28">
        <v>5840.15</v>
      </c>
      <c r="L42" s="28">
        <v>5753.95</v>
      </c>
      <c r="M42" s="28">
        <v>0.37032999999999999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2006.75</v>
      </c>
      <c r="D43" s="37">
        <v>2002.2</v>
      </c>
      <c r="E43" s="37">
        <v>1991.5500000000002</v>
      </c>
      <c r="F43" s="37">
        <v>1976.3500000000001</v>
      </c>
      <c r="G43" s="37">
        <v>1965.7000000000003</v>
      </c>
      <c r="H43" s="37">
        <v>2017.4</v>
      </c>
      <c r="I43" s="37">
        <v>2028.0500000000002</v>
      </c>
      <c r="J43" s="37">
        <v>2043.25</v>
      </c>
      <c r="K43" s="28">
        <v>2012.85</v>
      </c>
      <c r="L43" s="28">
        <v>1987</v>
      </c>
      <c r="M43" s="28">
        <v>3.5419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284.05</v>
      </c>
      <c r="D44" s="37">
        <v>282.76666666666665</v>
      </c>
      <c r="E44" s="37">
        <v>280.2833333333333</v>
      </c>
      <c r="F44" s="37">
        <v>276.51666666666665</v>
      </c>
      <c r="G44" s="37">
        <v>274.0333333333333</v>
      </c>
      <c r="H44" s="37">
        <v>286.5333333333333</v>
      </c>
      <c r="I44" s="37">
        <v>289.01666666666665</v>
      </c>
      <c r="J44" s="37">
        <v>292.7833333333333</v>
      </c>
      <c r="K44" s="28">
        <v>285.25</v>
      </c>
      <c r="L44" s="28">
        <v>279</v>
      </c>
      <c r="M44" s="28">
        <v>38.412230000000001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134.19999999999999</v>
      </c>
      <c r="D45" s="37">
        <v>133.81666666666663</v>
      </c>
      <c r="E45" s="37">
        <v>133.03333333333327</v>
      </c>
      <c r="F45" s="37">
        <v>131.86666666666665</v>
      </c>
      <c r="G45" s="37">
        <v>131.08333333333329</v>
      </c>
      <c r="H45" s="37">
        <v>134.98333333333326</v>
      </c>
      <c r="I45" s="37">
        <v>135.76666666666662</v>
      </c>
      <c r="J45" s="37">
        <v>136.93333333333325</v>
      </c>
      <c r="K45" s="28">
        <v>134.6</v>
      </c>
      <c r="L45" s="28">
        <v>132.65</v>
      </c>
      <c r="M45" s="28">
        <v>133.49849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51.2</v>
      </c>
      <c r="D46" s="37">
        <v>51.083333333333336</v>
      </c>
      <c r="E46" s="37">
        <v>50.716666666666669</v>
      </c>
      <c r="F46" s="37">
        <v>50.233333333333334</v>
      </c>
      <c r="G46" s="37">
        <v>49.866666666666667</v>
      </c>
      <c r="H46" s="37">
        <v>51.56666666666667</v>
      </c>
      <c r="I46" s="37">
        <v>51.93333333333333</v>
      </c>
      <c r="J46" s="37">
        <v>52.416666666666671</v>
      </c>
      <c r="K46" s="28">
        <v>51.45</v>
      </c>
      <c r="L46" s="28">
        <v>50.6</v>
      </c>
      <c r="M46" s="28">
        <v>26.31352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1927.25</v>
      </c>
      <c r="D47" s="37">
        <v>1908.0833333333333</v>
      </c>
      <c r="E47" s="37">
        <v>1886.1666666666665</v>
      </c>
      <c r="F47" s="37">
        <v>1845.0833333333333</v>
      </c>
      <c r="G47" s="37">
        <v>1823.1666666666665</v>
      </c>
      <c r="H47" s="37">
        <v>1949.1666666666665</v>
      </c>
      <c r="I47" s="37">
        <v>1971.083333333333</v>
      </c>
      <c r="J47" s="37">
        <v>2012.1666666666665</v>
      </c>
      <c r="K47" s="28">
        <v>1930</v>
      </c>
      <c r="L47" s="28">
        <v>1867</v>
      </c>
      <c r="M47" s="28">
        <v>4.7029300000000003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659.7</v>
      </c>
      <c r="D48" s="37">
        <v>661.35</v>
      </c>
      <c r="E48" s="37">
        <v>655.15000000000009</v>
      </c>
      <c r="F48" s="37">
        <v>650.6</v>
      </c>
      <c r="G48" s="37">
        <v>644.40000000000009</v>
      </c>
      <c r="H48" s="37">
        <v>665.90000000000009</v>
      </c>
      <c r="I48" s="37">
        <v>672.10000000000014</v>
      </c>
      <c r="J48" s="37">
        <v>676.65000000000009</v>
      </c>
      <c r="K48" s="28">
        <v>667.55</v>
      </c>
      <c r="L48" s="28">
        <v>656.8</v>
      </c>
      <c r="M48" s="28">
        <v>8.5507600000000004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329.25</v>
      </c>
      <c r="D49" s="37">
        <v>328.25</v>
      </c>
      <c r="E49" s="37">
        <v>326.75</v>
      </c>
      <c r="F49" s="37">
        <v>324.25</v>
      </c>
      <c r="G49" s="37">
        <v>322.75</v>
      </c>
      <c r="H49" s="37">
        <v>330.75</v>
      </c>
      <c r="I49" s="37">
        <v>332.25</v>
      </c>
      <c r="J49" s="37">
        <v>334.75</v>
      </c>
      <c r="K49" s="28">
        <v>329.75</v>
      </c>
      <c r="L49" s="28">
        <v>325.75</v>
      </c>
      <c r="M49" s="28">
        <v>46.720680000000002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765.45</v>
      </c>
      <c r="D50" s="37">
        <v>762.61666666666667</v>
      </c>
      <c r="E50" s="37">
        <v>752.23333333333335</v>
      </c>
      <c r="F50" s="37">
        <v>739.01666666666665</v>
      </c>
      <c r="G50" s="37">
        <v>728.63333333333333</v>
      </c>
      <c r="H50" s="37">
        <v>775.83333333333337</v>
      </c>
      <c r="I50" s="37">
        <v>786.21666666666681</v>
      </c>
      <c r="J50" s="37">
        <v>799.43333333333339</v>
      </c>
      <c r="K50" s="28">
        <v>773</v>
      </c>
      <c r="L50" s="28">
        <v>749.4</v>
      </c>
      <c r="M50" s="28">
        <v>28.682009999999998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62.1</v>
      </c>
      <c r="D51" s="37">
        <v>61.733333333333327</v>
      </c>
      <c r="E51" s="37">
        <v>60.816666666666656</v>
      </c>
      <c r="F51" s="37">
        <v>59.533333333333331</v>
      </c>
      <c r="G51" s="37">
        <v>58.61666666666666</v>
      </c>
      <c r="H51" s="37">
        <v>63.016666666666652</v>
      </c>
      <c r="I51" s="37">
        <v>63.933333333333323</v>
      </c>
      <c r="J51" s="37">
        <v>65.21666666666664</v>
      </c>
      <c r="K51" s="28">
        <v>62.65</v>
      </c>
      <c r="L51" s="28">
        <v>60.45</v>
      </c>
      <c r="M51" s="28">
        <v>400.08816000000002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326.85000000000002</v>
      </c>
      <c r="D52" s="37">
        <v>325.56666666666666</v>
      </c>
      <c r="E52" s="37">
        <v>323.13333333333333</v>
      </c>
      <c r="F52" s="37">
        <v>319.41666666666669</v>
      </c>
      <c r="G52" s="37">
        <v>316.98333333333335</v>
      </c>
      <c r="H52" s="37">
        <v>329.2833333333333</v>
      </c>
      <c r="I52" s="37">
        <v>331.71666666666658</v>
      </c>
      <c r="J52" s="37">
        <v>335.43333333333328</v>
      </c>
      <c r="K52" s="28">
        <v>328</v>
      </c>
      <c r="L52" s="28">
        <v>321.85000000000002</v>
      </c>
      <c r="M52" s="28">
        <v>27.647300000000001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753.1</v>
      </c>
      <c r="D53" s="37">
        <v>733.73333333333323</v>
      </c>
      <c r="E53" s="37">
        <v>705.56666666666649</v>
      </c>
      <c r="F53" s="37">
        <v>658.0333333333333</v>
      </c>
      <c r="G53" s="37">
        <v>629.86666666666656</v>
      </c>
      <c r="H53" s="37">
        <v>781.26666666666642</v>
      </c>
      <c r="I53" s="37">
        <v>809.43333333333317</v>
      </c>
      <c r="J53" s="37">
        <v>856.96666666666636</v>
      </c>
      <c r="K53" s="28">
        <v>761.9</v>
      </c>
      <c r="L53" s="28">
        <v>686.2</v>
      </c>
      <c r="M53" s="28">
        <v>1267.94211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302.2</v>
      </c>
      <c r="D54" s="37">
        <v>299.0333333333333</v>
      </c>
      <c r="E54" s="37">
        <v>294.86666666666662</v>
      </c>
      <c r="F54" s="37">
        <v>287.5333333333333</v>
      </c>
      <c r="G54" s="37">
        <v>283.36666666666662</v>
      </c>
      <c r="H54" s="37">
        <v>306.36666666666662</v>
      </c>
      <c r="I54" s="37">
        <v>310.53333333333336</v>
      </c>
      <c r="J54" s="37">
        <v>317.86666666666662</v>
      </c>
      <c r="K54" s="28">
        <v>303.2</v>
      </c>
      <c r="L54" s="28">
        <v>291.7</v>
      </c>
      <c r="M54" s="28">
        <v>26.905480000000001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17309.849999999999</v>
      </c>
      <c r="D55" s="37">
        <v>17363.533333333336</v>
      </c>
      <c r="E55" s="37">
        <v>17197.116666666672</v>
      </c>
      <c r="F55" s="37">
        <v>17084.383333333335</v>
      </c>
      <c r="G55" s="37">
        <v>16917.966666666671</v>
      </c>
      <c r="H55" s="37">
        <v>17476.266666666674</v>
      </c>
      <c r="I55" s="37">
        <v>17642.683333333338</v>
      </c>
      <c r="J55" s="37">
        <v>17755.416666666675</v>
      </c>
      <c r="K55" s="28">
        <v>17529.95</v>
      </c>
      <c r="L55" s="28">
        <v>17250.8</v>
      </c>
      <c r="M55" s="28">
        <v>0.16691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3667.9</v>
      </c>
      <c r="D56" s="37">
        <v>3643.5666666666671</v>
      </c>
      <c r="E56" s="37">
        <v>3612.3333333333339</v>
      </c>
      <c r="F56" s="37">
        <v>3556.7666666666669</v>
      </c>
      <c r="G56" s="37">
        <v>3525.5333333333338</v>
      </c>
      <c r="H56" s="37">
        <v>3699.1333333333341</v>
      </c>
      <c r="I56" s="37">
        <v>3730.3666666666668</v>
      </c>
      <c r="J56" s="37">
        <v>3785.9333333333343</v>
      </c>
      <c r="K56" s="28">
        <v>3674.8</v>
      </c>
      <c r="L56" s="28">
        <v>3588</v>
      </c>
      <c r="M56" s="28">
        <v>2.8773399999999998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241.2</v>
      </c>
      <c r="D57" s="37">
        <v>241.93333333333331</v>
      </c>
      <c r="E57" s="37">
        <v>239.51666666666662</v>
      </c>
      <c r="F57" s="37">
        <v>237.83333333333331</v>
      </c>
      <c r="G57" s="37">
        <v>235.41666666666663</v>
      </c>
      <c r="H57" s="37">
        <v>243.61666666666662</v>
      </c>
      <c r="I57" s="37">
        <v>246.0333333333333</v>
      </c>
      <c r="J57" s="37">
        <v>247.71666666666661</v>
      </c>
      <c r="K57" s="28">
        <v>244.35</v>
      </c>
      <c r="L57" s="28">
        <v>240.25</v>
      </c>
      <c r="M57" s="28">
        <v>52.354909999999997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802.2</v>
      </c>
      <c r="D58" s="37">
        <v>800.69999999999993</v>
      </c>
      <c r="E58" s="37">
        <v>796.59999999999991</v>
      </c>
      <c r="F58" s="37">
        <v>791</v>
      </c>
      <c r="G58" s="37">
        <v>786.9</v>
      </c>
      <c r="H58" s="37">
        <v>806.29999999999984</v>
      </c>
      <c r="I58" s="37">
        <v>810.4</v>
      </c>
      <c r="J58" s="37">
        <v>815.99999999999977</v>
      </c>
      <c r="K58" s="28">
        <v>804.8</v>
      </c>
      <c r="L58" s="28">
        <v>795.1</v>
      </c>
      <c r="M58" s="28">
        <v>7.0782100000000003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1051.5</v>
      </c>
      <c r="D59" s="37">
        <v>1048.7833333333333</v>
      </c>
      <c r="E59" s="37">
        <v>1035.7166666666667</v>
      </c>
      <c r="F59" s="37">
        <v>1019.9333333333334</v>
      </c>
      <c r="G59" s="37">
        <v>1006.8666666666668</v>
      </c>
      <c r="H59" s="37">
        <v>1064.5666666666666</v>
      </c>
      <c r="I59" s="37">
        <v>1077.6333333333332</v>
      </c>
      <c r="J59" s="37">
        <v>1093.4166666666665</v>
      </c>
      <c r="K59" s="28">
        <v>1061.8499999999999</v>
      </c>
      <c r="L59" s="28">
        <v>1033</v>
      </c>
      <c r="M59" s="28">
        <v>24.712630000000001</v>
      </c>
      <c r="N59" s="1"/>
      <c r="O59" s="1"/>
    </row>
    <row r="60" spans="1:15" ht="12.75" customHeight="1">
      <c r="A60" s="53">
        <v>51</v>
      </c>
      <c r="B60" s="28" t="s">
        <v>830</v>
      </c>
      <c r="C60" s="28">
        <v>1838.35</v>
      </c>
      <c r="D60" s="37">
        <v>1832.6666666666667</v>
      </c>
      <c r="E60" s="37">
        <v>1783.3333333333335</v>
      </c>
      <c r="F60" s="37">
        <v>1728.3166666666668</v>
      </c>
      <c r="G60" s="37">
        <v>1678.9833333333336</v>
      </c>
      <c r="H60" s="37">
        <v>1887.6833333333334</v>
      </c>
      <c r="I60" s="37">
        <v>1937.0166666666669</v>
      </c>
      <c r="J60" s="37">
        <v>1992.0333333333333</v>
      </c>
      <c r="K60" s="28">
        <v>1882</v>
      </c>
      <c r="L60" s="28">
        <v>1777.65</v>
      </c>
      <c r="M60" s="28">
        <v>5.2474800000000004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238.85</v>
      </c>
      <c r="D61" s="37">
        <v>236.83333333333334</v>
      </c>
      <c r="E61" s="37">
        <v>234.36666666666667</v>
      </c>
      <c r="F61" s="37">
        <v>229.88333333333333</v>
      </c>
      <c r="G61" s="37">
        <v>227.41666666666666</v>
      </c>
      <c r="H61" s="37">
        <v>241.31666666666669</v>
      </c>
      <c r="I61" s="37">
        <v>243.78333333333333</v>
      </c>
      <c r="J61" s="37">
        <v>248.26666666666671</v>
      </c>
      <c r="K61" s="28">
        <v>239.3</v>
      </c>
      <c r="L61" s="28">
        <v>232.35</v>
      </c>
      <c r="M61" s="28">
        <v>127.51679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3504.25</v>
      </c>
      <c r="D62" s="37">
        <v>3487.2666666666664</v>
      </c>
      <c r="E62" s="37">
        <v>3451.6333333333328</v>
      </c>
      <c r="F62" s="37">
        <v>3399.0166666666664</v>
      </c>
      <c r="G62" s="37">
        <v>3363.3833333333328</v>
      </c>
      <c r="H62" s="37">
        <v>3539.8833333333328</v>
      </c>
      <c r="I62" s="37">
        <v>3575.516666666666</v>
      </c>
      <c r="J62" s="37">
        <v>3628.1333333333328</v>
      </c>
      <c r="K62" s="28">
        <v>3522.9</v>
      </c>
      <c r="L62" s="28">
        <v>3434.65</v>
      </c>
      <c r="M62" s="28">
        <v>2.2928799999999998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1656.55</v>
      </c>
      <c r="D63" s="37">
        <v>1650.5333333333335</v>
      </c>
      <c r="E63" s="37">
        <v>1633.0666666666671</v>
      </c>
      <c r="F63" s="37">
        <v>1609.5833333333335</v>
      </c>
      <c r="G63" s="37">
        <v>1592.116666666667</v>
      </c>
      <c r="H63" s="37">
        <v>1674.0166666666671</v>
      </c>
      <c r="I63" s="37">
        <v>1691.4833333333338</v>
      </c>
      <c r="J63" s="37">
        <v>1714.9666666666672</v>
      </c>
      <c r="K63" s="28">
        <v>1668</v>
      </c>
      <c r="L63" s="28">
        <v>1627.05</v>
      </c>
      <c r="M63" s="28">
        <v>2.1783399999999999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726.55</v>
      </c>
      <c r="D64" s="37">
        <v>717.93333333333339</v>
      </c>
      <c r="E64" s="37">
        <v>669.16666666666674</v>
      </c>
      <c r="F64" s="37">
        <v>611.7833333333333</v>
      </c>
      <c r="G64" s="37">
        <v>563.01666666666665</v>
      </c>
      <c r="H64" s="37">
        <v>775.31666666666683</v>
      </c>
      <c r="I64" s="37">
        <v>824.08333333333348</v>
      </c>
      <c r="J64" s="37">
        <v>881.46666666666692</v>
      </c>
      <c r="K64" s="28">
        <v>766.7</v>
      </c>
      <c r="L64" s="28">
        <v>660.55</v>
      </c>
      <c r="M64" s="28">
        <v>215.76034999999999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1044.8</v>
      </c>
      <c r="D65" s="37">
        <v>1046.3833333333332</v>
      </c>
      <c r="E65" s="37">
        <v>1033.9666666666665</v>
      </c>
      <c r="F65" s="37">
        <v>1023.1333333333332</v>
      </c>
      <c r="G65" s="37">
        <v>1010.7166666666665</v>
      </c>
      <c r="H65" s="37">
        <v>1057.2166666666665</v>
      </c>
      <c r="I65" s="37">
        <v>1069.6333333333334</v>
      </c>
      <c r="J65" s="37">
        <v>1080.4666666666665</v>
      </c>
      <c r="K65" s="28">
        <v>1058.8</v>
      </c>
      <c r="L65" s="28">
        <v>1035.55</v>
      </c>
      <c r="M65" s="28">
        <v>5.4860600000000002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416.7</v>
      </c>
      <c r="D66" s="37">
        <v>414.16666666666669</v>
      </c>
      <c r="E66" s="37">
        <v>409.78333333333336</v>
      </c>
      <c r="F66" s="37">
        <v>402.86666666666667</v>
      </c>
      <c r="G66" s="37">
        <v>398.48333333333335</v>
      </c>
      <c r="H66" s="37">
        <v>421.08333333333337</v>
      </c>
      <c r="I66" s="37">
        <v>425.4666666666667</v>
      </c>
      <c r="J66" s="37">
        <v>432.38333333333338</v>
      </c>
      <c r="K66" s="28">
        <v>418.55</v>
      </c>
      <c r="L66" s="28">
        <v>407.25</v>
      </c>
      <c r="M66" s="28">
        <v>42.55106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1226.3</v>
      </c>
      <c r="D67" s="37">
        <v>1232.1166666666668</v>
      </c>
      <c r="E67" s="37">
        <v>1214.2333333333336</v>
      </c>
      <c r="F67" s="37">
        <v>1202.1666666666667</v>
      </c>
      <c r="G67" s="37">
        <v>1184.2833333333335</v>
      </c>
      <c r="H67" s="37">
        <v>1244.1833333333336</v>
      </c>
      <c r="I67" s="37">
        <v>1262.0666666666668</v>
      </c>
      <c r="J67" s="37">
        <v>1274.1333333333337</v>
      </c>
      <c r="K67" s="28">
        <v>1250</v>
      </c>
      <c r="L67" s="28">
        <v>1220.05</v>
      </c>
      <c r="M67" s="28">
        <v>13.713950000000001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399.4</v>
      </c>
      <c r="D68" s="37">
        <v>396.93333333333334</v>
      </c>
      <c r="E68" s="37">
        <v>392.26666666666665</v>
      </c>
      <c r="F68" s="37">
        <v>385.13333333333333</v>
      </c>
      <c r="G68" s="37">
        <v>380.46666666666664</v>
      </c>
      <c r="H68" s="37">
        <v>404.06666666666666</v>
      </c>
      <c r="I68" s="37">
        <v>408.73333333333329</v>
      </c>
      <c r="J68" s="37">
        <v>415.86666666666667</v>
      </c>
      <c r="K68" s="28">
        <v>401.6</v>
      </c>
      <c r="L68" s="28">
        <v>389.8</v>
      </c>
      <c r="M68" s="28">
        <v>48.60013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572.35</v>
      </c>
      <c r="D69" s="37">
        <v>572.03333333333342</v>
      </c>
      <c r="E69" s="37">
        <v>569.36666666666679</v>
      </c>
      <c r="F69" s="37">
        <v>566.38333333333333</v>
      </c>
      <c r="G69" s="37">
        <v>563.7166666666667</v>
      </c>
      <c r="H69" s="37">
        <v>575.01666666666688</v>
      </c>
      <c r="I69" s="37">
        <v>577.68333333333362</v>
      </c>
      <c r="J69" s="37">
        <v>580.66666666666697</v>
      </c>
      <c r="K69" s="28">
        <v>574.70000000000005</v>
      </c>
      <c r="L69" s="28">
        <v>569.04999999999995</v>
      </c>
      <c r="M69" s="28">
        <v>4.8513999999999999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1603.85</v>
      </c>
      <c r="D70" s="37">
        <v>1589.8</v>
      </c>
      <c r="E70" s="37">
        <v>1555.6</v>
      </c>
      <c r="F70" s="37">
        <v>1507.35</v>
      </c>
      <c r="G70" s="37">
        <v>1473.1499999999999</v>
      </c>
      <c r="H70" s="37">
        <v>1638.05</v>
      </c>
      <c r="I70" s="37">
        <v>1672.2500000000002</v>
      </c>
      <c r="J70" s="37">
        <v>1720.5</v>
      </c>
      <c r="K70" s="28">
        <v>1624</v>
      </c>
      <c r="L70" s="28">
        <v>1541.55</v>
      </c>
      <c r="M70" s="28">
        <v>4.81881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2018.8</v>
      </c>
      <c r="D71" s="37">
        <v>2012.2166666666665</v>
      </c>
      <c r="E71" s="37">
        <v>1997.583333333333</v>
      </c>
      <c r="F71" s="37">
        <v>1976.3666666666666</v>
      </c>
      <c r="G71" s="37">
        <v>1961.7333333333331</v>
      </c>
      <c r="H71" s="37">
        <v>2033.4333333333329</v>
      </c>
      <c r="I71" s="37">
        <v>2048.0666666666666</v>
      </c>
      <c r="J71" s="37">
        <v>2069.2833333333328</v>
      </c>
      <c r="K71" s="28">
        <v>2026.85</v>
      </c>
      <c r="L71" s="28">
        <v>1991</v>
      </c>
      <c r="M71" s="28">
        <v>3.9830100000000002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3590.95</v>
      </c>
      <c r="D72" s="37">
        <v>3584.9833333333336</v>
      </c>
      <c r="E72" s="37">
        <v>3568.0166666666673</v>
      </c>
      <c r="F72" s="37">
        <v>3545.0833333333339</v>
      </c>
      <c r="G72" s="37">
        <v>3528.1166666666677</v>
      </c>
      <c r="H72" s="37">
        <v>3607.916666666667</v>
      </c>
      <c r="I72" s="37">
        <v>3624.8833333333332</v>
      </c>
      <c r="J72" s="37">
        <v>3647.8166666666666</v>
      </c>
      <c r="K72" s="28">
        <v>3601.95</v>
      </c>
      <c r="L72" s="28">
        <v>3562.05</v>
      </c>
      <c r="M72" s="28">
        <v>2.3670399999999998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4362.8</v>
      </c>
      <c r="D73" s="37">
        <v>4304.2666666666664</v>
      </c>
      <c r="E73" s="37">
        <v>4228.5333333333328</v>
      </c>
      <c r="F73" s="37">
        <v>4094.2666666666664</v>
      </c>
      <c r="G73" s="37">
        <v>4018.5333333333328</v>
      </c>
      <c r="H73" s="37">
        <v>4438.5333333333328</v>
      </c>
      <c r="I73" s="37">
        <v>4514.2666666666664</v>
      </c>
      <c r="J73" s="37">
        <v>4648.5333333333328</v>
      </c>
      <c r="K73" s="28">
        <v>4380</v>
      </c>
      <c r="L73" s="28">
        <v>4170</v>
      </c>
      <c r="M73" s="28">
        <v>9.7985299999999995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2532.4</v>
      </c>
      <c r="D74" s="37">
        <v>2496.0499999999997</v>
      </c>
      <c r="E74" s="37">
        <v>2388.6999999999994</v>
      </c>
      <c r="F74" s="37">
        <v>2244.9999999999995</v>
      </c>
      <c r="G74" s="37">
        <v>2137.6499999999992</v>
      </c>
      <c r="H74" s="37">
        <v>2639.7499999999995</v>
      </c>
      <c r="I74" s="37">
        <v>2747.1</v>
      </c>
      <c r="J74" s="37">
        <v>2890.7999999999997</v>
      </c>
      <c r="K74" s="28">
        <v>2603.4</v>
      </c>
      <c r="L74" s="28">
        <v>2352.35</v>
      </c>
      <c r="M74" s="28">
        <v>3.6974999999999998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4249.3</v>
      </c>
      <c r="D75" s="37">
        <v>4242.5333333333328</v>
      </c>
      <c r="E75" s="37">
        <v>4219.0666666666657</v>
      </c>
      <c r="F75" s="37">
        <v>4188.833333333333</v>
      </c>
      <c r="G75" s="37">
        <v>4165.3666666666659</v>
      </c>
      <c r="H75" s="37">
        <v>4272.7666666666655</v>
      </c>
      <c r="I75" s="37">
        <v>4296.2333333333327</v>
      </c>
      <c r="J75" s="37">
        <v>4326.4666666666653</v>
      </c>
      <c r="K75" s="28">
        <v>4266</v>
      </c>
      <c r="L75" s="28">
        <v>4212.3</v>
      </c>
      <c r="M75" s="28">
        <v>2.1479499999999998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3383.65</v>
      </c>
      <c r="D76" s="37">
        <v>3387.7833333333328</v>
      </c>
      <c r="E76" s="37">
        <v>3356.5666666666657</v>
      </c>
      <c r="F76" s="37">
        <v>3329.4833333333327</v>
      </c>
      <c r="G76" s="37">
        <v>3298.2666666666655</v>
      </c>
      <c r="H76" s="37">
        <v>3414.8666666666659</v>
      </c>
      <c r="I76" s="37">
        <v>3446.083333333333</v>
      </c>
      <c r="J76" s="37">
        <v>3473.1666666666661</v>
      </c>
      <c r="K76" s="28">
        <v>3419</v>
      </c>
      <c r="L76" s="28">
        <v>3360.7</v>
      </c>
      <c r="M76" s="28">
        <v>6.6283200000000004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499.6</v>
      </c>
      <c r="D77" s="37">
        <v>498.84999999999997</v>
      </c>
      <c r="E77" s="37">
        <v>490.99999999999994</v>
      </c>
      <c r="F77" s="37">
        <v>482.4</v>
      </c>
      <c r="G77" s="37">
        <v>474.54999999999995</v>
      </c>
      <c r="H77" s="37">
        <v>507.44999999999993</v>
      </c>
      <c r="I77" s="37">
        <v>515.29999999999995</v>
      </c>
      <c r="J77" s="37">
        <v>523.89999999999986</v>
      </c>
      <c r="K77" s="28">
        <v>506.7</v>
      </c>
      <c r="L77" s="28">
        <v>490.25</v>
      </c>
      <c r="M77" s="28">
        <v>2.00692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1992.25</v>
      </c>
      <c r="D78" s="37">
        <v>2000.8166666666668</v>
      </c>
      <c r="E78" s="37">
        <v>1977.5833333333337</v>
      </c>
      <c r="F78" s="37">
        <v>1962.916666666667</v>
      </c>
      <c r="G78" s="37">
        <v>1939.6833333333338</v>
      </c>
      <c r="H78" s="37">
        <v>2015.4833333333336</v>
      </c>
      <c r="I78" s="37">
        <v>2038.7166666666667</v>
      </c>
      <c r="J78" s="37">
        <v>2053.3833333333332</v>
      </c>
      <c r="K78" s="28">
        <v>2024.05</v>
      </c>
      <c r="L78" s="28">
        <v>1986.15</v>
      </c>
      <c r="M78" s="28">
        <v>3.4794700000000001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171.15</v>
      </c>
      <c r="D79" s="37">
        <v>172.04999999999998</v>
      </c>
      <c r="E79" s="37">
        <v>169.34999999999997</v>
      </c>
      <c r="F79" s="37">
        <v>167.54999999999998</v>
      </c>
      <c r="G79" s="37">
        <v>164.84999999999997</v>
      </c>
      <c r="H79" s="37">
        <v>173.84999999999997</v>
      </c>
      <c r="I79" s="37">
        <v>176.54999999999995</v>
      </c>
      <c r="J79" s="37">
        <v>178.34999999999997</v>
      </c>
      <c r="K79" s="28">
        <v>174.75</v>
      </c>
      <c r="L79" s="28">
        <v>170.25</v>
      </c>
      <c r="M79" s="28">
        <v>40.753369999999997</v>
      </c>
      <c r="N79" s="1"/>
      <c r="O79" s="1"/>
    </row>
    <row r="80" spans="1:15" ht="12.75" customHeight="1">
      <c r="A80" s="53">
        <v>71</v>
      </c>
      <c r="B80" s="28" t="s">
        <v>831</v>
      </c>
      <c r="C80" s="28">
        <v>1354.6</v>
      </c>
      <c r="D80" s="37">
        <v>1355.7833333333333</v>
      </c>
      <c r="E80" s="37">
        <v>1345.6666666666665</v>
      </c>
      <c r="F80" s="37">
        <v>1336.7333333333331</v>
      </c>
      <c r="G80" s="37">
        <v>1326.6166666666663</v>
      </c>
      <c r="H80" s="37">
        <v>1364.7166666666667</v>
      </c>
      <c r="I80" s="37">
        <v>1374.8333333333335</v>
      </c>
      <c r="J80" s="37">
        <v>1383.7666666666669</v>
      </c>
      <c r="K80" s="28">
        <v>1365.9</v>
      </c>
      <c r="L80" s="28">
        <v>1346.85</v>
      </c>
      <c r="M80" s="28">
        <v>1.37168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118.75</v>
      </c>
      <c r="D81" s="37">
        <v>119.83333333333333</v>
      </c>
      <c r="E81" s="37">
        <v>117.46666666666665</v>
      </c>
      <c r="F81" s="37">
        <v>116.18333333333332</v>
      </c>
      <c r="G81" s="37">
        <v>113.81666666666665</v>
      </c>
      <c r="H81" s="37">
        <v>121.11666666666666</v>
      </c>
      <c r="I81" s="37">
        <v>123.48333333333333</v>
      </c>
      <c r="J81" s="37">
        <v>124.76666666666667</v>
      </c>
      <c r="K81" s="28">
        <v>122.2</v>
      </c>
      <c r="L81" s="28">
        <v>118.55</v>
      </c>
      <c r="M81" s="28">
        <v>148.68949000000001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289.89999999999998</v>
      </c>
      <c r="D82" s="37">
        <v>288.86666666666667</v>
      </c>
      <c r="E82" s="37">
        <v>286.93333333333334</v>
      </c>
      <c r="F82" s="37">
        <v>283.96666666666664</v>
      </c>
      <c r="G82" s="37">
        <v>282.0333333333333</v>
      </c>
      <c r="H82" s="37">
        <v>291.83333333333337</v>
      </c>
      <c r="I82" s="37">
        <v>293.76666666666677</v>
      </c>
      <c r="J82" s="37">
        <v>296.73333333333341</v>
      </c>
      <c r="K82" s="28">
        <v>290.8</v>
      </c>
      <c r="L82" s="28">
        <v>285.89999999999998</v>
      </c>
      <c r="M82" s="28">
        <v>2.8870800000000001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92.8</v>
      </c>
      <c r="D83" s="37">
        <v>93.016666666666652</v>
      </c>
      <c r="E83" s="37">
        <v>92.183333333333309</v>
      </c>
      <c r="F83" s="37">
        <v>91.566666666666663</v>
      </c>
      <c r="G83" s="37">
        <v>90.73333333333332</v>
      </c>
      <c r="H83" s="37">
        <v>93.633333333333297</v>
      </c>
      <c r="I83" s="37">
        <v>94.46666666666664</v>
      </c>
      <c r="J83" s="37">
        <v>95.083333333333286</v>
      </c>
      <c r="K83" s="28">
        <v>93.85</v>
      </c>
      <c r="L83" s="28">
        <v>92.4</v>
      </c>
      <c r="M83" s="28">
        <v>106.9024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2488.35</v>
      </c>
      <c r="D84" s="37">
        <v>2474.6333333333337</v>
      </c>
      <c r="E84" s="37">
        <v>2446.2666666666673</v>
      </c>
      <c r="F84" s="37">
        <v>2404.1833333333338</v>
      </c>
      <c r="G84" s="37">
        <v>2375.8166666666675</v>
      </c>
      <c r="H84" s="37">
        <v>2516.7166666666672</v>
      </c>
      <c r="I84" s="37">
        <v>2545.083333333333</v>
      </c>
      <c r="J84" s="37">
        <v>2587.166666666667</v>
      </c>
      <c r="K84" s="28">
        <v>2503</v>
      </c>
      <c r="L84" s="28">
        <v>2432.5500000000002</v>
      </c>
      <c r="M84" s="28">
        <v>0.75378999999999996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384.8</v>
      </c>
      <c r="D85" s="37">
        <v>381.56666666666666</v>
      </c>
      <c r="E85" s="37">
        <v>376.2833333333333</v>
      </c>
      <c r="F85" s="37">
        <v>367.76666666666665</v>
      </c>
      <c r="G85" s="37">
        <v>362.48333333333329</v>
      </c>
      <c r="H85" s="37">
        <v>390.08333333333331</v>
      </c>
      <c r="I85" s="37">
        <v>395.36666666666673</v>
      </c>
      <c r="J85" s="37">
        <v>403.88333333333333</v>
      </c>
      <c r="K85" s="28">
        <v>386.85</v>
      </c>
      <c r="L85" s="28">
        <v>373.05</v>
      </c>
      <c r="M85" s="28">
        <v>11.812060000000001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945.9</v>
      </c>
      <c r="D86" s="37">
        <v>933.2833333333333</v>
      </c>
      <c r="E86" s="37">
        <v>915.61666666666656</v>
      </c>
      <c r="F86" s="37">
        <v>885.33333333333326</v>
      </c>
      <c r="G86" s="37">
        <v>867.66666666666652</v>
      </c>
      <c r="H86" s="37">
        <v>963.56666666666661</v>
      </c>
      <c r="I86" s="37">
        <v>981.23333333333335</v>
      </c>
      <c r="J86" s="37">
        <v>1011.5166666666667</v>
      </c>
      <c r="K86" s="28">
        <v>950.95</v>
      </c>
      <c r="L86" s="28">
        <v>903</v>
      </c>
      <c r="M86" s="28">
        <v>30.958770000000001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1436.1</v>
      </c>
      <c r="D87" s="37">
        <v>1428.5833333333333</v>
      </c>
      <c r="E87" s="37">
        <v>1417.6166666666666</v>
      </c>
      <c r="F87" s="37">
        <v>1399.1333333333332</v>
      </c>
      <c r="G87" s="37">
        <v>1388.1666666666665</v>
      </c>
      <c r="H87" s="37">
        <v>1447.0666666666666</v>
      </c>
      <c r="I87" s="37">
        <v>1458.0333333333333</v>
      </c>
      <c r="J87" s="37">
        <v>1476.5166666666667</v>
      </c>
      <c r="K87" s="28">
        <v>1439.55</v>
      </c>
      <c r="L87" s="28">
        <v>1410.1</v>
      </c>
      <c r="M87" s="28">
        <v>2.6298900000000001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1750.15</v>
      </c>
      <c r="D88" s="37">
        <v>1738.3833333333332</v>
      </c>
      <c r="E88" s="37">
        <v>1721.7666666666664</v>
      </c>
      <c r="F88" s="37">
        <v>1693.3833333333332</v>
      </c>
      <c r="G88" s="37">
        <v>1676.7666666666664</v>
      </c>
      <c r="H88" s="37">
        <v>1766.7666666666664</v>
      </c>
      <c r="I88" s="37">
        <v>1783.3833333333332</v>
      </c>
      <c r="J88" s="37">
        <v>1811.7666666666664</v>
      </c>
      <c r="K88" s="28">
        <v>1755</v>
      </c>
      <c r="L88" s="28">
        <v>1710</v>
      </c>
      <c r="M88" s="28">
        <v>7.9767099999999997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487.25</v>
      </c>
      <c r="D89" s="37">
        <v>484</v>
      </c>
      <c r="E89" s="37">
        <v>475.25</v>
      </c>
      <c r="F89" s="37">
        <v>463.25</v>
      </c>
      <c r="G89" s="37">
        <v>454.5</v>
      </c>
      <c r="H89" s="37">
        <v>496</v>
      </c>
      <c r="I89" s="37">
        <v>504.75</v>
      </c>
      <c r="J89" s="37">
        <v>516.75</v>
      </c>
      <c r="K89" s="28">
        <v>492.75</v>
      </c>
      <c r="L89" s="28">
        <v>472</v>
      </c>
      <c r="M89" s="28">
        <v>13.918710000000001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239</v>
      </c>
      <c r="D90" s="37">
        <v>237.1</v>
      </c>
      <c r="E90" s="37">
        <v>234.1</v>
      </c>
      <c r="F90" s="37">
        <v>229.2</v>
      </c>
      <c r="G90" s="37">
        <v>226.2</v>
      </c>
      <c r="H90" s="37">
        <v>242</v>
      </c>
      <c r="I90" s="37">
        <v>245</v>
      </c>
      <c r="J90" s="37">
        <v>249.9</v>
      </c>
      <c r="K90" s="28">
        <v>240.1</v>
      </c>
      <c r="L90" s="28">
        <v>232.2</v>
      </c>
      <c r="M90" s="28">
        <v>7.7275400000000003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931.7</v>
      </c>
      <c r="D91" s="37">
        <v>929.11666666666667</v>
      </c>
      <c r="E91" s="37">
        <v>925.68333333333339</v>
      </c>
      <c r="F91" s="37">
        <v>919.66666666666674</v>
      </c>
      <c r="G91" s="37">
        <v>916.23333333333346</v>
      </c>
      <c r="H91" s="37">
        <v>935.13333333333333</v>
      </c>
      <c r="I91" s="37">
        <v>938.56666666666649</v>
      </c>
      <c r="J91" s="37">
        <v>944.58333333333326</v>
      </c>
      <c r="K91" s="28">
        <v>932.55</v>
      </c>
      <c r="L91" s="28">
        <v>923.1</v>
      </c>
      <c r="M91" s="28">
        <v>27.095469999999999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2010</v>
      </c>
      <c r="D92" s="37">
        <v>1996.9666666666665</v>
      </c>
      <c r="E92" s="37">
        <v>1977.9333333333329</v>
      </c>
      <c r="F92" s="37">
        <v>1945.8666666666666</v>
      </c>
      <c r="G92" s="37">
        <v>1926.833333333333</v>
      </c>
      <c r="H92" s="37">
        <v>2029.0333333333328</v>
      </c>
      <c r="I92" s="37">
        <v>2048.0666666666662</v>
      </c>
      <c r="J92" s="37">
        <v>2080.1333333333328</v>
      </c>
      <c r="K92" s="28">
        <v>2016</v>
      </c>
      <c r="L92" s="28">
        <v>1964.9</v>
      </c>
      <c r="M92" s="28">
        <v>2.7499799999999999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1482.3</v>
      </c>
      <c r="D93" s="37">
        <v>1481.2</v>
      </c>
      <c r="E93" s="37">
        <v>1472.4</v>
      </c>
      <c r="F93" s="37">
        <v>1462.5</v>
      </c>
      <c r="G93" s="37">
        <v>1453.7</v>
      </c>
      <c r="H93" s="37">
        <v>1491.1000000000001</v>
      </c>
      <c r="I93" s="37">
        <v>1499.8999999999999</v>
      </c>
      <c r="J93" s="37">
        <v>1509.8000000000002</v>
      </c>
      <c r="K93" s="28">
        <v>1490</v>
      </c>
      <c r="L93" s="28">
        <v>1471.3</v>
      </c>
      <c r="M93" s="28">
        <v>48.881030000000003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576.95000000000005</v>
      </c>
      <c r="D94" s="37">
        <v>574.7833333333333</v>
      </c>
      <c r="E94" s="37">
        <v>571.06666666666661</v>
      </c>
      <c r="F94" s="37">
        <v>565.18333333333328</v>
      </c>
      <c r="G94" s="37">
        <v>561.46666666666658</v>
      </c>
      <c r="H94" s="37">
        <v>580.66666666666663</v>
      </c>
      <c r="I94" s="37">
        <v>584.38333333333333</v>
      </c>
      <c r="J94" s="37">
        <v>590.26666666666665</v>
      </c>
      <c r="K94" s="28">
        <v>578.5</v>
      </c>
      <c r="L94" s="28">
        <v>568.9</v>
      </c>
      <c r="M94" s="28">
        <v>32.102119999999999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1367.4</v>
      </c>
      <c r="D95" s="37">
        <v>1372.4666666666669</v>
      </c>
      <c r="E95" s="37">
        <v>1356.2333333333338</v>
      </c>
      <c r="F95" s="37">
        <v>1345.0666666666668</v>
      </c>
      <c r="G95" s="37">
        <v>1328.8333333333337</v>
      </c>
      <c r="H95" s="37">
        <v>1383.6333333333339</v>
      </c>
      <c r="I95" s="37">
        <v>1399.866666666667</v>
      </c>
      <c r="J95" s="37">
        <v>1411.033333333334</v>
      </c>
      <c r="K95" s="28">
        <v>1388.7</v>
      </c>
      <c r="L95" s="28">
        <v>1361.3</v>
      </c>
      <c r="M95" s="28">
        <v>3.73109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2854.75</v>
      </c>
      <c r="D96" s="37">
        <v>2853.5833333333335</v>
      </c>
      <c r="E96" s="37">
        <v>2832.166666666667</v>
      </c>
      <c r="F96" s="37">
        <v>2809.5833333333335</v>
      </c>
      <c r="G96" s="37">
        <v>2788.166666666667</v>
      </c>
      <c r="H96" s="37">
        <v>2876.166666666667</v>
      </c>
      <c r="I96" s="37">
        <v>2897.5833333333339</v>
      </c>
      <c r="J96" s="37">
        <v>2920.166666666667</v>
      </c>
      <c r="K96" s="28">
        <v>2875</v>
      </c>
      <c r="L96" s="28">
        <v>2831</v>
      </c>
      <c r="M96" s="28">
        <v>5.5168900000000001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432.85</v>
      </c>
      <c r="D97" s="37">
        <v>429.70000000000005</v>
      </c>
      <c r="E97" s="37">
        <v>425.85000000000008</v>
      </c>
      <c r="F97" s="37">
        <v>418.85</v>
      </c>
      <c r="G97" s="37">
        <v>415.00000000000006</v>
      </c>
      <c r="H97" s="37">
        <v>436.7000000000001</v>
      </c>
      <c r="I97" s="37">
        <v>440.55</v>
      </c>
      <c r="J97" s="37">
        <v>447.55000000000013</v>
      </c>
      <c r="K97" s="28">
        <v>433.55</v>
      </c>
      <c r="L97" s="28">
        <v>422.7</v>
      </c>
      <c r="M97" s="28">
        <v>70.433790000000002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2413.4</v>
      </c>
      <c r="D98" s="37">
        <v>2420.7999999999997</v>
      </c>
      <c r="E98" s="37">
        <v>2391.5999999999995</v>
      </c>
      <c r="F98" s="37">
        <v>2369.7999999999997</v>
      </c>
      <c r="G98" s="37">
        <v>2340.5999999999995</v>
      </c>
      <c r="H98" s="37">
        <v>2442.5999999999995</v>
      </c>
      <c r="I98" s="37">
        <v>2471.7999999999993</v>
      </c>
      <c r="J98" s="37">
        <v>2493.5999999999995</v>
      </c>
      <c r="K98" s="28">
        <v>2450</v>
      </c>
      <c r="L98" s="28">
        <v>2399</v>
      </c>
      <c r="M98" s="28">
        <v>13.591839999999999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243.75</v>
      </c>
      <c r="D99" s="37">
        <v>242.48333333333335</v>
      </c>
      <c r="E99" s="37">
        <v>240.06666666666669</v>
      </c>
      <c r="F99" s="37">
        <v>236.38333333333335</v>
      </c>
      <c r="G99" s="37">
        <v>233.9666666666667</v>
      </c>
      <c r="H99" s="37">
        <v>246.16666666666669</v>
      </c>
      <c r="I99" s="37">
        <v>248.58333333333331</v>
      </c>
      <c r="J99" s="37">
        <v>252.26666666666668</v>
      </c>
      <c r="K99" s="28">
        <v>244.9</v>
      </c>
      <c r="L99" s="28">
        <v>238.8</v>
      </c>
      <c r="M99" s="28">
        <v>34.38982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2564.6</v>
      </c>
      <c r="D100" s="37">
        <v>2574.1</v>
      </c>
      <c r="E100" s="37">
        <v>2551.2999999999997</v>
      </c>
      <c r="F100" s="37">
        <v>2538</v>
      </c>
      <c r="G100" s="37">
        <v>2515.1999999999998</v>
      </c>
      <c r="H100" s="37">
        <v>2587.3999999999996</v>
      </c>
      <c r="I100" s="37">
        <v>2610.1999999999998</v>
      </c>
      <c r="J100" s="37">
        <v>2623.4999999999995</v>
      </c>
      <c r="K100" s="28">
        <v>2596.9</v>
      </c>
      <c r="L100" s="28">
        <v>2560.8000000000002</v>
      </c>
      <c r="M100" s="28">
        <v>13.44964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287.60000000000002</v>
      </c>
      <c r="D101" s="37">
        <v>287.63333333333338</v>
      </c>
      <c r="E101" s="37">
        <v>285.46666666666675</v>
      </c>
      <c r="F101" s="37">
        <v>283.33333333333337</v>
      </c>
      <c r="G101" s="37">
        <v>281.16666666666674</v>
      </c>
      <c r="H101" s="37">
        <v>289.76666666666677</v>
      </c>
      <c r="I101" s="37">
        <v>291.93333333333339</v>
      </c>
      <c r="J101" s="37">
        <v>294.06666666666678</v>
      </c>
      <c r="K101" s="28">
        <v>289.8</v>
      </c>
      <c r="L101" s="28">
        <v>285.5</v>
      </c>
      <c r="M101" s="28">
        <v>3.26092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41617.4</v>
      </c>
      <c r="D102" s="37">
        <v>41742.76666666667</v>
      </c>
      <c r="E102" s="37">
        <v>41275.733333333337</v>
      </c>
      <c r="F102" s="37">
        <v>40934.066666666666</v>
      </c>
      <c r="G102" s="37">
        <v>40467.033333333333</v>
      </c>
      <c r="H102" s="37">
        <v>42084.433333333342</v>
      </c>
      <c r="I102" s="37">
        <v>42551.466666666682</v>
      </c>
      <c r="J102" s="37">
        <v>42893.133333333346</v>
      </c>
      <c r="K102" s="28">
        <v>42209.8</v>
      </c>
      <c r="L102" s="28">
        <v>41401.1</v>
      </c>
      <c r="M102" s="28">
        <v>5.1209999999999999E-2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2427.8000000000002</v>
      </c>
      <c r="D103" s="37">
        <v>2428.5333333333333</v>
      </c>
      <c r="E103" s="37">
        <v>2415.2666666666664</v>
      </c>
      <c r="F103" s="37">
        <v>2402.7333333333331</v>
      </c>
      <c r="G103" s="37">
        <v>2389.4666666666662</v>
      </c>
      <c r="H103" s="37">
        <v>2441.0666666666666</v>
      </c>
      <c r="I103" s="37">
        <v>2454.3333333333339</v>
      </c>
      <c r="J103" s="37">
        <v>2466.8666666666668</v>
      </c>
      <c r="K103" s="28">
        <v>2441.8000000000002</v>
      </c>
      <c r="L103" s="28">
        <v>2416</v>
      </c>
      <c r="M103" s="28">
        <v>11.769410000000001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876.2</v>
      </c>
      <c r="D104" s="37">
        <v>877.11666666666667</v>
      </c>
      <c r="E104" s="37">
        <v>871.58333333333337</v>
      </c>
      <c r="F104" s="37">
        <v>866.9666666666667</v>
      </c>
      <c r="G104" s="37">
        <v>861.43333333333339</v>
      </c>
      <c r="H104" s="37">
        <v>881.73333333333335</v>
      </c>
      <c r="I104" s="37">
        <v>887.26666666666665</v>
      </c>
      <c r="J104" s="37">
        <v>891.88333333333333</v>
      </c>
      <c r="K104" s="28">
        <v>882.65</v>
      </c>
      <c r="L104" s="28">
        <v>872.5</v>
      </c>
      <c r="M104" s="28">
        <v>88.149600000000007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1249.3499999999999</v>
      </c>
      <c r="D105" s="37">
        <v>1246.3166666666666</v>
      </c>
      <c r="E105" s="37">
        <v>1225.0333333333333</v>
      </c>
      <c r="F105" s="37">
        <v>1200.7166666666667</v>
      </c>
      <c r="G105" s="37">
        <v>1179.4333333333334</v>
      </c>
      <c r="H105" s="37">
        <v>1270.6333333333332</v>
      </c>
      <c r="I105" s="37">
        <v>1291.9166666666665</v>
      </c>
      <c r="J105" s="37">
        <v>1316.2333333333331</v>
      </c>
      <c r="K105" s="28">
        <v>1267.5999999999999</v>
      </c>
      <c r="L105" s="28">
        <v>1222</v>
      </c>
      <c r="M105" s="28">
        <v>10.60134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594.04999999999995</v>
      </c>
      <c r="D106" s="37">
        <v>591.4</v>
      </c>
      <c r="E106" s="37">
        <v>587.75</v>
      </c>
      <c r="F106" s="37">
        <v>581.45000000000005</v>
      </c>
      <c r="G106" s="37">
        <v>577.80000000000007</v>
      </c>
      <c r="H106" s="37">
        <v>597.69999999999993</v>
      </c>
      <c r="I106" s="37">
        <v>601.3499999999998</v>
      </c>
      <c r="J106" s="37">
        <v>607.64999999999986</v>
      </c>
      <c r="K106" s="28">
        <v>595.04999999999995</v>
      </c>
      <c r="L106" s="28">
        <v>585.1</v>
      </c>
      <c r="M106" s="28">
        <v>6.1928000000000001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497.05</v>
      </c>
      <c r="D107" s="37">
        <v>497.4666666666667</v>
      </c>
      <c r="E107" s="37">
        <v>493.78333333333342</v>
      </c>
      <c r="F107" s="37">
        <v>490.51666666666671</v>
      </c>
      <c r="G107" s="37">
        <v>486.83333333333343</v>
      </c>
      <c r="H107" s="37">
        <v>500.73333333333341</v>
      </c>
      <c r="I107" s="37">
        <v>504.41666666666669</v>
      </c>
      <c r="J107" s="37">
        <v>507.68333333333339</v>
      </c>
      <c r="K107" s="28">
        <v>501.15</v>
      </c>
      <c r="L107" s="28">
        <v>494.2</v>
      </c>
      <c r="M107" s="28">
        <v>2.0909800000000001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43.75</v>
      </c>
      <c r="D108" s="37">
        <v>43.75</v>
      </c>
      <c r="E108" s="37">
        <v>43.2</v>
      </c>
      <c r="F108" s="37">
        <v>42.650000000000006</v>
      </c>
      <c r="G108" s="37">
        <v>42.100000000000009</v>
      </c>
      <c r="H108" s="37">
        <v>44.3</v>
      </c>
      <c r="I108" s="37">
        <v>44.849999999999994</v>
      </c>
      <c r="J108" s="37">
        <v>45.399999999999991</v>
      </c>
      <c r="K108" s="28">
        <v>44.3</v>
      </c>
      <c r="L108" s="28">
        <v>43.2</v>
      </c>
      <c r="M108" s="28">
        <v>71.836129999999997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50.15</v>
      </c>
      <c r="D109" s="37">
        <v>50.033333333333339</v>
      </c>
      <c r="E109" s="37">
        <v>49.566666666666677</v>
      </c>
      <c r="F109" s="37">
        <v>48.983333333333341</v>
      </c>
      <c r="G109" s="37">
        <v>48.51666666666668</v>
      </c>
      <c r="H109" s="37">
        <v>50.616666666666674</v>
      </c>
      <c r="I109" s="37">
        <v>51.083333333333329</v>
      </c>
      <c r="J109" s="37">
        <v>51.666666666666671</v>
      </c>
      <c r="K109" s="28">
        <v>50.5</v>
      </c>
      <c r="L109" s="28">
        <v>49.45</v>
      </c>
      <c r="M109" s="28">
        <v>202.87541999999999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326.10000000000002</v>
      </c>
      <c r="D110" s="37">
        <v>326.55</v>
      </c>
      <c r="E110" s="37">
        <v>324.8</v>
      </c>
      <c r="F110" s="37">
        <v>323.5</v>
      </c>
      <c r="G110" s="37">
        <v>321.75</v>
      </c>
      <c r="H110" s="37">
        <v>327.85</v>
      </c>
      <c r="I110" s="37">
        <v>329.6</v>
      </c>
      <c r="J110" s="37">
        <v>330.90000000000003</v>
      </c>
      <c r="K110" s="28">
        <v>328.3</v>
      </c>
      <c r="L110" s="28">
        <v>325.25</v>
      </c>
      <c r="M110" s="28">
        <v>80.858239999999995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4743.75</v>
      </c>
      <c r="D111" s="37">
        <v>4739.4333333333334</v>
      </c>
      <c r="E111" s="37">
        <v>4662.3166666666666</v>
      </c>
      <c r="F111" s="37">
        <v>4580.8833333333332</v>
      </c>
      <c r="G111" s="37">
        <v>4503.7666666666664</v>
      </c>
      <c r="H111" s="37">
        <v>4820.8666666666668</v>
      </c>
      <c r="I111" s="37">
        <v>4897.9833333333336</v>
      </c>
      <c r="J111" s="37">
        <v>4979.416666666667</v>
      </c>
      <c r="K111" s="28">
        <v>4816.55</v>
      </c>
      <c r="L111" s="28">
        <v>4658</v>
      </c>
      <c r="M111" s="28">
        <v>2.2156699999999998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190.95</v>
      </c>
      <c r="D112" s="37">
        <v>191.36666666666667</v>
      </c>
      <c r="E112" s="37">
        <v>189.18333333333334</v>
      </c>
      <c r="F112" s="37">
        <v>187.41666666666666</v>
      </c>
      <c r="G112" s="37">
        <v>185.23333333333332</v>
      </c>
      <c r="H112" s="37">
        <v>193.13333333333335</v>
      </c>
      <c r="I112" s="37">
        <v>195.31666666666669</v>
      </c>
      <c r="J112" s="37">
        <v>197.08333333333337</v>
      </c>
      <c r="K112" s="28">
        <v>193.55</v>
      </c>
      <c r="L112" s="28">
        <v>189.6</v>
      </c>
      <c r="M112" s="28">
        <v>7.37155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158.69999999999999</v>
      </c>
      <c r="D113" s="37">
        <v>158.73333333333332</v>
      </c>
      <c r="E113" s="37">
        <v>157.46666666666664</v>
      </c>
      <c r="F113" s="37">
        <v>156.23333333333332</v>
      </c>
      <c r="G113" s="37">
        <v>154.96666666666664</v>
      </c>
      <c r="H113" s="37">
        <v>159.96666666666664</v>
      </c>
      <c r="I113" s="37">
        <v>161.23333333333335</v>
      </c>
      <c r="J113" s="37">
        <v>162.46666666666664</v>
      </c>
      <c r="K113" s="28">
        <v>160</v>
      </c>
      <c r="L113" s="28">
        <v>157.5</v>
      </c>
      <c r="M113" s="28">
        <v>111.05086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307.5</v>
      </c>
      <c r="D114" s="37">
        <v>308.46666666666664</v>
      </c>
      <c r="E114" s="37">
        <v>303.13333333333327</v>
      </c>
      <c r="F114" s="37">
        <v>298.76666666666665</v>
      </c>
      <c r="G114" s="37">
        <v>293.43333333333328</v>
      </c>
      <c r="H114" s="37">
        <v>312.83333333333326</v>
      </c>
      <c r="I114" s="37">
        <v>318.16666666666663</v>
      </c>
      <c r="J114" s="37">
        <v>322.53333333333325</v>
      </c>
      <c r="K114" s="28">
        <v>313.8</v>
      </c>
      <c r="L114" s="28">
        <v>304.10000000000002</v>
      </c>
      <c r="M114" s="28">
        <v>62.84102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71.400000000000006</v>
      </c>
      <c r="D115" s="37">
        <v>71.216666666666654</v>
      </c>
      <c r="E115" s="37">
        <v>70.883333333333312</v>
      </c>
      <c r="F115" s="37">
        <v>70.36666666666666</v>
      </c>
      <c r="G115" s="37">
        <v>70.033333333333317</v>
      </c>
      <c r="H115" s="37">
        <v>71.733333333333306</v>
      </c>
      <c r="I115" s="37">
        <v>72.066666666666649</v>
      </c>
      <c r="J115" s="37">
        <v>72.5833333333333</v>
      </c>
      <c r="K115" s="28">
        <v>71.55</v>
      </c>
      <c r="L115" s="28">
        <v>70.7</v>
      </c>
      <c r="M115" s="28">
        <v>192.54651999999999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706.45</v>
      </c>
      <c r="D116" s="37">
        <v>706.51666666666677</v>
      </c>
      <c r="E116" s="37">
        <v>701.53333333333353</v>
      </c>
      <c r="F116" s="37">
        <v>696.61666666666679</v>
      </c>
      <c r="G116" s="37">
        <v>691.63333333333355</v>
      </c>
      <c r="H116" s="37">
        <v>711.43333333333351</v>
      </c>
      <c r="I116" s="37">
        <v>716.41666666666686</v>
      </c>
      <c r="J116" s="37">
        <v>721.33333333333348</v>
      </c>
      <c r="K116" s="28">
        <v>711.5</v>
      </c>
      <c r="L116" s="28">
        <v>701.6</v>
      </c>
      <c r="M116" s="28">
        <v>12.445029999999999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416.45</v>
      </c>
      <c r="D117" s="37">
        <v>414.81666666666666</v>
      </c>
      <c r="E117" s="37">
        <v>410.63333333333333</v>
      </c>
      <c r="F117" s="37">
        <v>404.81666666666666</v>
      </c>
      <c r="G117" s="37">
        <v>400.63333333333333</v>
      </c>
      <c r="H117" s="37">
        <v>420.63333333333333</v>
      </c>
      <c r="I117" s="37">
        <v>424.81666666666661</v>
      </c>
      <c r="J117" s="37">
        <v>430.63333333333333</v>
      </c>
      <c r="K117" s="28">
        <v>419</v>
      </c>
      <c r="L117" s="28">
        <v>409</v>
      </c>
      <c r="M117" s="28">
        <v>14.02074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202.85</v>
      </c>
      <c r="D118" s="37">
        <v>202.28333333333333</v>
      </c>
      <c r="E118" s="37">
        <v>200.06666666666666</v>
      </c>
      <c r="F118" s="37">
        <v>197.28333333333333</v>
      </c>
      <c r="G118" s="37">
        <v>195.06666666666666</v>
      </c>
      <c r="H118" s="37">
        <v>205.06666666666666</v>
      </c>
      <c r="I118" s="37">
        <v>207.2833333333333</v>
      </c>
      <c r="J118" s="37">
        <v>210.06666666666666</v>
      </c>
      <c r="K118" s="28">
        <v>204.5</v>
      </c>
      <c r="L118" s="28">
        <v>199.5</v>
      </c>
      <c r="M118" s="28">
        <v>30.48536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1089.95</v>
      </c>
      <c r="D119" s="37">
        <v>1091.9833333333333</v>
      </c>
      <c r="E119" s="37">
        <v>1083.9666666666667</v>
      </c>
      <c r="F119" s="37">
        <v>1077.9833333333333</v>
      </c>
      <c r="G119" s="37">
        <v>1069.9666666666667</v>
      </c>
      <c r="H119" s="37">
        <v>1097.9666666666667</v>
      </c>
      <c r="I119" s="37">
        <v>1105.9833333333336</v>
      </c>
      <c r="J119" s="37">
        <v>1111.9666666666667</v>
      </c>
      <c r="K119" s="28">
        <v>1100</v>
      </c>
      <c r="L119" s="28">
        <v>1086</v>
      </c>
      <c r="M119" s="28">
        <v>31.657489999999999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4194.75</v>
      </c>
      <c r="D120" s="37">
        <v>4181.583333333333</v>
      </c>
      <c r="E120" s="37">
        <v>4154.1666666666661</v>
      </c>
      <c r="F120" s="37">
        <v>4113.583333333333</v>
      </c>
      <c r="G120" s="37">
        <v>4086.1666666666661</v>
      </c>
      <c r="H120" s="37">
        <v>4222.1666666666661</v>
      </c>
      <c r="I120" s="37">
        <v>4249.5833333333321</v>
      </c>
      <c r="J120" s="37">
        <v>4290.1666666666661</v>
      </c>
      <c r="K120" s="28">
        <v>4209</v>
      </c>
      <c r="L120" s="28">
        <v>4141</v>
      </c>
      <c r="M120" s="28">
        <v>2.7088800000000002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1457.65</v>
      </c>
      <c r="D121" s="37">
        <v>1453.8166666666666</v>
      </c>
      <c r="E121" s="37">
        <v>1441.8833333333332</v>
      </c>
      <c r="F121" s="37">
        <v>1426.1166666666666</v>
      </c>
      <c r="G121" s="37">
        <v>1414.1833333333332</v>
      </c>
      <c r="H121" s="37">
        <v>1469.5833333333333</v>
      </c>
      <c r="I121" s="37">
        <v>1481.5166666666667</v>
      </c>
      <c r="J121" s="37">
        <v>1497.2833333333333</v>
      </c>
      <c r="K121" s="28">
        <v>1465.75</v>
      </c>
      <c r="L121" s="28">
        <v>1438.05</v>
      </c>
      <c r="M121" s="28">
        <v>36.005740000000003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1977.7</v>
      </c>
      <c r="D122" s="37">
        <v>1996.75</v>
      </c>
      <c r="E122" s="37">
        <v>1925.9499999999998</v>
      </c>
      <c r="F122" s="37">
        <v>1874.1999999999998</v>
      </c>
      <c r="G122" s="37">
        <v>1803.3999999999996</v>
      </c>
      <c r="H122" s="37">
        <v>2048.5</v>
      </c>
      <c r="I122" s="37">
        <v>2119.3000000000002</v>
      </c>
      <c r="J122" s="37">
        <v>2171.0500000000002</v>
      </c>
      <c r="K122" s="28">
        <v>2067.5500000000002</v>
      </c>
      <c r="L122" s="28">
        <v>1945</v>
      </c>
      <c r="M122" s="28">
        <v>9.1406500000000008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879.45</v>
      </c>
      <c r="D123" s="37">
        <v>882.33333333333337</v>
      </c>
      <c r="E123" s="37">
        <v>874.76666666666677</v>
      </c>
      <c r="F123" s="37">
        <v>870.08333333333337</v>
      </c>
      <c r="G123" s="37">
        <v>862.51666666666677</v>
      </c>
      <c r="H123" s="37">
        <v>887.01666666666677</v>
      </c>
      <c r="I123" s="37">
        <v>894.58333333333337</v>
      </c>
      <c r="J123" s="37">
        <v>899.26666666666677</v>
      </c>
      <c r="K123" s="28">
        <v>889.9</v>
      </c>
      <c r="L123" s="28">
        <v>877.65</v>
      </c>
      <c r="M123" s="28">
        <v>1.8063800000000001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352.8</v>
      </c>
      <c r="D124" s="37">
        <v>356.76666666666665</v>
      </c>
      <c r="E124" s="37">
        <v>346.73333333333329</v>
      </c>
      <c r="F124" s="37">
        <v>340.66666666666663</v>
      </c>
      <c r="G124" s="37">
        <v>330.63333333333327</v>
      </c>
      <c r="H124" s="37">
        <v>362.83333333333331</v>
      </c>
      <c r="I124" s="37">
        <v>372.86666666666662</v>
      </c>
      <c r="J124" s="37">
        <v>378.93333333333334</v>
      </c>
      <c r="K124" s="28">
        <v>366.8</v>
      </c>
      <c r="L124" s="28">
        <v>350.7</v>
      </c>
      <c r="M124" s="28">
        <v>16.181799999999999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684.6</v>
      </c>
      <c r="D125" s="37">
        <v>682.71666666666658</v>
      </c>
      <c r="E125" s="37">
        <v>677.68333333333317</v>
      </c>
      <c r="F125" s="37">
        <v>670.76666666666654</v>
      </c>
      <c r="G125" s="37">
        <v>665.73333333333312</v>
      </c>
      <c r="H125" s="37">
        <v>689.63333333333321</v>
      </c>
      <c r="I125" s="37">
        <v>694.66666666666674</v>
      </c>
      <c r="J125" s="37">
        <v>701.58333333333326</v>
      </c>
      <c r="K125" s="28">
        <v>687.75</v>
      </c>
      <c r="L125" s="28">
        <v>675.8</v>
      </c>
      <c r="M125" s="28">
        <v>23.106719999999999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432.65</v>
      </c>
      <c r="D126" s="37">
        <v>433.16666666666669</v>
      </c>
      <c r="E126" s="37">
        <v>427.78333333333336</v>
      </c>
      <c r="F126" s="37">
        <v>422.91666666666669</v>
      </c>
      <c r="G126" s="37">
        <v>417.53333333333336</v>
      </c>
      <c r="H126" s="37">
        <v>438.03333333333336</v>
      </c>
      <c r="I126" s="37">
        <v>443.41666666666669</v>
      </c>
      <c r="J126" s="37">
        <v>448.28333333333336</v>
      </c>
      <c r="K126" s="28">
        <v>438.55</v>
      </c>
      <c r="L126" s="28">
        <v>428.3</v>
      </c>
      <c r="M126" s="28">
        <v>37.015479999999997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612.25</v>
      </c>
      <c r="D127" s="37">
        <v>612.81666666666672</v>
      </c>
      <c r="E127" s="37">
        <v>605.93333333333339</v>
      </c>
      <c r="F127" s="37">
        <v>599.61666666666667</v>
      </c>
      <c r="G127" s="37">
        <v>592.73333333333335</v>
      </c>
      <c r="H127" s="37">
        <v>619.13333333333344</v>
      </c>
      <c r="I127" s="37">
        <v>626.01666666666688</v>
      </c>
      <c r="J127" s="37">
        <v>632.33333333333348</v>
      </c>
      <c r="K127" s="28">
        <v>619.70000000000005</v>
      </c>
      <c r="L127" s="28">
        <v>606.5</v>
      </c>
      <c r="M127" s="28">
        <v>23.22465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1908.25</v>
      </c>
      <c r="D128" s="37">
        <v>1903.0166666666667</v>
      </c>
      <c r="E128" s="37">
        <v>1890.9333333333334</v>
      </c>
      <c r="F128" s="37">
        <v>1873.6166666666668</v>
      </c>
      <c r="G128" s="37">
        <v>1861.5333333333335</v>
      </c>
      <c r="H128" s="37">
        <v>1920.3333333333333</v>
      </c>
      <c r="I128" s="37">
        <v>1932.4166666666667</v>
      </c>
      <c r="J128" s="37">
        <v>1949.7333333333331</v>
      </c>
      <c r="K128" s="28">
        <v>1915.1</v>
      </c>
      <c r="L128" s="28">
        <v>1885.7</v>
      </c>
      <c r="M128" s="28">
        <v>19.76258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79.599999999999994</v>
      </c>
      <c r="D129" s="37">
        <v>79.61666666666666</v>
      </c>
      <c r="E129" s="37">
        <v>78.833333333333314</v>
      </c>
      <c r="F129" s="37">
        <v>78.066666666666649</v>
      </c>
      <c r="G129" s="37">
        <v>77.283333333333303</v>
      </c>
      <c r="H129" s="37">
        <v>80.383333333333326</v>
      </c>
      <c r="I129" s="37">
        <v>81.166666666666657</v>
      </c>
      <c r="J129" s="37">
        <v>81.933333333333337</v>
      </c>
      <c r="K129" s="28">
        <v>80.400000000000006</v>
      </c>
      <c r="L129" s="28">
        <v>78.849999999999994</v>
      </c>
      <c r="M129" s="28">
        <v>37.039200000000001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3595.55</v>
      </c>
      <c r="D130" s="37">
        <v>3589</v>
      </c>
      <c r="E130" s="37">
        <v>3553</v>
      </c>
      <c r="F130" s="37">
        <v>3510.45</v>
      </c>
      <c r="G130" s="37">
        <v>3474.45</v>
      </c>
      <c r="H130" s="37">
        <v>3631.55</v>
      </c>
      <c r="I130" s="37">
        <v>3667.55</v>
      </c>
      <c r="J130" s="37">
        <v>3710.1000000000004</v>
      </c>
      <c r="K130" s="28">
        <v>3625</v>
      </c>
      <c r="L130" s="28">
        <v>3546.45</v>
      </c>
      <c r="M130" s="28">
        <v>2.51945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423.6</v>
      </c>
      <c r="D131" s="37">
        <v>423.25</v>
      </c>
      <c r="E131" s="37">
        <v>419.9</v>
      </c>
      <c r="F131" s="37">
        <v>416.2</v>
      </c>
      <c r="G131" s="37">
        <v>412.84999999999997</v>
      </c>
      <c r="H131" s="37">
        <v>426.95</v>
      </c>
      <c r="I131" s="37">
        <v>430.3</v>
      </c>
      <c r="J131" s="37">
        <v>434</v>
      </c>
      <c r="K131" s="28">
        <v>426.6</v>
      </c>
      <c r="L131" s="28">
        <v>419.55</v>
      </c>
      <c r="M131" s="28">
        <v>12.48396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4510.25</v>
      </c>
      <c r="D132" s="37">
        <v>4483.9000000000005</v>
      </c>
      <c r="E132" s="37">
        <v>4441.8000000000011</v>
      </c>
      <c r="F132" s="37">
        <v>4373.3500000000004</v>
      </c>
      <c r="G132" s="37">
        <v>4331.2500000000009</v>
      </c>
      <c r="H132" s="37">
        <v>4552.3500000000013</v>
      </c>
      <c r="I132" s="37">
        <v>4594.4500000000016</v>
      </c>
      <c r="J132" s="37">
        <v>4662.9000000000015</v>
      </c>
      <c r="K132" s="28">
        <v>4526</v>
      </c>
      <c r="L132" s="28">
        <v>4415.45</v>
      </c>
      <c r="M132" s="28">
        <v>2.28545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1958.1</v>
      </c>
      <c r="D133" s="37">
        <v>1951.1499999999999</v>
      </c>
      <c r="E133" s="37">
        <v>1940.9499999999998</v>
      </c>
      <c r="F133" s="37">
        <v>1923.8</v>
      </c>
      <c r="G133" s="37">
        <v>1913.6</v>
      </c>
      <c r="H133" s="37">
        <v>1968.2999999999997</v>
      </c>
      <c r="I133" s="37">
        <v>1978.5</v>
      </c>
      <c r="J133" s="37">
        <v>1995.6499999999996</v>
      </c>
      <c r="K133" s="28">
        <v>1961.35</v>
      </c>
      <c r="L133" s="28">
        <v>1934</v>
      </c>
      <c r="M133" s="28">
        <v>12.385490000000001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559.4</v>
      </c>
      <c r="D134" s="37">
        <v>560.21666666666658</v>
      </c>
      <c r="E134" s="37">
        <v>554.63333333333321</v>
      </c>
      <c r="F134" s="37">
        <v>549.86666666666667</v>
      </c>
      <c r="G134" s="37">
        <v>544.2833333333333</v>
      </c>
      <c r="H134" s="37">
        <v>564.98333333333312</v>
      </c>
      <c r="I134" s="37">
        <v>570.56666666666638</v>
      </c>
      <c r="J134" s="37">
        <v>575.33333333333303</v>
      </c>
      <c r="K134" s="28">
        <v>565.79999999999995</v>
      </c>
      <c r="L134" s="28">
        <v>555.45000000000005</v>
      </c>
      <c r="M134" s="28">
        <v>10.651400000000001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666.3</v>
      </c>
      <c r="D135" s="37">
        <v>660.41666666666663</v>
      </c>
      <c r="E135" s="37">
        <v>653.0333333333333</v>
      </c>
      <c r="F135" s="37">
        <v>639.76666666666665</v>
      </c>
      <c r="G135" s="37">
        <v>632.38333333333333</v>
      </c>
      <c r="H135" s="37">
        <v>673.68333333333328</v>
      </c>
      <c r="I135" s="37">
        <v>681.06666666666672</v>
      </c>
      <c r="J135" s="37">
        <v>694.33333333333326</v>
      </c>
      <c r="K135" s="28">
        <v>667.8</v>
      </c>
      <c r="L135" s="28">
        <v>647.15</v>
      </c>
      <c r="M135" s="28">
        <v>6.9391800000000003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85133.3</v>
      </c>
      <c r="D136" s="37">
        <v>85314.75</v>
      </c>
      <c r="E136" s="37">
        <v>84718.55</v>
      </c>
      <c r="F136" s="37">
        <v>84303.8</v>
      </c>
      <c r="G136" s="37">
        <v>83707.600000000006</v>
      </c>
      <c r="H136" s="37">
        <v>85729.5</v>
      </c>
      <c r="I136" s="37">
        <v>86325.700000000012</v>
      </c>
      <c r="J136" s="37">
        <v>86740.45</v>
      </c>
      <c r="K136" s="28">
        <v>85910.95</v>
      </c>
      <c r="L136" s="28">
        <v>84900</v>
      </c>
      <c r="M136" s="28">
        <v>5.9670000000000001E-2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222.3</v>
      </c>
      <c r="D137" s="37">
        <v>221.11666666666667</v>
      </c>
      <c r="E137" s="37">
        <v>218.23333333333335</v>
      </c>
      <c r="F137" s="37">
        <v>214.16666666666669</v>
      </c>
      <c r="G137" s="37">
        <v>211.28333333333336</v>
      </c>
      <c r="H137" s="37">
        <v>225.18333333333334</v>
      </c>
      <c r="I137" s="37">
        <v>228.06666666666666</v>
      </c>
      <c r="J137" s="37">
        <v>232.13333333333333</v>
      </c>
      <c r="K137" s="28">
        <v>224</v>
      </c>
      <c r="L137" s="28">
        <v>217.05</v>
      </c>
      <c r="M137" s="28">
        <v>42.935879999999997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1289.7</v>
      </c>
      <c r="D138" s="37">
        <v>1294.2833333333335</v>
      </c>
      <c r="E138" s="37">
        <v>1276.616666666667</v>
      </c>
      <c r="F138" s="37">
        <v>1263.5333333333335</v>
      </c>
      <c r="G138" s="37">
        <v>1245.866666666667</v>
      </c>
      <c r="H138" s="37">
        <v>1307.366666666667</v>
      </c>
      <c r="I138" s="37">
        <v>1325.0333333333335</v>
      </c>
      <c r="J138" s="37">
        <v>1338.116666666667</v>
      </c>
      <c r="K138" s="28">
        <v>1311.95</v>
      </c>
      <c r="L138" s="28">
        <v>1281.2</v>
      </c>
      <c r="M138" s="28">
        <v>31.624279999999999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105.85</v>
      </c>
      <c r="D139" s="37">
        <v>105.53333333333335</v>
      </c>
      <c r="E139" s="37">
        <v>104.9666666666667</v>
      </c>
      <c r="F139" s="37">
        <v>104.08333333333336</v>
      </c>
      <c r="G139" s="37">
        <v>103.51666666666671</v>
      </c>
      <c r="H139" s="37">
        <v>106.41666666666669</v>
      </c>
      <c r="I139" s="37">
        <v>106.98333333333332</v>
      </c>
      <c r="J139" s="37">
        <v>107.86666666666667</v>
      </c>
      <c r="K139" s="28">
        <v>106.1</v>
      </c>
      <c r="L139" s="28">
        <v>104.65</v>
      </c>
      <c r="M139" s="28">
        <v>43.845309999999998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522.75</v>
      </c>
      <c r="D140" s="37">
        <v>521</v>
      </c>
      <c r="E140" s="37">
        <v>517.25</v>
      </c>
      <c r="F140" s="37">
        <v>511.75</v>
      </c>
      <c r="G140" s="37">
        <v>508</v>
      </c>
      <c r="H140" s="37">
        <v>526.5</v>
      </c>
      <c r="I140" s="37">
        <v>530.25</v>
      </c>
      <c r="J140" s="37">
        <v>535.75</v>
      </c>
      <c r="K140" s="28">
        <v>524.75</v>
      </c>
      <c r="L140" s="28">
        <v>515.5</v>
      </c>
      <c r="M140" s="28">
        <v>5.3730500000000001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8784.9</v>
      </c>
      <c r="D141" s="37">
        <v>8806.15</v>
      </c>
      <c r="E141" s="37">
        <v>8738.75</v>
      </c>
      <c r="F141" s="37">
        <v>8692.6</v>
      </c>
      <c r="G141" s="37">
        <v>8625.2000000000007</v>
      </c>
      <c r="H141" s="37">
        <v>8852.2999999999993</v>
      </c>
      <c r="I141" s="37">
        <v>8919.6999999999971</v>
      </c>
      <c r="J141" s="37">
        <v>8965.8499999999985</v>
      </c>
      <c r="K141" s="28">
        <v>8873.5499999999993</v>
      </c>
      <c r="L141" s="28">
        <v>8760</v>
      </c>
      <c r="M141" s="28">
        <v>4.9678500000000003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812.7</v>
      </c>
      <c r="D142" s="37">
        <v>807.25</v>
      </c>
      <c r="E142" s="37">
        <v>800.5</v>
      </c>
      <c r="F142" s="37">
        <v>788.3</v>
      </c>
      <c r="G142" s="37">
        <v>781.55</v>
      </c>
      <c r="H142" s="37">
        <v>819.45</v>
      </c>
      <c r="I142" s="37">
        <v>826.2</v>
      </c>
      <c r="J142" s="37">
        <v>838.40000000000009</v>
      </c>
      <c r="K142" s="28">
        <v>814</v>
      </c>
      <c r="L142" s="28">
        <v>795.05</v>
      </c>
      <c r="M142" s="28">
        <v>2.69448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382.9</v>
      </c>
      <c r="D143" s="37">
        <v>382.18333333333334</v>
      </c>
      <c r="E143" s="37">
        <v>379.91666666666669</v>
      </c>
      <c r="F143" s="37">
        <v>376.93333333333334</v>
      </c>
      <c r="G143" s="37">
        <v>374.66666666666669</v>
      </c>
      <c r="H143" s="37">
        <v>385.16666666666669</v>
      </c>
      <c r="I143" s="37">
        <v>387.43333333333334</v>
      </c>
      <c r="J143" s="37">
        <v>390.41666666666669</v>
      </c>
      <c r="K143" s="28">
        <v>384.45</v>
      </c>
      <c r="L143" s="28">
        <v>379.2</v>
      </c>
      <c r="M143" s="28">
        <v>7.7811000000000003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1403.55</v>
      </c>
      <c r="D144" s="37">
        <v>1391.1833333333334</v>
      </c>
      <c r="E144" s="37">
        <v>1372.5666666666668</v>
      </c>
      <c r="F144" s="37">
        <v>1341.5833333333335</v>
      </c>
      <c r="G144" s="37">
        <v>1322.9666666666669</v>
      </c>
      <c r="H144" s="37">
        <v>1422.1666666666667</v>
      </c>
      <c r="I144" s="37">
        <v>1440.7833333333335</v>
      </c>
      <c r="J144" s="37">
        <v>1471.7666666666667</v>
      </c>
      <c r="K144" s="28">
        <v>1409.8</v>
      </c>
      <c r="L144" s="28">
        <v>1360.2</v>
      </c>
      <c r="M144" s="28">
        <v>3.8965100000000001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3211</v>
      </c>
      <c r="D145" s="37">
        <v>3195.6666666666665</v>
      </c>
      <c r="E145" s="37">
        <v>3166.333333333333</v>
      </c>
      <c r="F145" s="37">
        <v>3121.6666666666665</v>
      </c>
      <c r="G145" s="37">
        <v>3092.333333333333</v>
      </c>
      <c r="H145" s="37">
        <v>3240.333333333333</v>
      </c>
      <c r="I145" s="37">
        <v>3269.6666666666661</v>
      </c>
      <c r="J145" s="37">
        <v>3314.333333333333</v>
      </c>
      <c r="K145" s="28">
        <v>3225</v>
      </c>
      <c r="L145" s="28">
        <v>3151</v>
      </c>
      <c r="M145" s="28">
        <v>3.8010999999999999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2083.9499999999998</v>
      </c>
      <c r="D146" s="37">
        <v>2070.3833333333332</v>
      </c>
      <c r="E146" s="37">
        <v>2048.5666666666666</v>
      </c>
      <c r="F146" s="37">
        <v>2013.1833333333334</v>
      </c>
      <c r="G146" s="37">
        <v>1991.3666666666668</v>
      </c>
      <c r="H146" s="37">
        <v>2105.7666666666664</v>
      </c>
      <c r="I146" s="37">
        <v>2127.583333333333</v>
      </c>
      <c r="J146" s="37">
        <v>2162.9666666666662</v>
      </c>
      <c r="K146" s="28">
        <v>2092.1999999999998</v>
      </c>
      <c r="L146" s="28">
        <v>2035</v>
      </c>
      <c r="M146" s="28">
        <v>4.5758400000000004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1035.9000000000001</v>
      </c>
      <c r="D147" s="37">
        <v>1033.45</v>
      </c>
      <c r="E147" s="37">
        <v>1026.6000000000001</v>
      </c>
      <c r="F147" s="37">
        <v>1017.3000000000002</v>
      </c>
      <c r="G147" s="37">
        <v>1010.4500000000003</v>
      </c>
      <c r="H147" s="37">
        <v>1042.75</v>
      </c>
      <c r="I147" s="37">
        <v>1049.5999999999999</v>
      </c>
      <c r="J147" s="37">
        <v>1058.8999999999999</v>
      </c>
      <c r="K147" s="28">
        <v>1040.3</v>
      </c>
      <c r="L147" s="28">
        <v>1024.1500000000001</v>
      </c>
      <c r="M147" s="28">
        <v>5.1048200000000001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123.9</v>
      </c>
      <c r="D148" s="37">
        <v>123.01666666666667</v>
      </c>
      <c r="E148" s="37">
        <v>122.03333333333333</v>
      </c>
      <c r="F148" s="37">
        <v>120.16666666666667</v>
      </c>
      <c r="G148" s="37">
        <v>119.18333333333334</v>
      </c>
      <c r="H148" s="37">
        <v>124.88333333333333</v>
      </c>
      <c r="I148" s="37">
        <v>125.86666666666665</v>
      </c>
      <c r="J148" s="37">
        <v>127.73333333333332</v>
      </c>
      <c r="K148" s="28">
        <v>124</v>
      </c>
      <c r="L148" s="28">
        <v>121.15</v>
      </c>
      <c r="M148" s="28">
        <v>57.35933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167.3</v>
      </c>
      <c r="D149" s="37">
        <v>168.03333333333333</v>
      </c>
      <c r="E149" s="37">
        <v>165.91666666666666</v>
      </c>
      <c r="F149" s="37">
        <v>164.53333333333333</v>
      </c>
      <c r="G149" s="37">
        <v>162.41666666666666</v>
      </c>
      <c r="H149" s="37">
        <v>169.41666666666666</v>
      </c>
      <c r="I149" s="37">
        <v>171.53333333333333</v>
      </c>
      <c r="J149" s="37">
        <v>172.91666666666666</v>
      </c>
      <c r="K149" s="28">
        <v>170.15</v>
      </c>
      <c r="L149" s="28">
        <v>166.65</v>
      </c>
      <c r="M149" s="28">
        <v>194.15891999999999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80.150000000000006</v>
      </c>
      <c r="D150" s="37">
        <v>79.849999999999994</v>
      </c>
      <c r="E150" s="37">
        <v>79.399999999999991</v>
      </c>
      <c r="F150" s="37">
        <v>78.649999999999991</v>
      </c>
      <c r="G150" s="37">
        <v>78.199999999999989</v>
      </c>
      <c r="H150" s="37">
        <v>80.599999999999994</v>
      </c>
      <c r="I150" s="37">
        <v>81.049999999999983</v>
      </c>
      <c r="J150" s="37">
        <v>81.8</v>
      </c>
      <c r="K150" s="28">
        <v>80.3</v>
      </c>
      <c r="L150" s="28">
        <v>79.099999999999994</v>
      </c>
      <c r="M150" s="28">
        <v>102.18095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4293.8999999999996</v>
      </c>
      <c r="D151" s="37">
        <v>4297.9666666666662</v>
      </c>
      <c r="E151" s="37">
        <v>4231.9333333333325</v>
      </c>
      <c r="F151" s="37">
        <v>4169.9666666666662</v>
      </c>
      <c r="G151" s="37">
        <v>4103.9333333333325</v>
      </c>
      <c r="H151" s="37">
        <v>4359.9333333333325</v>
      </c>
      <c r="I151" s="37">
        <v>4425.9666666666672</v>
      </c>
      <c r="J151" s="37">
        <v>4487.9333333333325</v>
      </c>
      <c r="K151" s="28">
        <v>4364</v>
      </c>
      <c r="L151" s="28">
        <v>4236</v>
      </c>
      <c r="M151" s="28">
        <v>2.1053700000000002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19179.3</v>
      </c>
      <c r="D152" s="37">
        <v>19167.116666666665</v>
      </c>
      <c r="E152" s="37">
        <v>19027.183333333331</v>
      </c>
      <c r="F152" s="37">
        <v>18875.066666666666</v>
      </c>
      <c r="G152" s="37">
        <v>18735.133333333331</v>
      </c>
      <c r="H152" s="37">
        <v>19319.23333333333</v>
      </c>
      <c r="I152" s="37">
        <v>19459.166666666664</v>
      </c>
      <c r="J152" s="37">
        <v>19611.283333333329</v>
      </c>
      <c r="K152" s="28">
        <v>19307.05</v>
      </c>
      <c r="L152" s="28">
        <v>19015</v>
      </c>
      <c r="M152" s="28">
        <v>0.55735999999999997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297.7</v>
      </c>
      <c r="D153" s="37">
        <v>298.09999999999997</v>
      </c>
      <c r="E153" s="37">
        <v>295.59999999999991</v>
      </c>
      <c r="F153" s="37">
        <v>293.49999999999994</v>
      </c>
      <c r="G153" s="37">
        <v>290.99999999999989</v>
      </c>
      <c r="H153" s="37">
        <v>300.19999999999993</v>
      </c>
      <c r="I153" s="37">
        <v>302.70000000000005</v>
      </c>
      <c r="J153" s="37">
        <v>304.79999999999995</v>
      </c>
      <c r="K153" s="28">
        <v>300.60000000000002</v>
      </c>
      <c r="L153" s="28">
        <v>296</v>
      </c>
      <c r="M153" s="28">
        <v>2.2826499999999998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1019</v>
      </c>
      <c r="D154" s="37">
        <v>1016.6</v>
      </c>
      <c r="E154" s="37">
        <v>1002.45</v>
      </c>
      <c r="F154" s="37">
        <v>985.9</v>
      </c>
      <c r="G154" s="37">
        <v>971.75</v>
      </c>
      <c r="H154" s="37">
        <v>1033.1500000000001</v>
      </c>
      <c r="I154" s="37">
        <v>1047.3</v>
      </c>
      <c r="J154" s="37">
        <v>1063.8500000000001</v>
      </c>
      <c r="K154" s="28">
        <v>1030.75</v>
      </c>
      <c r="L154" s="28">
        <v>1000.05</v>
      </c>
      <c r="M154" s="28">
        <v>9.7013200000000008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132.5</v>
      </c>
      <c r="D155" s="37">
        <v>131.83333333333334</v>
      </c>
      <c r="E155" s="37">
        <v>130.7166666666667</v>
      </c>
      <c r="F155" s="37">
        <v>128.93333333333337</v>
      </c>
      <c r="G155" s="37">
        <v>127.81666666666672</v>
      </c>
      <c r="H155" s="37">
        <v>133.61666666666667</v>
      </c>
      <c r="I155" s="37">
        <v>134.73333333333329</v>
      </c>
      <c r="J155" s="37">
        <v>136.51666666666665</v>
      </c>
      <c r="K155" s="28">
        <v>132.94999999999999</v>
      </c>
      <c r="L155" s="28">
        <v>130.05000000000001</v>
      </c>
      <c r="M155" s="28">
        <v>120.42788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195.55</v>
      </c>
      <c r="D156" s="37">
        <v>194.25</v>
      </c>
      <c r="E156" s="37">
        <v>192.55</v>
      </c>
      <c r="F156" s="37">
        <v>189.55</v>
      </c>
      <c r="G156" s="37">
        <v>187.85000000000002</v>
      </c>
      <c r="H156" s="37">
        <v>197.25</v>
      </c>
      <c r="I156" s="37">
        <v>198.95</v>
      </c>
      <c r="J156" s="37">
        <v>201.95</v>
      </c>
      <c r="K156" s="28">
        <v>195.95</v>
      </c>
      <c r="L156" s="28">
        <v>191.25</v>
      </c>
      <c r="M156" s="28">
        <v>11.35759</v>
      </c>
      <c r="N156" s="1"/>
      <c r="O156" s="1"/>
    </row>
    <row r="157" spans="1:15" ht="12.75" customHeight="1">
      <c r="A157" s="53">
        <v>148</v>
      </c>
      <c r="B157" s="28" t="s">
        <v>832</v>
      </c>
      <c r="C157" s="28">
        <v>706.75</v>
      </c>
      <c r="D157" s="37">
        <v>708.6</v>
      </c>
      <c r="E157" s="37">
        <v>701.75</v>
      </c>
      <c r="F157" s="37">
        <v>696.75</v>
      </c>
      <c r="G157" s="37">
        <v>689.9</v>
      </c>
      <c r="H157" s="37">
        <v>713.6</v>
      </c>
      <c r="I157" s="37">
        <v>720.45000000000016</v>
      </c>
      <c r="J157" s="37">
        <v>725.45</v>
      </c>
      <c r="K157" s="28">
        <v>715.45</v>
      </c>
      <c r="L157" s="28">
        <v>703.6</v>
      </c>
      <c r="M157" s="28">
        <v>7.5879099999999999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3074.65</v>
      </c>
      <c r="D158" s="37">
        <v>3080.2333333333336</v>
      </c>
      <c r="E158" s="37">
        <v>3058.666666666667</v>
      </c>
      <c r="F158" s="37">
        <v>3042.6833333333334</v>
      </c>
      <c r="G158" s="37">
        <v>3021.1166666666668</v>
      </c>
      <c r="H158" s="37">
        <v>3096.2166666666672</v>
      </c>
      <c r="I158" s="37">
        <v>3117.7833333333338</v>
      </c>
      <c r="J158" s="37">
        <v>3133.7666666666673</v>
      </c>
      <c r="K158" s="28">
        <v>3101.8</v>
      </c>
      <c r="L158" s="28">
        <v>3064.25</v>
      </c>
      <c r="M158" s="28">
        <v>1.60666</v>
      </c>
      <c r="N158" s="1"/>
      <c r="O158" s="1"/>
    </row>
    <row r="159" spans="1:15" ht="12.75" customHeight="1">
      <c r="A159" s="53">
        <v>150</v>
      </c>
      <c r="B159" s="28" t="s">
        <v>833</v>
      </c>
      <c r="C159" s="28">
        <v>489.9</v>
      </c>
      <c r="D159" s="37">
        <v>489.09999999999997</v>
      </c>
      <c r="E159" s="37">
        <v>482.94999999999993</v>
      </c>
      <c r="F159" s="37">
        <v>475.99999999999994</v>
      </c>
      <c r="G159" s="37">
        <v>469.84999999999991</v>
      </c>
      <c r="H159" s="37">
        <v>496.04999999999995</v>
      </c>
      <c r="I159" s="37">
        <v>502.19999999999993</v>
      </c>
      <c r="J159" s="37">
        <v>509.15</v>
      </c>
      <c r="K159" s="28">
        <v>495.25</v>
      </c>
      <c r="L159" s="28">
        <v>482.15</v>
      </c>
      <c r="M159" s="28">
        <v>4.2872300000000001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3257.8</v>
      </c>
      <c r="D160" s="37">
        <v>3256.4</v>
      </c>
      <c r="E160" s="37">
        <v>3228.4</v>
      </c>
      <c r="F160" s="37">
        <v>3199</v>
      </c>
      <c r="G160" s="37">
        <v>3171</v>
      </c>
      <c r="H160" s="37">
        <v>3285.8</v>
      </c>
      <c r="I160" s="37">
        <v>3313.8</v>
      </c>
      <c r="J160" s="37">
        <v>3343.2000000000003</v>
      </c>
      <c r="K160" s="28">
        <v>3284.4</v>
      </c>
      <c r="L160" s="28">
        <v>3227</v>
      </c>
      <c r="M160" s="28">
        <v>1.9831399999999999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49740.1</v>
      </c>
      <c r="D161" s="37">
        <v>49667.15</v>
      </c>
      <c r="E161" s="37">
        <v>49297.4</v>
      </c>
      <c r="F161" s="37">
        <v>48854.7</v>
      </c>
      <c r="G161" s="37">
        <v>48484.95</v>
      </c>
      <c r="H161" s="37">
        <v>50109.850000000006</v>
      </c>
      <c r="I161" s="37">
        <v>50479.600000000006</v>
      </c>
      <c r="J161" s="37">
        <v>50922.30000000001</v>
      </c>
      <c r="K161" s="28">
        <v>50036.9</v>
      </c>
      <c r="L161" s="28">
        <v>49224.45</v>
      </c>
      <c r="M161" s="28">
        <v>0.14643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3301.25</v>
      </c>
      <c r="D162" s="37">
        <v>3310.1</v>
      </c>
      <c r="E162" s="37">
        <v>3270.2</v>
      </c>
      <c r="F162" s="37">
        <v>3239.15</v>
      </c>
      <c r="G162" s="37">
        <v>3199.25</v>
      </c>
      <c r="H162" s="37">
        <v>3341.1499999999996</v>
      </c>
      <c r="I162" s="37">
        <v>3381.05</v>
      </c>
      <c r="J162" s="37">
        <v>3412.0999999999995</v>
      </c>
      <c r="K162" s="28">
        <v>3350</v>
      </c>
      <c r="L162" s="28">
        <v>3279.05</v>
      </c>
      <c r="M162" s="28">
        <v>6.1121699999999999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218.6</v>
      </c>
      <c r="D163" s="37">
        <v>217.81666666666663</v>
      </c>
      <c r="E163" s="37">
        <v>215.93333333333328</v>
      </c>
      <c r="F163" s="37">
        <v>213.26666666666665</v>
      </c>
      <c r="G163" s="37">
        <v>211.3833333333333</v>
      </c>
      <c r="H163" s="37">
        <v>220.48333333333326</v>
      </c>
      <c r="I163" s="37">
        <v>222.36666666666665</v>
      </c>
      <c r="J163" s="37">
        <v>225.03333333333325</v>
      </c>
      <c r="K163" s="28">
        <v>219.7</v>
      </c>
      <c r="L163" s="28">
        <v>215.15</v>
      </c>
      <c r="M163" s="28">
        <v>5.55572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2803.85</v>
      </c>
      <c r="D164" s="37">
        <v>2809.3166666666671</v>
      </c>
      <c r="E164" s="37">
        <v>2786.6333333333341</v>
      </c>
      <c r="F164" s="37">
        <v>2769.416666666667</v>
      </c>
      <c r="G164" s="37">
        <v>2746.733333333334</v>
      </c>
      <c r="H164" s="37">
        <v>2826.5333333333342</v>
      </c>
      <c r="I164" s="37">
        <v>2849.2166666666676</v>
      </c>
      <c r="J164" s="37">
        <v>2866.4333333333343</v>
      </c>
      <c r="K164" s="28">
        <v>2832</v>
      </c>
      <c r="L164" s="28">
        <v>2792.1</v>
      </c>
      <c r="M164" s="28">
        <v>2.9068399999999999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1028.7</v>
      </c>
      <c r="D165" s="37">
        <v>1018</v>
      </c>
      <c r="E165" s="37">
        <v>1003</v>
      </c>
      <c r="F165" s="37">
        <v>977.3</v>
      </c>
      <c r="G165" s="37">
        <v>962.3</v>
      </c>
      <c r="H165" s="37">
        <v>1043.7</v>
      </c>
      <c r="I165" s="37">
        <v>1058.7</v>
      </c>
      <c r="J165" s="37">
        <v>1084.4000000000001</v>
      </c>
      <c r="K165" s="28">
        <v>1033</v>
      </c>
      <c r="L165" s="28">
        <v>992.3</v>
      </c>
      <c r="M165" s="28">
        <v>18.725809999999999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2515.6</v>
      </c>
      <c r="D166" s="37">
        <v>2504.15</v>
      </c>
      <c r="E166" s="37">
        <v>2479.5</v>
      </c>
      <c r="F166" s="37">
        <v>2443.4</v>
      </c>
      <c r="G166" s="37">
        <v>2418.75</v>
      </c>
      <c r="H166" s="37">
        <v>2540.25</v>
      </c>
      <c r="I166" s="37">
        <v>2564.9000000000005</v>
      </c>
      <c r="J166" s="37">
        <v>2601</v>
      </c>
      <c r="K166" s="28">
        <v>2528.8000000000002</v>
      </c>
      <c r="L166" s="28">
        <v>2468.0500000000002</v>
      </c>
      <c r="M166" s="28">
        <v>1.96702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117.65</v>
      </c>
      <c r="D167" s="37">
        <v>117.55</v>
      </c>
      <c r="E167" s="37">
        <v>116.44999999999999</v>
      </c>
      <c r="F167" s="37">
        <v>115.24999999999999</v>
      </c>
      <c r="G167" s="37">
        <v>114.14999999999998</v>
      </c>
      <c r="H167" s="37">
        <v>118.75</v>
      </c>
      <c r="I167" s="37">
        <v>119.85</v>
      </c>
      <c r="J167" s="37">
        <v>121.05000000000001</v>
      </c>
      <c r="K167" s="28">
        <v>118.65</v>
      </c>
      <c r="L167" s="28">
        <v>116.35</v>
      </c>
      <c r="M167" s="28">
        <v>75.023020000000002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224.4</v>
      </c>
      <c r="D168" s="37">
        <v>224.80000000000004</v>
      </c>
      <c r="E168" s="37">
        <v>222.65000000000009</v>
      </c>
      <c r="F168" s="37">
        <v>220.90000000000006</v>
      </c>
      <c r="G168" s="37">
        <v>218.75000000000011</v>
      </c>
      <c r="H168" s="37">
        <v>226.55000000000007</v>
      </c>
      <c r="I168" s="37">
        <v>228.7</v>
      </c>
      <c r="J168" s="37">
        <v>230.45000000000005</v>
      </c>
      <c r="K168" s="28">
        <v>226.95</v>
      </c>
      <c r="L168" s="28">
        <v>223.05</v>
      </c>
      <c r="M168" s="28">
        <v>59.000590000000003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478.75</v>
      </c>
      <c r="D169" s="37">
        <v>477.95</v>
      </c>
      <c r="E169" s="37">
        <v>467.95</v>
      </c>
      <c r="F169" s="37">
        <v>457.15</v>
      </c>
      <c r="G169" s="37">
        <v>447.15</v>
      </c>
      <c r="H169" s="37">
        <v>488.75</v>
      </c>
      <c r="I169" s="37">
        <v>498.75</v>
      </c>
      <c r="J169" s="37">
        <v>509.55</v>
      </c>
      <c r="K169" s="28">
        <v>487.95</v>
      </c>
      <c r="L169" s="28">
        <v>467.15</v>
      </c>
      <c r="M169" s="28">
        <v>4.7586000000000004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14430.45</v>
      </c>
      <c r="D170" s="37">
        <v>14380.416666666666</v>
      </c>
      <c r="E170" s="37">
        <v>14260.833333333332</v>
      </c>
      <c r="F170" s="37">
        <v>14091.216666666665</v>
      </c>
      <c r="G170" s="37">
        <v>13971.633333333331</v>
      </c>
      <c r="H170" s="37">
        <v>14550.033333333333</v>
      </c>
      <c r="I170" s="37">
        <v>14669.616666666665</v>
      </c>
      <c r="J170" s="37">
        <v>14839.233333333334</v>
      </c>
      <c r="K170" s="28">
        <v>14500</v>
      </c>
      <c r="L170" s="28">
        <v>14210.8</v>
      </c>
      <c r="M170" s="28">
        <v>0.11388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37.6</v>
      </c>
      <c r="D171" s="37">
        <v>37.450000000000003</v>
      </c>
      <c r="E171" s="37">
        <v>36.950000000000003</v>
      </c>
      <c r="F171" s="37">
        <v>36.299999999999997</v>
      </c>
      <c r="G171" s="37">
        <v>35.799999999999997</v>
      </c>
      <c r="H171" s="37">
        <v>38.100000000000009</v>
      </c>
      <c r="I171" s="37">
        <v>38.600000000000009</v>
      </c>
      <c r="J171" s="37">
        <v>39.250000000000014</v>
      </c>
      <c r="K171" s="28">
        <v>37.950000000000003</v>
      </c>
      <c r="L171" s="28">
        <v>36.799999999999997</v>
      </c>
      <c r="M171" s="28">
        <v>482.54482000000002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107.85</v>
      </c>
      <c r="D172" s="37">
        <v>108.06666666666666</v>
      </c>
      <c r="E172" s="37">
        <v>107.28333333333333</v>
      </c>
      <c r="F172" s="37">
        <v>106.71666666666667</v>
      </c>
      <c r="G172" s="37">
        <v>105.93333333333334</v>
      </c>
      <c r="H172" s="37">
        <v>108.63333333333333</v>
      </c>
      <c r="I172" s="37">
        <v>109.41666666666666</v>
      </c>
      <c r="J172" s="37">
        <v>109.98333333333332</v>
      </c>
      <c r="K172" s="28">
        <v>108.85</v>
      </c>
      <c r="L172" s="28">
        <v>107.5</v>
      </c>
      <c r="M172" s="28">
        <v>41.195010000000003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2581.75</v>
      </c>
      <c r="D173" s="37">
        <v>2582.2166666666667</v>
      </c>
      <c r="E173" s="37">
        <v>2569.5333333333333</v>
      </c>
      <c r="F173" s="37">
        <v>2557.3166666666666</v>
      </c>
      <c r="G173" s="37">
        <v>2544.6333333333332</v>
      </c>
      <c r="H173" s="37">
        <v>2594.4333333333334</v>
      </c>
      <c r="I173" s="37">
        <v>2607.1166666666668</v>
      </c>
      <c r="J173" s="37">
        <v>2619.3333333333335</v>
      </c>
      <c r="K173" s="28">
        <v>2594.9</v>
      </c>
      <c r="L173" s="28">
        <v>2570</v>
      </c>
      <c r="M173" s="28">
        <v>34.559420000000003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958.15</v>
      </c>
      <c r="D174" s="37">
        <v>953.05000000000007</v>
      </c>
      <c r="E174" s="37">
        <v>946.10000000000014</v>
      </c>
      <c r="F174" s="37">
        <v>934.05000000000007</v>
      </c>
      <c r="G174" s="37">
        <v>927.10000000000014</v>
      </c>
      <c r="H174" s="37">
        <v>965.10000000000014</v>
      </c>
      <c r="I174" s="37">
        <v>972.05000000000018</v>
      </c>
      <c r="J174" s="37">
        <v>984.10000000000014</v>
      </c>
      <c r="K174" s="28">
        <v>960</v>
      </c>
      <c r="L174" s="28">
        <v>941</v>
      </c>
      <c r="M174" s="28">
        <v>8.9198799999999991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1331.55</v>
      </c>
      <c r="D175" s="37">
        <v>1323.3833333333332</v>
      </c>
      <c r="E175" s="37">
        <v>1309.3666666666663</v>
      </c>
      <c r="F175" s="37">
        <v>1287.1833333333332</v>
      </c>
      <c r="G175" s="37">
        <v>1273.1666666666663</v>
      </c>
      <c r="H175" s="37">
        <v>1345.5666666666664</v>
      </c>
      <c r="I175" s="37">
        <v>1359.5833333333333</v>
      </c>
      <c r="J175" s="37">
        <v>1381.7666666666664</v>
      </c>
      <c r="K175" s="28">
        <v>1337.4</v>
      </c>
      <c r="L175" s="28">
        <v>1301.2</v>
      </c>
      <c r="M175" s="28">
        <v>8.3956300000000006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2620.5</v>
      </c>
      <c r="D176" s="37">
        <v>2615.0833333333335</v>
      </c>
      <c r="E176" s="37">
        <v>2593.416666666667</v>
      </c>
      <c r="F176" s="37">
        <v>2566.3333333333335</v>
      </c>
      <c r="G176" s="37">
        <v>2544.666666666667</v>
      </c>
      <c r="H176" s="37">
        <v>2642.166666666667</v>
      </c>
      <c r="I176" s="37">
        <v>2663.8333333333339</v>
      </c>
      <c r="J176" s="37">
        <v>2690.916666666667</v>
      </c>
      <c r="K176" s="28">
        <v>2636.75</v>
      </c>
      <c r="L176" s="28">
        <v>2588</v>
      </c>
      <c r="M176" s="28">
        <v>6.9599099999999998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23181.05</v>
      </c>
      <c r="D177" s="37">
        <v>22751.833333333332</v>
      </c>
      <c r="E177" s="37">
        <v>21929.216666666664</v>
      </c>
      <c r="F177" s="37">
        <v>20677.383333333331</v>
      </c>
      <c r="G177" s="37">
        <v>19854.766666666663</v>
      </c>
      <c r="H177" s="37">
        <v>24003.666666666664</v>
      </c>
      <c r="I177" s="37">
        <v>24826.283333333333</v>
      </c>
      <c r="J177" s="37">
        <v>26078.116666666665</v>
      </c>
      <c r="K177" s="28">
        <v>23574.45</v>
      </c>
      <c r="L177" s="28">
        <v>21500</v>
      </c>
      <c r="M177" s="28">
        <v>2.27529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1366.6</v>
      </c>
      <c r="D178" s="37">
        <v>1372.8166666666666</v>
      </c>
      <c r="E178" s="37">
        <v>1354.7833333333333</v>
      </c>
      <c r="F178" s="37">
        <v>1342.9666666666667</v>
      </c>
      <c r="G178" s="37">
        <v>1324.9333333333334</v>
      </c>
      <c r="H178" s="37">
        <v>1384.6333333333332</v>
      </c>
      <c r="I178" s="37">
        <v>1402.6666666666665</v>
      </c>
      <c r="J178" s="37">
        <v>1414.4833333333331</v>
      </c>
      <c r="K178" s="28">
        <v>1390.85</v>
      </c>
      <c r="L178" s="28">
        <v>1361</v>
      </c>
      <c r="M178" s="28">
        <v>6.9296699999999998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2940.9</v>
      </c>
      <c r="D179" s="37">
        <v>2951.1833333333329</v>
      </c>
      <c r="E179" s="37">
        <v>2917.3666666666659</v>
      </c>
      <c r="F179" s="37">
        <v>2893.833333333333</v>
      </c>
      <c r="G179" s="37">
        <v>2860.016666666666</v>
      </c>
      <c r="H179" s="37">
        <v>2974.7166666666658</v>
      </c>
      <c r="I179" s="37">
        <v>3008.5333333333324</v>
      </c>
      <c r="J179" s="37">
        <v>3032.0666666666657</v>
      </c>
      <c r="K179" s="28">
        <v>2985</v>
      </c>
      <c r="L179" s="28">
        <v>2927.65</v>
      </c>
      <c r="M179" s="28">
        <v>2.41126</v>
      </c>
      <c r="N179" s="1"/>
      <c r="O179" s="1"/>
    </row>
    <row r="180" spans="1:15" ht="12.75" customHeight="1">
      <c r="A180" s="53">
        <v>171</v>
      </c>
      <c r="B180" s="28" t="s">
        <v>824</v>
      </c>
      <c r="C180" s="28">
        <v>526.9</v>
      </c>
      <c r="D180" s="37">
        <v>525.81666666666672</v>
      </c>
      <c r="E180" s="37">
        <v>518.28333333333342</v>
      </c>
      <c r="F180" s="37">
        <v>509.66666666666674</v>
      </c>
      <c r="G180" s="37">
        <v>502.13333333333344</v>
      </c>
      <c r="H180" s="37">
        <v>534.43333333333339</v>
      </c>
      <c r="I180" s="37">
        <v>541.9666666666667</v>
      </c>
      <c r="J180" s="37">
        <v>550.58333333333337</v>
      </c>
      <c r="K180" s="28">
        <v>533.35</v>
      </c>
      <c r="L180" s="28">
        <v>517.20000000000005</v>
      </c>
      <c r="M180" s="28">
        <v>15.08878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532.85</v>
      </c>
      <c r="D181" s="37">
        <v>533.95000000000005</v>
      </c>
      <c r="E181" s="37">
        <v>530.45000000000005</v>
      </c>
      <c r="F181" s="37">
        <v>528.04999999999995</v>
      </c>
      <c r="G181" s="37">
        <v>524.54999999999995</v>
      </c>
      <c r="H181" s="37">
        <v>536.35000000000014</v>
      </c>
      <c r="I181" s="37">
        <v>539.85000000000014</v>
      </c>
      <c r="J181" s="37">
        <v>542.25000000000023</v>
      </c>
      <c r="K181" s="28">
        <v>537.45000000000005</v>
      </c>
      <c r="L181" s="28">
        <v>531.54999999999995</v>
      </c>
      <c r="M181" s="28">
        <v>84.453590000000005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82.25</v>
      </c>
      <c r="D182" s="37">
        <v>82.11666666666666</v>
      </c>
      <c r="E182" s="37">
        <v>81.633333333333326</v>
      </c>
      <c r="F182" s="37">
        <v>81.016666666666666</v>
      </c>
      <c r="G182" s="37">
        <v>80.533333333333331</v>
      </c>
      <c r="H182" s="37">
        <v>82.73333333333332</v>
      </c>
      <c r="I182" s="37">
        <v>83.21666666666664</v>
      </c>
      <c r="J182" s="37">
        <v>83.833333333333314</v>
      </c>
      <c r="K182" s="28">
        <v>82.6</v>
      </c>
      <c r="L182" s="28">
        <v>81.5</v>
      </c>
      <c r="M182" s="28">
        <v>181.35086999999999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893.75</v>
      </c>
      <c r="D183" s="37">
        <v>889.88333333333333</v>
      </c>
      <c r="E183" s="37">
        <v>883.36666666666667</v>
      </c>
      <c r="F183" s="37">
        <v>872.98333333333335</v>
      </c>
      <c r="G183" s="37">
        <v>866.4666666666667</v>
      </c>
      <c r="H183" s="37">
        <v>900.26666666666665</v>
      </c>
      <c r="I183" s="37">
        <v>906.7833333333333</v>
      </c>
      <c r="J183" s="37">
        <v>917.16666666666663</v>
      </c>
      <c r="K183" s="28">
        <v>896.4</v>
      </c>
      <c r="L183" s="28">
        <v>879.5</v>
      </c>
      <c r="M183" s="28">
        <v>16.986820000000002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515</v>
      </c>
      <c r="D184" s="37">
        <v>513.36666666666667</v>
      </c>
      <c r="E184" s="37">
        <v>510.68333333333339</v>
      </c>
      <c r="F184" s="37">
        <v>506.36666666666673</v>
      </c>
      <c r="G184" s="37">
        <v>503.68333333333345</v>
      </c>
      <c r="H184" s="37">
        <v>517.68333333333339</v>
      </c>
      <c r="I184" s="37">
        <v>520.36666666666656</v>
      </c>
      <c r="J184" s="37">
        <v>524.68333333333328</v>
      </c>
      <c r="K184" s="28">
        <v>516.04999999999995</v>
      </c>
      <c r="L184" s="28">
        <v>509.05</v>
      </c>
      <c r="M184" s="28">
        <v>5.7204100000000002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571.15</v>
      </c>
      <c r="D185" s="37">
        <v>568.95000000000005</v>
      </c>
      <c r="E185" s="37">
        <v>564.90000000000009</v>
      </c>
      <c r="F185" s="37">
        <v>558.65000000000009</v>
      </c>
      <c r="G185" s="37">
        <v>554.60000000000014</v>
      </c>
      <c r="H185" s="37">
        <v>575.20000000000005</v>
      </c>
      <c r="I185" s="37">
        <v>579.25</v>
      </c>
      <c r="J185" s="37">
        <v>585.5</v>
      </c>
      <c r="K185" s="28">
        <v>573</v>
      </c>
      <c r="L185" s="28">
        <v>562.70000000000005</v>
      </c>
      <c r="M185" s="28">
        <v>6.41953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1041.4000000000001</v>
      </c>
      <c r="D186" s="37">
        <v>1047.4666666666669</v>
      </c>
      <c r="E186" s="37">
        <v>1031.9833333333338</v>
      </c>
      <c r="F186" s="37">
        <v>1022.5666666666668</v>
      </c>
      <c r="G186" s="37">
        <v>1007.0833333333337</v>
      </c>
      <c r="H186" s="37">
        <v>1056.8833333333339</v>
      </c>
      <c r="I186" s="37">
        <v>1072.366666666667</v>
      </c>
      <c r="J186" s="37">
        <v>1081.783333333334</v>
      </c>
      <c r="K186" s="28">
        <v>1062.95</v>
      </c>
      <c r="L186" s="28">
        <v>1038.05</v>
      </c>
      <c r="M186" s="28">
        <v>12.63932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1125.1500000000001</v>
      </c>
      <c r="D187" s="37">
        <v>1123.2333333333333</v>
      </c>
      <c r="E187" s="37">
        <v>1112.3666666666668</v>
      </c>
      <c r="F187" s="37">
        <v>1099.5833333333335</v>
      </c>
      <c r="G187" s="37">
        <v>1088.7166666666669</v>
      </c>
      <c r="H187" s="37">
        <v>1136.0166666666667</v>
      </c>
      <c r="I187" s="37">
        <v>1146.883333333333</v>
      </c>
      <c r="J187" s="37">
        <v>1159.6666666666665</v>
      </c>
      <c r="K187" s="28">
        <v>1134.0999999999999</v>
      </c>
      <c r="L187" s="28">
        <v>1110.45</v>
      </c>
      <c r="M187" s="28">
        <v>9.2964099999999998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1249.95</v>
      </c>
      <c r="D188" s="37">
        <v>1246.9166666666667</v>
      </c>
      <c r="E188" s="37">
        <v>1233.0333333333335</v>
      </c>
      <c r="F188" s="37">
        <v>1216.1166666666668</v>
      </c>
      <c r="G188" s="37">
        <v>1202.2333333333336</v>
      </c>
      <c r="H188" s="37">
        <v>1263.8333333333335</v>
      </c>
      <c r="I188" s="37">
        <v>1277.7166666666667</v>
      </c>
      <c r="J188" s="37">
        <v>1294.6333333333334</v>
      </c>
      <c r="K188" s="28">
        <v>1260.8</v>
      </c>
      <c r="L188" s="28">
        <v>1230</v>
      </c>
      <c r="M188" s="28">
        <v>3.22553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3149.6</v>
      </c>
      <c r="D189" s="37">
        <v>3137.8333333333335</v>
      </c>
      <c r="E189" s="37">
        <v>3113.7666666666669</v>
      </c>
      <c r="F189" s="37">
        <v>3077.9333333333334</v>
      </c>
      <c r="G189" s="37">
        <v>3053.8666666666668</v>
      </c>
      <c r="H189" s="37">
        <v>3173.666666666667</v>
      </c>
      <c r="I189" s="37">
        <v>3197.7333333333336</v>
      </c>
      <c r="J189" s="37">
        <v>3233.5666666666671</v>
      </c>
      <c r="K189" s="28">
        <v>3161.9</v>
      </c>
      <c r="L189" s="28">
        <v>3102</v>
      </c>
      <c r="M189" s="28">
        <v>12.91534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825.1</v>
      </c>
      <c r="D190" s="37">
        <v>822.21666666666658</v>
      </c>
      <c r="E190" s="37">
        <v>816.93333333333317</v>
      </c>
      <c r="F190" s="37">
        <v>808.76666666666654</v>
      </c>
      <c r="G190" s="37">
        <v>803.48333333333312</v>
      </c>
      <c r="H190" s="37">
        <v>830.38333333333321</v>
      </c>
      <c r="I190" s="37">
        <v>835.66666666666674</v>
      </c>
      <c r="J190" s="37">
        <v>843.83333333333326</v>
      </c>
      <c r="K190" s="28">
        <v>827.5</v>
      </c>
      <c r="L190" s="28">
        <v>814.05</v>
      </c>
      <c r="M190" s="28">
        <v>13.219049999999999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8813.2000000000007</v>
      </c>
      <c r="D191" s="37">
        <v>8827.1500000000015</v>
      </c>
      <c r="E191" s="37">
        <v>8756.7000000000025</v>
      </c>
      <c r="F191" s="37">
        <v>8700.2000000000007</v>
      </c>
      <c r="G191" s="37">
        <v>8629.7500000000018</v>
      </c>
      <c r="H191" s="37">
        <v>8883.6500000000033</v>
      </c>
      <c r="I191" s="37">
        <v>8954.1</v>
      </c>
      <c r="J191" s="37">
        <v>9010.600000000004</v>
      </c>
      <c r="K191" s="28">
        <v>8897.6</v>
      </c>
      <c r="L191" s="28">
        <v>8770.65</v>
      </c>
      <c r="M191" s="28">
        <v>1.7417400000000001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445.85</v>
      </c>
      <c r="D192" s="37">
        <v>448.66666666666669</v>
      </c>
      <c r="E192" s="37">
        <v>440.83333333333337</v>
      </c>
      <c r="F192" s="37">
        <v>435.81666666666666</v>
      </c>
      <c r="G192" s="37">
        <v>427.98333333333335</v>
      </c>
      <c r="H192" s="37">
        <v>453.68333333333339</v>
      </c>
      <c r="I192" s="37">
        <v>461.51666666666677</v>
      </c>
      <c r="J192" s="37">
        <v>466.53333333333342</v>
      </c>
      <c r="K192" s="28">
        <v>456.5</v>
      </c>
      <c r="L192" s="28">
        <v>443.65</v>
      </c>
      <c r="M192" s="28">
        <v>207.64508000000001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246.95</v>
      </c>
      <c r="D193" s="37">
        <v>247.76666666666665</v>
      </c>
      <c r="E193" s="37">
        <v>244.3833333333333</v>
      </c>
      <c r="F193" s="37">
        <v>241.81666666666663</v>
      </c>
      <c r="G193" s="37">
        <v>238.43333333333328</v>
      </c>
      <c r="H193" s="37">
        <v>250.33333333333331</v>
      </c>
      <c r="I193" s="37">
        <v>253.71666666666664</v>
      </c>
      <c r="J193" s="37">
        <v>256.2833333333333</v>
      </c>
      <c r="K193" s="28">
        <v>251.15</v>
      </c>
      <c r="L193" s="28">
        <v>245.2</v>
      </c>
      <c r="M193" s="28">
        <v>304.74615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107.6</v>
      </c>
      <c r="D194" s="37">
        <v>107.86666666666667</v>
      </c>
      <c r="E194" s="37">
        <v>106.83333333333334</v>
      </c>
      <c r="F194" s="37">
        <v>106.06666666666666</v>
      </c>
      <c r="G194" s="37">
        <v>105.03333333333333</v>
      </c>
      <c r="H194" s="37">
        <v>108.63333333333335</v>
      </c>
      <c r="I194" s="37">
        <v>109.66666666666669</v>
      </c>
      <c r="J194" s="37">
        <v>110.43333333333337</v>
      </c>
      <c r="K194" s="28">
        <v>108.9</v>
      </c>
      <c r="L194" s="28">
        <v>107.1</v>
      </c>
      <c r="M194" s="28">
        <v>439.45659999999998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1055.8499999999999</v>
      </c>
      <c r="D195" s="37">
        <v>1053.6166666666666</v>
      </c>
      <c r="E195" s="37">
        <v>1046.2333333333331</v>
      </c>
      <c r="F195" s="37">
        <v>1036.6166666666666</v>
      </c>
      <c r="G195" s="37">
        <v>1029.2333333333331</v>
      </c>
      <c r="H195" s="37">
        <v>1063.2333333333331</v>
      </c>
      <c r="I195" s="37">
        <v>1070.6166666666668</v>
      </c>
      <c r="J195" s="37">
        <v>1080.2333333333331</v>
      </c>
      <c r="K195" s="28">
        <v>1061</v>
      </c>
      <c r="L195" s="28">
        <v>1044</v>
      </c>
      <c r="M195" s="28">
        <v>26.15897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772.15</v>
      </c>
      <c r="D196" s="37">
        <v>770.65</v>
      </c>
      <c r="E196" s="37">
        <v>754.5</v>
      </c>
      <c r="F196" s="37">
        <v>736.85</v>
      </c>
      <c r="G196" s="37">
        <v>720.7</v>
      </c>
      <c r="H196" s="37">
        <v>788.3</v>
      </c>
      <c r="I196" s="37">
        <v>804.44999999999982</v>
      </c>
      <c r="J196" s="37">
        <v>822.09999999999991</v>
      </c>
      <c r="K196" s="28">
        <v>786.8</v>
      </c>
      <c r="L196" s="28">
        <v>753</v>
      </c>
      <c r="M196" s="28">
        <v>16.465399999999999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2637.75</v>
      </c>
      <c r="D197" s="37">
        <v>2626.5166666666664</v>
      </c>
      <c r="E197" s="37">
        <v>2611.6333333333328</v>
      </c>
      <c r="F197" s="37">
        <v>2585.5166666666664</v>
      </c>
      <c r="G197" s="37">
        <v>2570.6333333333328</v>
      </c>
      <c r="H197" s="37">
        <v>2652.6333333333328</v>
      </c>
      <c r="I197" s="37">
        <v>2667.516666666666</v>
      </c>
      <c r="J197" s="37">
        <v>2693.6333333333328</v>
      </c>
      <c r="K197" s="28">
        <v>2641.4</v>
      </c>
      <c r="L197" s="28">
        <v>2600.4</v>
      </c>
      <c r="M197" s="28">
        <v>4.3863500000000002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1521.7</v>
      </c>
      <c r="D198" s="37">
        <v>1516.3833333333332</v>
      </c>
      <c r="E198" s="37">
        <v>1505.3166666666664</v>
      </c>
      <c r="F198" s="37">
        <v>1488.9333333333332</v>
      </c>
      <c r="G198" s="37">
        <v>1477.8666666666663</v>
      </c>
      <c r="H198" s="37">
        <v>1532.7666666666664</v>
      </c>
      <c r="I198" s="37">
        <v>1543.833333333333</v>
      </c>
      <c r="J198" s="37">
        <v>1560.2166666666665</v>
      </c>
      <c r="K198" s="28">
        <v>1527.45</v>
      </c>
      <c r="L198" s="28">
        <v>1500</v>
      </c>
      <c r="M198" s="28">
        <v>1.15713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580.79999999999995</v>
      </c>
      <c r="D199" s="37">
        <v>583.5</v>
      </c>
      <c r="E199" s="37">
        <v>575.70000000000005</v>
      </c>
      <c r="F199" s="37">
        <v>570.6</v>
      </c>
      <c r="G199" s="37">
        <v>562.80000000000007</v>
      </c>
      <c r="H199" s="37">
        <v>588.6</v>
      </c>
      <c r="I199" s="37">
        <v>596.4</v>
      </c>
      <c r="J199" s="37">
        <v>601.5</v>
      </c>
      <c r="K199" s="28">
        <v>591.29999999999995</v>
      </c>
      <c r="L199" s="28">
        <v>578.4</v>
      </c>
      <c r="M199" s="28">
        <v>8.5824700000000007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1413.2</v>
      </c>
      <c r="D200" s="37">
        <v>1407.7833333333335</v>
      </c>
      <c r="E200" s="37">
        <v>1391.5166666666671</v>
      </c>
      <c r="F200" s="37">
        <v>1369.8333333333335</v>
      </c>
      <c r="G200" s="37">
        <v>1353.5666666666671</v>
      </c>
      <c r="H200" s="37">
        <v>1429.4666666666672</v>
      </c>
      <c r="I200" s="37">
        <v>1445.7333333333336</v>
      </c>
      <c r="J200" s="37">
        <v>1467.4166666666672</v>
      </c>
      <c r="K200" s="28">
        <v>1424.05</v>
      </c>
      <c r="L200" s="28">
        <v>1386.1</v>
      </c>
      <c r="M200" s="28">
        <v>8.8707399999999996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39.5</v>
      </c>
      <c r="D201" s="37">
        <v>39.666666666666664</v>
      </c>
      <c r="E201" s="37">
        <v>39.18333333333333</v>
      </c>
      <c r="F201" s="37">
        <v>38.866666666666667</v>
      </c>
      <c r="G201" s="37">
        <v>38.383333333333333</v>
      </c>
      <c r="H201" s="37">
        <v>39.983333333333327</v>
      </c>
      <c r="I201" s="37">
        <v>40.466666666666661</v>
      </c>
      <c r="J201" s="37">
        <v>40.783333333333324</v>
      </c>
      <c r="K201" s="28">
        <v>40.15</v>
      </c>
      <c r="L201" s="28">
        <v>39.35</v>
      </c>
      <c r="M201" s="28">
        <v>108.52565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741.1</v>
      </c>
      <c r="D202" s="37">
        <v>739.36666666666667</v>
      </c>
      <c r="E202" s="37">
        <v>735.73333333333335</v>
      </c>
      <c r="F202" s="37">
        <v>730.36666666666667</v>
      </c>
      <c r="G202" s="37">
        <v>726.73333333333335</v>
      </c>
      <c r="H202" s="37">
        <v>744.73333333333335</v>
      </c>
      <c r="I202" s="37">
        <v>748.36666666666679</v>
      </c>
      <c r="J202" s="37">
        <v>753.73333333333335</v>
      </c>
      <c r="K202" s="28">
        <v>743</v>
      </c>
      <c r="L202" s="28">
        <v>734</v>
      </c>
      <c r="M202" s="28">
        <v>18.742329999999999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6770.8</v>
      </c>
      <c r="D203" s="37">
        <v>6666.5999999999995</v>
      </c>
      <c r="E203" s="37">
        <v>6535.1999999999989</v>
      </c>
      <c r="F203" s="37">
        <v>6299.5999999999995</v>
      </c>
      <c r="G203" s="37">
        <v>6168.1999999999989</v>
      </c>
      <c r="H203" s="37">
        <v>6902.1999999999989</v>
      </c>
      <c r="I203" s="37">
        <v>7033.5999999999985</v>
      </c>
      <c r="J203" s="37">
        <v>7269.1999999999989</v>
      </c>
      <c r="K203" s="28">
        <v>6798</v>
      </c>
      <c r="L203" s="28">
        <v>6431</v>
      </c>
      <c r="M203" s="28">
        <v>9.1860400000000002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42.75</v>
      </c>
      <c r="D204" s="37">
        <v>42.699999999999996</v>
      </c>
      <c r="E204" s="37">
        <v>42.349999999999994</v>
      </c>
      <c r="F204" s="37">
        <v>41.949999999999996</v>
      </c>
      <c r="G204" s="37">
        <v>41.599999999999994</v>
      </c>
      <c r="H204" s="37">
        <v>43.099999999999994</v>
      </c>
      <c r="I204" s="37">
        <v>43.45</v>
      </c>
      <c r="J204" s="37">
        <v>43.849999999999994</v>
      </c>
      <c r="K204" s="28">
        <v>43.05</v>
      </c>
      <c r="L204" s="28">
        <v>42.3</v>
      </c>
      <c r="M204" s="28">
        <v>52.024749999999997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1682.3</v>
      </c>
      <c r="D205" s="37">
        <v>1682.0666666666668</v>
      </c>
      <c r="E205" s="37">
        <v>1673.1333333333337</v>
      </c>
      <c r="F205" s="37">
        <v>1663.9666666666669</v>
      </c>
      <c r="G205" s="37">
        <v>1655.0333333333338</v>
      </c>
      <c r="H205" s="37">
        <v>1691.2333333333336</v>
      </c>
      <c r="I205" s="37">
        <v>1700.1666666666665</v>
      </c>
      <c r="J205" s="37">
        <v>1709.3333333333335</v>
      </c>
      <c r="K205" s="28">
        <v>1691</v>
      </c>
      <c r="L205" s="28">
        <v>1672.9</v>
      </c>
      <c r="M205" s="28">
        <v>0.94282999999999995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806.15</v>
      </c>
      <c r="D206" s="37">
        <v>808.96666666666658</v>
      </c>
      <c r="E206" s="37">
        <v>799.73333333333312</v>
      </c>
      <c r="F206" s="37">
        <v>793.31666666666649</v>
      </c>
      <c r="G206" s="37">
        <v>784.08333333333303</v>
      </c>
      <c r="H206" s="37">
        <v>815.38333333333321</v>
      </c>
      <c r="I206" s="37">
        <v>824.61666666666656</v>
      </c>
      <c r="J206" s="37">
        <v>831.0333333333333</v>
      </c>
      <c r="K206" s="28">
        <v>818.2</v>
      </c>
      <c r="L206" s="28">
        <v>802.55</v>
      </c>
      <c r="M206" s="28">
        <v>15.90828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1082.9000000000001</v>
      </c>
      <c r="D207" s="37">
        <v>1086.2166666666667</v>
      </c>
      <c r="E207" s="37">
        <v>1072.6833333333334</v>
      </c>
      <c r="F207" s="37">
        <v>1062.4666666666667</v>
      </c>
      <c r="G207" s="37">
        <v>1048.9333333333334</v>
      </c>
      <c r="H207" s="37">
        <v>1096.4333333333334</v>
      </c>
      <c r="I207" s="37">
        <v>1109.9666666666667</v>
      </c>
      <c r="J207" s="37">
        <v>1120.1833333333334</v>
      </c>
      <c r="K207" s="28">
        <v>1099.75</v>
      </c>
      <c r="L207" s="28">
        <v>1076</v>
      </c>
      <c r="M207" s="28">
        <v>12.563029999999999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261.95</v>
      </c>
      <c r="D208" s="37">
        <v>261.7833333333333</v>
      </c>
      <c r="E208" s="37">
        <v>260.16666666666663</v>
      </c>
      <c r="F208" s="37">
        <v>258.38333333333333</v>
      </c>
      <c r="G208" s="37">
        <v>256.76666666666665</v>
      </c>
      <c r="H208" s="37">
        <v>263.56666666666661</v>
      </c>
      <c r="I208" s="37">
        <v>265.18333333333328</v>
      </c>
      <c r="J208" s="37">
        <v>266.96666666666658</v>
      </c>
      <c r="K208" s="28">
        <v>263.39999999999998</v>
      </c>
      <c r="L208" s="28">
        <v>260</v>
      </c>
      <c r="M208" s="28">
        <v>49.120370000000001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9.75</v>
      </c>
      <c r="D209" s="37">
        <v>9.6166666666666671</v>
      </c>
      <c r="E209" s="37">
        <v>9.1833333333333336</v>
      </c>
      <c r="F209" s="37">
        <v>8.6166666666666671</v>
      </c>
      <c r="G209" s="37">
        <v>8.1833333333333336</v>
      </c>
      <c r="H209" s="37">
        <v>10.183333333333334</v>
      </c>
      <c r="I209" s="37">
        <v>10.616666666666667</v>
      </c>
      <c r="J209" s="37">
        <v>11.183333333333334</v>
      </c>
      <c r="K209" s="28">
        <v>10.050000000000001</v>
      </c>
      <c r="L209" s="28">
        <v>9.0500000000000007</v>
      </c>
      <c r="M209" s="28">
        <v>5502.5109300000004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980.65</v>
      </c>
      <c r="D210" s="37">
        <v>981.48333333333323</v>
      </c>
      <c r="E210" s="37">
        <v>974.46666666666647</v>
      </c>
      <c r="F210" s="37">
        <v>968.28333333333319</v>
      </c>
      <c r="G210" s="37">
        <v>961.26666666666642</v>
      </c>
      <c r="H210" s="37">
        <v>987.66666666666652</v>
      </c>
      <c r="I210" s="37">
        <v>994.68333333333317</v>
      </c>
      <c r="J210" s="37">
        <v>1000.8666666666666</v>
      </c>
      <c r="K210" s="28">
        <v>988.5</v>
      </c>
      <c r="L210" s="28">
        <v>975.3</v>
      </c>
      <c r="M210" s="28">
        <v>8.2544699999999995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1817.15</v>
      </c>
      <c r="D211" s="37">
        <v>1810.5333333333335</v>
      </c>
      <c r="E211" s="37">
        <v>1800.616666666667</v>
      </c>
      <c r="F211" s="37">
        <v>1784.0833333333335</v>
      </c>
      <c r="G211" s="37">
        <v>1774.166666666667</v>
      </c>
      <c r="H211" s="37">
        <v>1827.0666666666671</v>
      </c>
      <c r="I211" s="37">
        <v>1836.9833333333336</v>
      </c>
      <c r="J211" s="37">
        <v>1853.5166666666671</v>
      </c>
      <c r="K211" s="28">
        <v>1820.45</v>
      </c>
      <c r="L211" s="28">
        <v>1794</v>
      </c>
      <c r="M211" s="28">
        <v>0.55518000000000001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407.45</v>
      </c>
      <c r="D212" s="37">
        <v>405.76666666666665</v>
      </c>
      <c r="E212" s="37">
        <v>402.68333333333328</v>
      </c>
      <c r="F212" s="37">
        <v>397.91666666666663</v>
      </c>
      <c r="G212" s="37">
        <v>394.83333333333326</v>
      </c>
      <c r="H212" s="37">
        <v>410.5333333333333</v>
      </c>
      <c r="I212" s="37">
        <v>413.61666666666667</v>
      </c>
      <c r="J212" s="37">
        <v>418.38333333333333</v>
      </c>
      <c r="K212" s="28">
        <v>408.85</v>
      </c>
      <c r="L212" s="28">
        <v>401</v>
      </c>
      <c r="M212" s="28">
        <v>61.242660000000001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17.3</v>
      </c>
      <c r="D213" s="37">
        <v>17.116666666666667</v>
      </c>
      <c r="E213" s="37">
        <v>16.783333333333335</v>
      </c>
      <c r="F213" s="37">
        <v>16.266666666666669</v>
      </c>
      <c r="G213" s="37">
        <v>15.933333333333337</v>
      </c>
      <c r="H213" s="37">
        <v>17.633333333333333</v>
      </c>
      <c r="I213" s="37">
        <v>17.966666666666661</v>
      </c>
      <c r="J213" s="37">
        <v>18.483333333333331</v>
      </c>
      <c r="K213" s="28">
        <v>17.45</v>
      </c>
      <c r="L213" s="28">
        <v>16.600000000000001</v>
      </c>
      <c r="M213" s="28">
        <v>2091.0549599999999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260.64999999999998</v>
      </c>
      <c r="D214" s="37">
        <v>256.21666666666664</v>
      </c>
      <c r="E214" s="37">
        <v>250.43333333333328</v>
      </c>
      <c r="F214" s="37">
        <v>240.21666666666664</v>
      </c>
      <c r="G214" s="37">
        <v>234.43333333333328</v>
      </c>
      <c r="H214" s="37">
        <v>266.43333333333328</v>
      </c>
      <c r="I214" s="37">
        <v>272.2166666666667</v>
      </c>
      <c r="J214" s="37">
        <v>282.43333333333328</v>
      </c>
      <c r="K214" s="37">
        <v>262</v>
      </c>
      <c r="L214" s="37">
        <v>246</v>
      </c>
      <c r="M214" s="37">
        <v>161.06949</v>
      </c>
      <c r="N214" s="1"/>
      <c r="O214" s="1"/>
    </row>
    <row r="215" spans="1:15" ht="12.75" customHeight="1">
      <c r="A215" s="53">
        <v>206</v>
      </c>
      <c r="B215" s="28" t="s">
        <v>834</v>
      </c>
      <c r="C215" s="37">
        <v>59.5</v>
      </c>
      <c r="D215" s="37">
        <v>59.70000000000001</v>
      </c>
      <c r="E215" s="37">
        <v>59.000000000000021</v>
      </c>
      <c r="F215" s="37">
        <v>58.500000000000014</v>
      </c>
      <c r="G215" s="37">
        <v>57.800000000000026</v>
      </c>
      <c r="H215" s="37">
        <v>60.200000000000017</v>
      </c>
      <c r="I215" s="37">
        <v>60.900000000000006</v>
      </c>
      <c r="J215" s="37">
        <v>61.400000000000013</v>
      </c>
      <c r="K215" s="37">
        <v>60.4</v>
      </c>
      <c r="L215" s="37">
        <v>59.2</v>
      </c>
      <c r="M215" s="37">
        <v>598.43736999999999</v>
      </c>
      <c r="N215" s="1"/>
      <c r="O215" s="1"/>
    </row>
    <row r="216" spans="1:15" ht="12.75" customHeight="1">
      <c r="A216" s="53">
        <v>207</v>
      </c>
      <c r="B216" s="28" t="s">
        <v>825</v>
      </c>
      <c r="C216" s="37">
        <v>376.15</v>
      </c>
      <c r="D216" s="37">
        <v>374.55</v>
      </c>
      <c r="E216" s="37">
        <v>371.6</v>
      </c>
      <c r="F216" s="37">
        <v>367.05</v>
      </c>
      <c r="G216" s="37">
        <v>364.1</v>
      </c>
      <c r="H216" s="37">
        <v>379.1</v>
      </c>
      <c r="I216" s="37">
        <v>382.04999999999995</v>
      </c>
      <c r="J216" s="37">
        <v>386.6</v>
      </c>
      <c r="K216" s="37">
        <v>377.5</v>
      </c>
      <c r="L216" s="37">
        <v>370</v>
      </c>
      <c r="M216" s="37">
        <v>5.9414699999999998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4"/>
      <c r="B1" s="44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7" t="s">
        <v>16</v>
      </c>
      <c r="B9" s="439" t="s">
        <v>18</v>
      </c>
      <c r="C9" s="443" t="s">
        <v>20</v>
      </c>
      <c r="D9" s="443" t="s">
        <v>21</v>
      </c>
      <c r="E9" s="434" t="s">
        <v>22</v>
      </c>
      <c r="F9" s="435"/>
      <c r="G9" s="436"/>
      <c r="H9" s="434" t="s">
        <v>23</v>
      </c>
      <c r="I9" s="435"/>
      <c r="J9" s="436"/>
      <c r="K9" s="23"/>
      <c r="L9" s="24"/>
      <c r="M9" s="50"/>
      <c r="N9" s="1"/>
      <c r="O9" s="1"/>
    </row>
    <row r="10" spans="1:15" ht="42.75" customHeight="1">
      <c r="A10" s="441"/>
      <c r="B10" s="442"/>
      <c r="C10" s="442"/>
      <c r="D10" s="44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9" t="s">
        <v>287</v>
      </c>
      <c r="C11" s="270">
        <v>22780.6</v>
      </c>
      <c r="D11" s="271">
        <v>22826.899999999998</v>
      </c>
      <c r="E11" s="271">
        <v>22553.799999999996</v>
      </c>
      <c r="F11" s="271">
        <v>22326.999999999996</v>
      </c>
      <c r="G11" s="271">
        <v>22053.899999999994</v>
      </c>
      <c r="H11" s="271">
        <v>23053.699999999997</v>
      </c>
      <c r="I11" s="271">
        <v>23326.799999999996</v>
      </c>
      <c r="J11" s="271">
        <v>23553.599999999999</v>
      </c>
      <c r="K11" s="270">
        <v>23100</v>
      </c>
      <c r="L11" s="270">
        <v>22600.1</v>
      </c>
      <c r="M11" s="270">
        <v>0.16167000000000001</v>
      </c>
      <c r="N11" s="1"/>
      <c r="O11" s="1"/>
    </row>
    <row r="12" spans="1:15" ht="12" customHeight="1">
      <c r="A12" s="30">
        <v>2</v>
      </c>
      <c r="B12" s="280" t="s">
        <v>288</v>
      </c>
      <c r="C12" s="270">
        <v>3310.3</v>
      </c>
      <c r="D12" s="271">
        <v>3318.4333333333329</v>
      </c>
      <c r="E12" s="271">
        <v>3256.8666666666659</v>
      </c>
      <c r="F12" s="271">
        <v>3203.4333333333329</v>
      </c>
      <c r="G12" s="271">
        <v>3141.8666666666659</v>
      </c>
      <c r="H12" s="271">
        <v>3371.8666666666659</v>
      </c>
      <c r="I12" s="271">
        <v>3433.4333333333325</v>
      </c>
      <c r="J12" s="271">
        <v>3486.8666666666659</v>
      </c>
      <c r="K12" s="270">
        <v>3380</v>
      </c>
      <c r="L12" s="270">
        <v>3265</v>
      </c>
      <c r="M12" s="270">
        <v>3.8279800000000002</v>
      </c>
      <c r="N12" s="1"/>
      <c r="O12" s="1"/>
    </row>
    <row r="13" spans="1:15" ht="12" customHeight="1">
      <c r="A13" s="30">
        <v>3</v>
      </c>
      <c r="B13" s="280" t="s">
        <v>43</v>
      </c>
      <c r="C13" s="270">
        <v>2405.35</v>
      </c>
      <c r="D13" s="271">
        <v>2393.7666666666664</v>
      </c>
      <c r="E13" s="271">
        <v>2340.583333333333</v>
      </c>
      <c r="F13" s="271">
        <v>2275.8166666666666</v>
      </c>
      <c r="G13" s="271">
        <v>2222.6333333333332</v>
      </c>
      <c r="H13" s="271">
        <v>2458.5333333333328</v>
      </c>
      <c r="I13" s="271">
        <v>2511.7166666666662</v>
      </c>
      <c r="J13" s="271">
        <v>2576.4833333333327</v>
      </c>
      <c r="K13" s="270">
        <v>2446.9499999999998</v>
      </c>
      <c r="L13" s="270">
        <v>2329</v>
      </c>
      <c r="M13" s="270">
        <v>26.3123</v>
      </c>
      <c r="N13" s="1"/>
      <c r="O13" s="1"/>
    </row>
    <row r="14" spans="1:15" ht="12" customHeight="1">
      <c r="A14" s="30">
        <v>4</v>
      </c>
      <c r="B14" s="280" t="s">
        <v>290</v>
      </c>
      <c r="C14" s="270">
        <v>2507.0500000000002</v>
      </c>
      <c r="D14" s="271">
        <v>2508.9500000000003</v>
      </c>
      <c r="E14" s="271">
        <v>2467.9000000000005</v>
      </c>
      <c r="F14" s="271">
        <v>2428.7500000000005</v>
      </c>
      <c r="G14" s="271">
        <v>2387.7000000000007</v>
      </c>
      <c r="H14" s="271">
        <v>2548.1000000000004</v>
      </c>
      <c r="I14" s="271">
        <v>2589.1500000000005</v>
      </c>
      <c r="J14" s="271">
        <v>2628.3</v>
      </c>
      <c r="K14" s="270">
        <v>2550</v>
      </c>
      <c r="L14" s="270">
        <v>2469.8000000000002</v>
      </c>
      <c r="M14" s="270">
        <v>0.55306999999999995</v>
      </c>
      <c r="N14" s="1"/>
      <c r="O14" s="1"/>
    </row>
    <row r="15" spans="1:15" ht="12" customHeight="1">
      <c r="A15" s="30">
        <v>5</v>
      </c>
      <c r="B15" s="280" t="s">
        <v>291</v>
      </c>
      <c r="C15" s="270">
        <v>1051.7</v>
      </c>
      <c r="D15" s="271">
        <v>1048.2</v>
      </c>
      <c r="E15" s="271">
        <v>1039.5</v>
      </c>
      <c r="F15" s="271">
        <v>1027.3</v>
      </c>
      <c r="G15" s="271">
        <v>1018.5999999999999</v>
      </c>
      <c r="H15" s="271">
        <v>1060.4000000000001</v>
      </c>
      <c r="I15" s="271">
        <v>1069.1000000000004</v>
      </c>
      <c r="J15" s="271">
        <v>1081.3000000000002</v>
      </c>
      <c r="K15" s="270">
        <v>1056.9000000000001</v>
      </c>
      <c r="L15" s="270">
        <v>1036</v>
      </c>
      <c r="M15" s="270">
        <v>3.6967400000000001</v>
      </c>
      <c r="N15" s="1"/>
      <c r="O15" s="1"/>
    </row>
    <row r="16" spans="1:15" ht="12" customHeight="1">
      <c r="A16" s="30">
        <v>6</v>
      </c>
      <c r="B16" s="280" t="s">
        <v>59</v>
      </c>
      <c r="C16" s="270">
        <v>640.9</v>
      </c>
      <c r="D16" s="271">
        <v>643.51666666666665</v>
      </c>
      <c r="E16" s="271">
        <v>636.93333333333328</v>
      </c>
      <c r="F16" s="271">
        <v>632.96666666666658</v>
      </c>
      <c r="G16" s="271">
        <v>626.38333333333321</v>
      </c>
      <c r="H16" s="271">
        <v>647.48333333333335</v>
      </c>
      <c r="I16" s="271">
        <v>654.06666666666683</v>
      </c>
      <c r="J16" s="271">
        <v>658.03333333333342</v>
      </c>
      <c r="K16" s="270">
        <v>650.1</v>
      </c>
      <c r="L16" s="270">
        <v>639.54999999999995</v>
      </c>
      <c r="M16" s="270">
        <v>8.6238600000000005</v>
      </c>
      <c r="N16" s="1"/>
      <c r="O16" s="1"/>
    </row>
    <row r="17" spans="1:15" ht="12" customHeight="1">
      <c r="A17" s="30">
        <v>7</v>
      </c>
      <c r="B17" s="280" t="s">
        <v>292</v>
      </c>
      <c r="C17" s="270">
        <v>438.25</v>
      </c>
      <c r="D17" s="271">
        <v>437.86666666666662</v>
      </c>
      <c r="E17" s="271">
        <v>436.18333333333322</v>
      </c>
      <c r="F17" s="271">
        <v>434.11666666666662</v>
      </c>
      <c r="G17" s="271">
        <v>432.43333333333322</v>
      </c>
      <c r="H17" s="271">
        <v>439.93333333333322</v>
      </c>
      <c r="I17" s="271">
        <v>441.61666666666662</v>
      </c>
      <c r="J17" s="271">
        <v>443.68333333333322</v>
      </c>
      <c r="K17" s="270">
        <v>439.55</v>
      </c>
      <c r="L17" s="270">
        <v>435.8</v>
      </c>
      <c r="M17" s="270">
        <v>0.51676</v>
      </c>
      <c r="N17" s="1"/>
      <c r="O17" s="1"/>
    </row>
    <row r="18" spans="1:15" ht="12" customHeight="1">
      <c r="A18" s="30">
        <v>8</v>
      </c>
      <c r="B18" s="280" t="s">
        <v>293</v>
      </c>
      <c r="C18" s="270">
        <v>2286.3000000000002</v>
      </c>
      <c r="D18" s="271">
        <v>2275.8166666666671</v>
      </c>
      <c r="E18" s="271">
        <v>2252.6333333333341</v>
      </c>
      <c r="F18" s="271">
        <v>2218.9666666666672</v>
      </c>
      <c r="G18" s="271">
        <v>2195.7833333333342</v>
      </c>
      <c r="H18" s="271">
        <v>2309.483333333334</v>
      </c>
      <c r="I18" s="271">
        <v>2332.6666666666674</v>
      </c>
      <c r="J18" s="271">
        <v>2366.3333333333339</v>
      </c>
      <c r="K18" s="270">
        <v>2299</v>
      </c>
      <c r="L18" s="270">
        <v>2242.15</v>
      </c>
      <c r="M18" s="270">
        <v>1.3929499999999999</v>
      </c>
      <c r="N18" s="1"/>
      <c r="O18" s="1"/>
    </row>
    <row r="19" spans="1:15" ht="12" customHeight="1">
      <c r="A19" s="30">
        <v>9</v>
      </c>
      <c r="B19" s="280" t="s">
        <v>237</v>
      </c>
      <c r="C19" s="270">
        <v>18272.3</v>
      </c>
      <c r="D19" s="271">
        <v>18318.100000000002</v>
      </c>
      <c r="E19" s="271">
        <v>18139.200000000004</v>
      </c>
      <c r="F19" s="271">
        <v>18006.100000000002</v>
      </c>
      <c r="G19" s="271">
        <v>17827.200000000004</v>
      </c>
      <c r="H19" s="271">
        <v>18451.200000000004</v>
      </c>
      <c r="I19" s="271">
        <v>18630.100000000006</v>
      </c>
      <c r="J19" s="271">
        <v>18763.200000000004</v>
      </c>
      <c r="K19" s="270">
        <v>18497</v>
      </c>
      <c r="L19" s="270">
        <v>18185</v>
      </c>
      <c r="M19" s="270">
        <v>0.15465999999999999</v>
      </c>
      <c r="N19" s="1"/>
      <c r="O19" s="1"/>
    </row>
    <row r="20" spans="1:15" ht="12" customHeight="1">
      <c r="A20" s="30">
        <v>10</v>
      </c>
      <c r="B20" s="280" t="s">
        <v>45</v>
      </c>
      <c r="C20" s="270">
        <v>3473.75</v>
      </c>
      <c r="D20" s="271">
        <v>3455.9333333333329</v>
      </c>
      <c r="E20" s="271">
        <v>3423.9166666666661</v>
      </c>
      <c r="F20" s="271">
        <v>3374.083333333333</v>
      </c>
      <c r="G20" s="271">
        <v>3342.0666666666662</v>
      </c>
      <c r="H20" s="271">
        <v>3505.766666666666</v>
      </c>
      <c r="I20" s="271">
        <v>3537.7833333333333</v>
      </c>
      <c r="J20" s="271">
        <v>3587.6166666666659</v>
      </c>
      <c r="K20" s="270">
        <v>3487.95</v>
      </c>
      <c r="L20" s="270">
        <v>3406.1</v>
      </c>
      <c r="M20" s="270">
        <v>21.8811</v>
      </c>
      <c r="N20" s="1"/>
      <c r="O20" s="1"/>
    </row>
    <row r="21" spans="1:15" ht="12" customHeight="1">
      <c r="A21" s="30">
        <v>11</v>
      </c>
      <c r="B21" s="280" t="s">
        <v>238</v>
      </c>
      <c r="C21" s="270">
        <v>2346.9499999999998</v>
      </c>
      <c r="D21" s="271">
        <v>2363.5666666666671</v>
      </c>
      <c r="E21" s="271">
        <v>2322.233333333334</v>
      </c>
      <c r="F21" s="271">
        <v>2297.5166666666669</v>
      </c>
      <c r="G21" s="271">
        <v>2256.1833333333338</v>
      </c>
      <c r="H21" s="271">
        <v>2388.2833333333342</v>
      </c>
      <c r="I21" s="271">
        <v>2429.6166666666672</v>
      </c>
      <c r="J21" s="271">
        <v>2454.3333333333344</v>
      </c>
      <c r="K21" s="270">
        <v>2404.9</v>
      </c>
      <c r="L21" s="270">
        <v>2338.85</v>
      </c>
      <c r="M21" s="270">
        <v>13.18939</v>
      </c>
      <c r="N21" s="1"/>
      <c r="O21" s="1"/>
    </row>
    <row r="22" spans="1:15" ht="12" customHeight="1">
      <c r="A22" s="30">
        <v>12</v>
      </c>
      <c r="B22" s="280" t="s">
        <v>46</v>
      </c>
      <c r="C22" s="270">
        <v>874.9</v>
      </c>
      <c r="D22" s="271">
        <v>866.25</v>
      </c>
      <c r="E22" s="271">
        <v>853.75</v>
      </c>
      <c r="F22" s="271">
        <v>832.6</v>
      </c>
      <c r="G22" s="271">
        <v>820.1</v>
      </c>
      <c r="H22" s="271">
        <v>887.4</v>
      </c>
      <c r="I22" s="271">
        <v>899.9</v>
      </c>
      <c r="J22" s="271">
        <v>921.05</v>
      </c>
      <c r="K22" s="270">
        <v>878.75</v>
      </c>
      <c r="L22" s="270">
        <v>845.1</v>
      </c>
      <c r="M22" s="270">
        <v>89.302480000000003</v>
      </c>
      <c r="N22" s="1"/>
      <c r="O22" s="1"/>
    </row>
    <row r="23" spans="1:15" ht="12.75" customHeight="1">
      <c r="A23" s="30">
        <v>13</v>
      </c>
      <c r="B23" s="280" t="s">
        <v>239</v>
      </c>
      <c r="C23" s="270">
        <v>3661.25</v>
      </c>
      <c r="D23" s="271">
        <v>3689.4</v>
      </c>
      <c r="E23" s="271">
        <v>3613.8500000000004</v>
      </c>
      <c r="F23" s="271">
        <v>3566.4500000000003</v>
      </c>
      <c r="G23" s="271">
        <v>3490.9000000000005</v>
      </c>
      <c r="H23" s="271">
        <v>3736.8</v>
      </c>
      <c r="I23" s="271">
        <v>3812.3500000000004</v>
      </c>
      <c r="J23" s="271">
        <v>3859.75</v>
      </c>
      <c r="K23" s="270">
        <v>3764.95</v>
      </c>
      <c r="L23" s="270">
        <v>3642</v>
      </c>
      <c r="M23" s="270">
        <v>3.3091300000000001</v>
      </c>
      <c r="N23" s="1"/>
      <c r="O23" s="1"/>
    </row>
    <row r="24" spans="1:15" ht="12.75" customHeight="1">
      <c r="A24" s="30">
        <v>14</v>
      </c>
      <c r="B24" s="280" t="s">
        <v>240</v>
      </c>
      <c r="C24" s="270">
        <v>3893.1</v>
      </c>
      <c r="D24" s="271">
        <v>3899.9833333333336</v>
      </c>
      <c r="E24" s="271">
        <v>3849.9666666666672</v>
      </c>
      <c r="F24" s="271">
        <v>3806.8333333333335</v>
      </c>
      <c r="G24" s="271">
        <v>3756.8166666666671</v>
      </c>
      <c r="H24" s="271">
        <v>3943.1166666666672</v>
      </c>
      <c r="I24" s="271">
        <v>3993.1333333333337</v>
      </c>
      <c r="J24" s="271">
        <v>4036.2666666666673</v>
      </c>
      <c r="K24" s="270">
        <v>3950</v>
      </c>
      <c r="L24" s="270">
        <v>3856.85</v>
      </c>
      <c r="M24" s="270">
        <v>4.5535800000000002</v>
      </c>
      <c r="N24" s="1"/>
      <c r="O24" s="1"/>
    </row>
    <row r="25" spans="1:15" ht="12.75" customHeight="1">
      <c r="A25" s="30">
        <v>15</v>
      </c>
      <c r="B25" s="280" t="s">
        <v>241</v>
      </c>
      <c r="C25" s="270">
        <v>114.9</v>
      </c>
      <c r="D25" s="271">
        <v>114.8</v>
      </c>
      <c r="E25" s="271">
        <v>114.1</v>
      </c>
      <c r="F25" s="271">
        <v>113.3</v>
      </c>
      <c r="G25" s="271">
        <v>112.6</v>
      </c>
      <c r="H25" s="271">
        <v>115.6</v>
      </c>
      <c r="I25" s="271">
        <v>116.30000000000001</v>
      </c>
      <c r="J25" s="271">
        <v>117.1</v>
      </c>
      <c r="K25" s="270">
        <v>115.5</v>
      </c>
      <c r="L25" s="270">
        <v>114</v>
      </c>
      <c r="M25" s="270">
        <v>14.65691</v>
      </c>
      <c r="N25" s="1"/>
      <c r="O25" s="1"/>
    </row>
    <row r="26" spans="1:15" ht="12.75" customHeight="1">
      <c r="A26" s="30">
        <v>16</v>
      </c>
      <c r="B26" s="280" t="s">
        <v>41</v>
      </c>
      <c r="C26" s="270">
        <v>322</v>
      </c>
      <c r="D26" s="271">
        <v>317.86666666666667</v>
      </c>
      <c r="E26" s="271">
        <v>312.48333333333335</v>
      </c>
      <c r="F26" s="271">
        <v>302.9666666666667</v>
      </c>
      <c r="G26" s="271">
        <v>297.58333333333337</v>
      </c>
      <c r="H26" s="271">
        <v>327.38333333333333</v>
      </c>
      <c r="I26" s="271">
        <v>332.76666666666665</v>
      </c>
      <c r="J26" s="271">
        <v>342.2833333333333</v>
      </c>
      <c r="K26" s="270">
        <v>323.25</v>
      </c>
      <c r="L26" s="270">
        <v>308.35000000000002</v>
      </c>
      <c r="M26" s="270">
        <v>48.077260000000003</v>
      </c>
      <c r="N26" s="1"/>
      <c r="O26" s="1"/>
    </row>
    <row r="27" spans="1:15" ht="12.75" customHeight="1">
      <c r="A27" s="30">
        <v>17</v>
      </c>
      <c r="B27" s="280" t="s">
        <v>835</v>
      </c>
      <c r="C27" s="270">
        <v>473.3</v>
      </c>
      <c r="D27" s="271">
        <v>472.7</v>
      </c>
      <c r="E27" s="271">
        <v>469.4</v>
      </c>
      <c r="F27" s="271">
        <v>465.5</v>
      </c>
      <c r="G27" s="271">
        <v>462.2</v>
      </c>
      <c r="H27" s="271">
        <v>476.59999999999997</v>
      </c>
      <c r="I27" s="271">
        <v>479.90000000000003</v>
      </c>
      <c r="J27" s="271">
        <v>483.79999999999995</v>
      </c>
      <c r="K27" s="270">
        <v>476</v>
      </c>
      <c r="L27" s="270">
        <v>468.8</v>
      </c>
      <c r="M27" s="270">
        <v>0.64812999999999998</v>
      </c>
      <c r="N27" s="1"/>
      <c r="O27" s="1"/>
    </row>
    <row r="28" spans="1:15" ht="12.75" customHeight="1">
      <c r="A28" s="30">
        <v>18</v>
      </c>
      <c r="B28" s="280" t="s">
        <v>294</v>
      </c>
      <c r="C28" s="270">
        <v>277.5</v>
      </c>
      <c r="D28" s="271">
        <v>276.51666666666665</v>
      </c>
      <c r="E28" s="271">
        <v>271.0333333333333</v>
      </c>
      <c r="F28" s="271">
        <v>264.56666666666666</v>
      </c>
      <c r="G28" s="271">
        <v>259.08333333333331</v>
      </c>
      <c r="H28" s="271">
        <v>282.98333333333329</v>
      </c>
      <c r="I28" s="271">
        <v>288.46666666666664</v>
      </c>
      <c r="J28" s="271">
        <v>294.93333333333328</v>
      </c>
      <c r="K28" s="270">
        <v>282</v>
      </c>
      <c r="L28" s="270">
        <v>270.05</v>
      </c>
      <c r="M28" s="270">
        <v>1.92083</v>
      </c>
      <c r="N28" s="1"/>
      <c r="O28" s="1"/>
    </row>
    <row r="29" spans="1:15" ht="12.75" customHeight="1">
      <c r="A29" s="30">
        <v>19</v>
      </c>
      <c r="B29" s="280" t="s">
        <v>295</v>
      </c>
      <c r="C29" s="270">
        <v>279.89999999999998</v>
      </c>
      <c r="D29" s="271">
        <v>279.0333333333333</v>
      </c>
      <c r="E29" s="271">
        <v>276.41666666666663</v>
      </c>
      <c r="F29" s="271">
        <v>272.93333333333334</v>
      </c>
      <c r="G29" s="271">
        <v>270.31666666666666</v>
      </c>
      <c r="H29" s="271">
        <v>282.51666666666659</v>
      </c>
      <c r="I29" s="271">
        <v>285.13333333333327</v>
      </c>
      <c r="J29" s="271">
        <v>288.61666666666656</v>
      </c>
      <c r="K29" s="270">
        <v>281.64999999999998</v>
      </c>
      <c r="L29" s="270">
        <v>275.55</v>
      </c>
      <c r="M29" s="270">
        <v>3.2180599999999999</v>
      </c>
      <c r="N29" s="1"/>
      <c r="O29" s="1"/>
    </row>
    <row r="30" spans="1:15" ht="12.75" customHeight="1">
      <c r="A30" s="30">
        <v>20</v>
      </c>
      <c r="B30" s="280" t="s">
        <v>296</v>
      </c>
      <c r="C30" s="270">
        <v>1259.5999999999999</v>
      </c>
      <c r="D30" s="271">
        <v>1261.8666666666666</v>
      </c>
      <c r="E30" s="271">
        <v>1248.7333333333331</v>
      </c>
      <c r="F30" s="271">
        <v>1237.8666666666666</v>
      </c>
      <c r="G30" s="271">
        <v>1224.7333333333331</v>
      </c>
      <c r="H30" s="271">
        <v>1272.7333333333331</v>
      </c>
      <c r="I30" s="271">
        <v>1285.8666666666668</v>
      </c>
      <c r="J30" s="271">
        <v>1296.7333333333331</v>
      </c>
      <c r="K30" s="270">
        <v>1275</v>
      </c>
      <c r="L30" s="270">
        <v>1251</v>
      </c>
      <c r="M30" s="270">
        <v>2.0584899999999999</v>
      </c>
      <c r="N30" s="1"/>
      <c r="O30" s="1"/>
    </row>
    <row r="31" spans="1:15" ht="12.75" customHeight="1">
      <c r="A31" s="30">
        <v>21</v>
      </c>
      <c r="B31" s="280" t="s">
        <v>242</v>
      </c>
      <c r="C31" s="270">
        <v>1381.85</v>
      </c>
      <c r="D31" s="271">
        <v>1371.1166666666668</v>
      </c>
      <c r="E31" s="271">
        <v>1355.7333333333336</v>
      </c>
      <c r="F31" s="271">
        <v>1329.6166666666668</v>
      </c>
      <c r="G31" s="271">
        <v>1314.2333333333336</v>
      </c>
      <c r="H31" s="271">
        <v>1397.2333333333336</v>
      </c>
      <c r="I31" s="271">
        <v>1412.6166666666668</v>
      </c>
      <c r="J31" s="271">
        <v>1438.7333333333336</v>
      </c>
      <c r="K31" s="270">
        <v>1386.5</v>
      </c>
      <c r="L31" s="270">
        <v>1345</v>
      </c>
      <c r="M31" s="270">
        <v>0.51358000000000004</v>
      </c>
      <c r="N31" s="1"/>
      <c r="O31" s="1"/>
    </row>
    <row r="32" spans="1:15" ht="12.75" customHeight="1">
      <c r="A32" s="30">
        <v>22</v>
      </c>
      <c r="B32" s="280" t="s">
        <v>52</v>
      </c>
      <c r="C32" s="270">
        <v>633.85</v>
      </c>
      <c r="D32" s="271">
        <v>636.08333333333337</v>
      </c>
      <c r="E32" s="271">
        <v>629.36666666666679</v>
      </c>
      <c r="F32" s="271">
        <v>624.88333333333344</v>
      </c>
      <c r="G32" s="271">
        <v>618.16666666666686</v>
      </c>
      <c r="H32" s="271">
        <v>640.56666666666672</v>
      </c>
      <c r="I32" s="271">
        <v>647.28333333333319</v>
      </c>
      <c r="J32" s="271">
        <v>651.76666666666665</v>
      </c>
      <c r="K32" s="270">
        <v>642.79999999999995</v>
      </c>
      <c r="L32" s="270">
        <v>631.6</v>
      </c>
      <c r="M32" s="270">
        <v>1.1573500000000001</v>
      </c>
      <c r="N32" s="1"/>
      <c r="O32" s="1"/>
    </row>
    <row r="33" spans="1:15" ht="12.75" customHeight="1">
      <c r="A33" s="30">
        <v>23</v>
      </c>
      <c r="B33" s="280" t="s">
        <v>48</v>
      </c>
      <c r="C33" s="270">
        <v>3102.2</v>
      </c>
      <c r="D33" s="271">
        <v>3080.9166666666665</v>
      </c>
      <c r="E33" s="271">
        <v>3051.8833333333332</v>
      </c>
      <c r="F33" s="271">
        <v>3001.5666666666666</v>
      </c>
      <c r="G33" s="271">
        <v>2972.5333333333333</v>
      </c>
      <c r="H33" s="271">
        <v>3131.2333333333331</v>
      </c>
      <c r="I33" s="271">
        <v>3160.2666666666669</v>
      </c>
      <c r="J33" s="271">
        <v>3210.583333333333</v>
      </c>
      <c r="K33" s="270">
        <v>3109.95</v>
      </c>
      <c r="L33" s="270">
        <v>3030.6</v>
      </c>
      <c r="M33" s="270">
        <v>1.7692099999999999</v>
      </c>
      <c r="N33" s="1"/>
      <c r="O33" s="1"/>
    </row>
    <row r="34" spans="1:15" ht="12.75" customHeight="1">
      <c r="A34" s="30">
        <v>24</v>
      </c>
      <c r="B34" s="280" t="s">
        <v>297</v>
      </c>
      <c r="C34" s="270">
        <v>2970.4</v>
      </c>
      <c r="D34" s="271">
        <v>2981.7166666666667</v>
      </c>
      <c r="E34" s="271">
        <v>2951.4333333333334</v>
      </c>
      <c r="F34" s="271">
        <v>2932.4666666666667</v>
      </c>
      <c r="G34" s="271">
        <v>2902.1833333333334</v>
      </c>
      <c r="H34" s="271">
        <v>3000.6833333333334</v>
      </c>
      <c r="I34" s="271">
        <v>3030.9666666666672</v>
      </c>
      <c r="J34" s="271">
        <v>3049.9333333333334</v>
      </c>
      <c r="K34" s="270">
        <v>3012</v>
      </c>
      <c r="L34" s="270">
        <v>2962.75</v>
      </c>
      <c r="M34" s="270">
        <v>0.24368999999999999</v>
      </c>
      <c r="N34" s="1"/>
      <c r="O34" s="1"/>
    </row>
    <row r="35" spans="1:15" ht="12.75" customHeight="1">
      <c r="A35" s="30">
        <v>25</v>
      </c>
      <c r="B35" s="280" t="s">
        <v>747</v>
      </c>
      <c r="C35" s="270">
        <v>338.05</v>
      </c>
      <c r="D35" s="271">
        <v>336.48333333333335</v>
      </c>
      <c r="E35" s="271">
        <v>329.56666666666672</v>
      </c>
      <c r="F35" s="271">
        <v>321.08333333333337</v>
      </c>
      <c r="G35" s="271">
        <v>314.16666666666674</v>
      </c>
      <c r="H35" s="271">
        <v>344.9666666666667</v>
      </c>
      <c r="I35" s="271">
        <v>351.88333333333333</v>
      </c>
      <c r="J35" s="271">
        <v>360.36666666666667</v>
      </c>
      <c r="K35" s="270">
        <v>343.4</v>
      </c>
      <c r="L35" s="270">
        <v>328</v>
      </c>
      <c r="M35" s="270">
        <v>6.02407</v>
      </c>
      <c r="N35" s="1"/>
      <c r="O35" s="1"/>
    </row>
    <row r="36" spans="1:15" ht="12.75" customHeight="1">
      <c r="A36" s="30">
        <v>26</v>
      </c>
      <c r="B36" s="280" t="s">
        <v>865</v>
      </c>
      <c r="C36" s="270">
        <v>20.3</v>
      </c>
      <c r="D36" s="271">
        <v>20.283333333333335</v>
      </c>
      <c r="E36" s="271">
        <v>19.866666666666671</v>
      </c>
      <c r="F36" s="271">
        <v>19.433333333333337</v>
      </c>
      <c r="G36" s="271">
        <v>19.016666666666673</v>
      </c>
      <c r="H36" s="271">
        <v>20.716666666666669</v>
      </c>
      <c r="I36" s="271">
        <v>21.133333333333333</v>
      </c>
      <c r="J36" s="271">
        <v>21.566666666666666</v>
      </c>
      <c r="K36" s="270">
        <v>20.7</v>
      </c>
      <c r="L36" s="270">
        <v>19.850000000000001</v>
      </c>
      <c r="M36" s="270">
        <v>30.18712</v>
      </c>
      <c r="N36" s="1"/>
      <c r="O36" s="1"/>
    </row>
    <row r="37" spans="1:15" ht="12.75" customHeight="1">
      <c r="A37" s="30">
        <v>27</v>
      </c>
      <c r="B37" s="280" t="s">
        <v>50</v>
      </c>
      <c r="C37" s="270">
        <v>537</v>
      </c>
      <c r="D37" s="271">
        <v>538.38333333333333</v>
      </c>
      <c r="E37" s="271">
        <v>531.81666666666661</v>
      </c>
      <c r="F37" s="271">
        <v>526.63333333333333</v>
      </c>
      <c r="G37" s="271">
        <v>520.06666666666661</v>
      </c>
      <c r="H37" s="271">
        <v>543.56666666666661</v>
      </c>
      <c r="I37" s="271">
        <v>550.13333333333344</v>
      </c>
      <c r="J37" s="271">
        <v>555.31666666666661</v>
      </c>
      <c r="K37" s="270">
        <v>544.95000000000005</v>
      </c>
      <c r="L37" s="270">
        <v>533.20000000000005</v>
      </c>
      <c r="M37" s="270">
        <v>5.9833800000000004</v>
      </c>
      <c r="N37" s="1"/>
      <c r="O37" s="1"/>
    </row>
    <row r="38" spans="1:15" ht="12.75" customHeight="1">
      <c r="A38" s="30">
        <v>28</v>
      </c>
      <c r="B38" s="280" t="s">
        <v>298</v>
      </c>
      <c r="C38" s="270">
        <v>2302.8000000000002</v>
      </c>
      <c r="D38" s="271">
        <v>2299.7166666666667</v>
      </c>
      <c r="E38" s="271">
        <v>2283.0833333333335</v>
      </c>
      <c r="F38" s="271">
        <v>2263.3666666666668</v>
      </c>
      <c r="G38" s="271">
        <v>2246.7333333333336</v>
      </c>
      <c r="H38" s="271">
        <v>2319.4333333333334</v>
      </c>
      <c r="I38" s="271">
        <v>2336.0666666666666</v>
      </c>
      <c r="J38" s="271">
        <v>2355.7833333333333</v>
      </c>
      <c r="K38" s="270">
        <v>2316.35</v>
      </c>
      <c r="L38" s="270">
        <v>2280</v>
      </c>
      <c r="M38" s="270">
        <v>0.38234000000000001</v>
      </c>
      <c r="N38" s="1"/>
      <c r="O38" s="1"/>
    </row>
    <row r="39" spans="1:15" ht="12.75" customHeight="1">
      <c r="A39" s="30">
        <v>29</v>
      </c>
      <c r="B39" s="280" t="s">
        <v>51</v>
      </c>
      <c r="C39" s="270">
        <v>448.9</v>
      </c>
      <c r="D39" s="271">
        <v>447.4666666666667</v>
      </c>
      <c r="E39" s="271">
        <v>437.43333333333339</v>
      </c>
      <c r="F39" s="271">
        <v>425.9666666666667</v>
      </c>
      <c r="G39" s="271">
        <v>415.93333333333339</v>
      </c>
      <c r="H39" s="271">
        <v>458.93333333333339</v>
      </c>
      <c r="I39" s="271">
        <v>468.9666666666667</v>
      </c>
      <c r="J39" s="271">
        <v>480.43333333333339</v>
      </c>
      <c r="K39" s="270">
        <v>457.5</v>
      </c>
      <c r="L39" s="270">
        <v>436</v>
      </c>
      <c r="M39" s="270">
        <v>282.72705999999999</v>
      </c>
      <c r="N39" s="1"/>
      <c r="O39" s="1"/>
    </row>
    <row r="40" spans="1:15" ht="12.75" customHeight="1">
      <c r="A40" s="30">
        <v>30</v>
      </c>
      <c r="B40" s="280" t="s">
        <v>813</v>
      </c>
      <c r="C40" s="270">
        <v>1486.65</v>
      </c>
      <c r="D40" s="271">
        <v>1461.1166666666668</v>
      </c>
      <c r="E40" s="271">
        <v>1411.2333333333336</v>
      </c>
      <c r="F40" s="271">
        <v>1335.8166666666668</v>
      </c>
      <c r="G40" s="271">
        <v>1285.9333333333336</v>
      </c>
      <c r="H40" s="271">
        <v>1536.5333333333335</v>
      </c>
      <c r="I40" s="271">
        <v>1586.4166666666667</v>
      </c>
      <c r="J40" s="271">
        <v>1661.8333333333335</v>
      </c>
      <c r="K40" s="270">
        <v>1511</v>
      </c>
      <c r="L40" s="270">
        <v>1385.7</v>
      </c>
      <c r="M40" s="270">
        <v>15.43679</v>
      </c>
      <c r="N40" s="1"/>
      <c r="O40" s="1"/>
    </row>
    <row r="41" spans="1:15" ht="12.75" customHeight="1">
      <c r="A41" s="30">
        <v>31</v>
      </c>
      <c r="B41" s="280" t="s">
        <v>777</v>
      </c>
      <c r="C41" s="270">
        <v>774.75</v>
      </c>
      <c r="D41" s="271">
        <v>773.70000000000016</v>
      </c>
      <c r="E41" s="271">
        <v>762.75000000000034</v>
      </c>
      <c r="F41" s="271">
        <v>750.75000000000023</v>
      </c>
      <c r="G41" s="271">
        <v>739.80000000000041</v>
      </c>
      <c r="H41" s="271">
        <v>785.70000000000027</v>
      </c>
      <c r="I41" s="271">
        <v>796.65000000000009</v>
      </c>
      <c r="J41" s="271">
        <v>808.6500000000002</v>
      </c>
      <c r="K41" s="270">
        <v>784.65</v>
      </c>
      <c r="L41" s="270">
        <v>761.7</v>
      </c>
      <c r="M41" s="270">
        <v>0.36501</v>
      </c>
      <c r="N41" s="1"/>
      <c r="O41" s="1"/>
    </row>
    <row r="42" spans="1:15" ht="12.75" customHeight="1">
      <c r="A42" s="30">
        <v>32</v>
      </c>
      <c r="B42" s="280" t="s">
        <v>53</v>
      </c>
      <c r="C42" s="270">
        <v>4376.5</v>
      </c>
      <c r="D42" s="271">
        <v>4373.833333333333</v>
      </c>
      <c r="E42" s="271">
        <v>4337.6666666666661</v>
      </c>
      <c r="F42" s="271">
        <v>4298.833333333333</v>
      </c>
      <c r="G42" s="271">
        <v>4262.6666666666661</v>
      </c>
      <c r="H42" s="271">
        <v>4412.6666666666661</v>
      </c>
      <c r="I42" s="271">
        <v>4448.8333333333321</v>
      </c>
      <c r="J42" s="271">
        <v>4487.6666666666661</v>
      </c>
      <c r="K42" s="270">
        <v>4410</v>
      </c>
      <c r="L42" s="270">
        <v>4335</v>
      </c>
      <c r="M42" s="270">
        <v>3.96347</v>
      </c>
      <c r="N42" s="1"/>
      <c r="O42" s="1"/>
    </row>
    <row r="43" spans="1:15" ht="12.75" customHeight="1">
      <c r="A43" s="30">
        <v>33</v>
      </c>
      <c r="B43" s="280" t="s">
        <v>54</v>
      </c>
      <c r="C43" s="270">
        <v>274.75</v>
      </c>
      <c r="D43" s="271">
        <v>273.18333333333334</v>
      </c>
      <c r="E43" s="271">
        <v>270.66666666666669</v>
      </c>
      <c r="F43" s="271">
        <v>266.58333333333337</v>
      </c>
      <c r="G43" s="271">
        <v>264.06666666666672</v>
      </c>
      <c r="H43" s="271">
        <v>277.26666666666665</v>
      </c>
      <c r="I43" s="271">
        <v>279.7833333333333</v>
      </c>
      <c r="J43" s="271">
        <v>283.86666666666662</v>
      </c>
      <c r="K43" s="270">
        <v>275.7</v>
      </c>
      <c r="L43" s="270">
        <v>269.10000000000002</v>
      </c>
      <c r="M43" s="270">
        <v>48.95373</v>
      </c>
      <c r="N43" s="1"/>
      <c r="O43" s="1"/>
    </row>
    <row r="44" spans="1:15" ht="12.75" customHeight="1">
      <c r="A44" s="30">
        <v>34</v>
      </c>
      <c r="B44" s="280" t="s">
        <v>836</v>
      </c>
      <c r="C44" s="270">
        <v>360.5</v>
      </c>
      <c r="D44" s="271">
        <v>357.05</v>
      </c>
      <c r="E44" s="271">
        <v>349.20000000000005</v>
      </c>
      <c r="F44" s="271">
        <v>337.90000000000003</v>
      </c>
      <c r="G44" s="271">
        <v>330.05000000000007</v>
      </c>
      <c r="H44" s="271">
        <v>368.35</v>
      </c>
      <c r="I44" s="271">
        <v>376.20000000000005</v>
      </c>
      <c r="J44" s="271">
        <v>387.5</v>
      </c>
      <c r="K44" s="270">
        <v>364.9</v>
      </c>
      <c r="L44" s="270">
        <v>345.75</v>
      </c>
      <c r="M44" s="270">
        <v>7.4921300000000004</v>
      </c>
      <c r="N44" s="1"/>
      <c r="O44" s="1"/>
    </row>
    <row r="45" spans="1:15" ht="12.75" customHeight="1">
      <c r="A45" s="30">
        <v>35</v>
      </c>
      <c r="B45" s="280" t="s">
        <v>299</v>
      </c>
      <c r="C45" s="270">
        <v>668.5</v>
      </c>
      <c r="D45" s="271">
        <v>664.63333333333333</v>
      </c>
      <c r="E45" s="271">
        <v>659.26666666666665</v>
      </c>
      <c r="F45" s="271">
        <v>650.0333333333333</v>
      </c>
      <c r="G45" s="271">
        <v>644.66666666666663</v>
      </c>
      <c r="H45" s="271">
        <v>673.86666666666667</v>
      </c>
      <c r="I45" s="271">
        <v>679.23333333333323</v>
      </c>
      <c r="J45" s="271">
        <v>688.4666666666667</v>
      </c>
      <c r="K45" s="270">
        <v>670</v>
      </c>
      <c r="L45" s="270">
        <v>655.4</v>
      </c>
      <c r="M45" s="270">
        <v>6.0644900000000002</v>
      </c>
      <c r="N45" s="1"/>
      <c r="O45" s="1"/>
    </row>
    <row r="46" spans="1:15" ht="12.75" customHeight="1">
      <c r="A46" s="30">
        <v>36</v>
      </c>
      <c r="B46" s="280" t="s">
        <v>55</v>
      </c>
      <c r="C46" s="270">
        <v>161.94999999999999</v>
      </c>
      <c r="D46" s="271">
        <v>162.16666666666666</v>
      </c>
      <c r="E46" s="271">
        <v>159.58333333333331</v>
      </c>
      <c r="F46" s="271">
        <v>157.21666666666667</v>
      </c>
      <c r="G46" s="271">
        <v>154.63333333333333</v>
      </c>
      <c r="H46" s="271">
        <v>164.5333333333333</v>
      </c>
      <c r="I46" s="271">
        <v>167.11666666666662</v>
      </c>
      <c r="J46" s="271">
        <v>169.48333333333329</v>
      </c>
      <c r="K46" s="270">
        <v>164.75</v>
      </c>
      <c r="L46" s="270">
        <v>159.80000000000001</v>
      </c>
      <c r="M46" s="270">
        <v>174.16561999999999</v>
      </c>
      <c r="N46" s="1"/>
      <c r="O46" s="1"/>
    </row>
    <row r="47" spans="1:15" ht="12.75" customHeight="1">
      <c r="A47" s="30">
        <v>37</v>
      </c>
      <c r="B47" s="280" t="s">
        <v>57</v>
      </c>
      <c r="C47" s="270">
        <v>3400.35</v>
      </c>
      <c r="D47" s="271">
        <v>3407.1</v>
      </c>
      <c r="E47" s="271">
        <v>3379.2</v>
      </c>
      <c r="F47" s="271">
        <v>3358.0499999999997</v>
      </c>
      <c r="G47" s="271">
        <v>3330.1499999999996</v>
      </c>
      <c r="H47" s="271">
        <v>3428.25</v>
      </c>
      <c r="I47" s="271">
        <v>3456.1500000000005</v>
      </c>
      <c r="J47" s="271">
        <v>3477.3</v>
      </c>
      <c r="K47" s="270">
        <v>3435</v>
      </c>
      <c r="L47" s="270">
        <v>3385.95</v>
      </c>
      <c r="M47" s="270">
        <v>6.8292099999999998</v>
      </c>
      <c r="N47" s="1"/>
      <c r="O47" s="1"/>
    </row>
    <row r="48" spans="1:15" ht="12.75" customHeight="1">
      <c r="A48" s="30">
        <v>38</v>
      </c>
      <c r="B48" s="280" t="s">
        <v>300</v>
      </c>
      <c r="C48" s="270">
        <v>250.5</v>
      </c>
      <c r="D48" s="271">
        <v>250.43333333333331</v>
      </c>
      <c r="E48" s="271">
        <v>247.06666666666661</v>
      </c>
      <c r="F48" s="271">
        <v>243.6333333333333</v>
      </c>
      <c r="G48" s="271">
        <v>240.26666666666659</v>
      </c>
      <c r="H48" s="271">
        <v>253.86666666666662</v>
      </c>
      <c r="I48" s="271">
        <v>257.23333333333335</v>
      </c>
      <c r="J48" s="271">
        <v>260.66666666666663</v>
      </c>
      <c r="K48" s="270">
        <v>253.8</v>
      </c>
      <c r="L48" s="270">
        <v>247</v>
      </c>
      <c r="M48" s="270">
        <v>10.5989</v>
      </c>
      <c r="N48" s="1"/>
      <c r="O48" s="1"/>
    </row>
    <row r="49" spans="1:15" ht="12.75" customHeight="1">
      <c r="A49" s="30">
        <v>39</v>
      </c>
      <c r="B49" s="280" t="s">
        <v>301</v>
      </c>
      <c r="C49" s="270">
        <v>3113.55</v>
      </c>
      <c r="D49" s="271">
        <v>3107.8666666666668</v>
      </c>
      <c r="E49" s="271">
        <v>3080.6833333333334</v>
      </c>
      <c r="F49" s="271">
        <v>3047.8166666666666</v>
      </c>
      <c r="G49" s="271">
        <v>3020.6333333333332</v>
      </c>
      <c r="H49" s="271">
        <v>3140.7333333333336</v>
      </c>
      <c r="I49" s="271">
        <v>3167.916666666667</v>
      </c>
      <c r="J49" s="271">
        <v>3200.7833333333338</v>
      </c>
      <c r="K49" s="270">
        <v>3135.05</v>
      </c>
      <c r="L49" s="270">
        <v>3075</v>
      </c>
      <c r="M49" s="270">
        <v>5.4800000000000001E-2</v>
      </c>
      <c r="N49" s="1"/>
      <c r="O49" s="1"/>
    </row>
    <row r="50" spans="1:15" ht="12.75" customHeight="1">
      <c r="A50" s="30">
        <v>40</v>
      </c>
      <c r="B50" s="280" t="s">
        <v>302</v>
      </c>
      <c r="C50" s="270">
        <v>2439.4</v>
      </c>
      <c r="D50" s="271">
        <v>2407.8833333333332</v>
      </c>
      <c r="E50" s="271">
        <v>2352.1666666666665</v>
      </c>
      <c r="F50" s="271">
        <v>2264.9333333333334</v>
      </c>
      <c r="G50" s="271">
        <v>2209.2166666666667</v>
      </c>
      <c r="H50" s="271">
        <v>2495.1166666666663</v>
      </c>
      <c r="I50" s="271">
        <v>2550.8333333333335</v>
      </c>
      <c r="J50" s="271">
        <v>2638.0666666666662</v>
      </c>
      <c r="K50" s="270">
        <v>2463.6</v>
      </c>
      <c r="L50" s="270">
        <v>2320.65</v>
      </c>
      <c r="M50" s="270">
        <v>7.40618</v>
      </c>
      <c r="N50" s="1"/>
      <c r="O50" s="1"/>
    </row>
    <row r="51" spans="1:15" ht="12.75" customHeight="1">
      <c r="A51" s="30">
        <v>41</v>
      </c>
      <c r="B51" s="280" t="s">
        <v>303</v>
      </c>
      <c r="C51" s="270">
        <v>9189</v>
      </c>
      <c r="D51" s="271">
        <v>9192.2000000000007</v>
      </c>
      <c r="E51" s="271">
        <v>9039.5000000000018</v>
      </c>
      <c r="F51" s="271">
        <v>8890.0000000000018</v>
      </c>
      <c r="G51" s="271">
        <v>8737.3000000000029</v>
      </c>
      <c r="H51" s="271">
        <v>9341.7000000000007</v>
      </c>
      <c r="I51" s="271">
        <v>9494.3999999999978</v>
      </c>
      <c r="J51" s="271">
        <v>9643.9</v>
      </c>
      <c r="K51" s="270">
        <v>9344.9</v>
      </c>
      <c r="L51" s="270">
        <v>9042.7000000000007</v>
      </c>
      <c r="M51" s="270">
        <v>0.28811999999999999</v>
      </c>
      <c r="N51" s="1"/>
      <c r="O51" s="1"/>
    </row>
    <row r="52" spans="1:15" ht="12.75" customHeight="1">
      <c r="A52" s="30">
        <v>42</v>
      </c>
      <c r="B52" s="280" t="s">
        <v>60</v>
      </c>
      <c r="C52" s="270">
        <v>544.75</v>
      </c>
      <c r="D52" s="271">
        <v>541.94999999999993</v>
      </c>
      <c r="E52" s="271">
        <v>537.94999999999982</v>
      </c>
      <c r="F52" s="271">
        <v>531.14999999999986</v>
      </c>
      <c r="G52" s="271">
        <v>527.14999999999975</v>
      </c>
      <c r="H52" s="271">
        <v>548.74999999999989</v>
      </c>
      <c r="I52" s="271">
        <v>552.75000000000011</v>
      </c>
      <c r="J52" s="271">
        <v>559.54999999999995</v>
      </c>
      <c r="K52" s="270">
        <v>545.95000000000005</v>
      </c>
      <c r="L52" s="270">
        <v>535.15</v>
      </c>
      <c r="M52" s="270">
        <v>8.5394199999999998</v>
      </c>
      <c r="N52" s="1"/>
      <c r="O52" s="1"/>
    </row>
    <row r="53" spans="1:15" ht="12.75" customHeight="1">
      <c r="A53" s="30">
        <v>43</v>
      </c>
      <c r="B53" s="280" t="s">
        <v>304</v>
      </c>
      <c r="C53" s="270">
        <v>470.2</v>
      </c>
      <c r="D53" s="271">
        <v>469.43333333333339</v>
      </c>
      <c r="E53" s="271">
        <v>462.86666666666679</v>
      </c>
      <c r="F53" s="271">
        <v>455.53333333333342</v>
      </c>
      <c r="G53" s="271">
        <v>448.96666666666681</v>
      </c>
      <c r="H53" s="271">
        <v>476.76666666666677</v>
      </c>
      <c r="I53" s="271">
        <v>483.33333333333337</v>
      </c>
      <c r="J53" s="271">
        <v>490.66666666666674</v>
      </c>
      <c r="K53" s="270">
        <v>476</v>
      </c>
      <c r="L53" s="270">
        <v>462.1</v>
      </c>
      <c r="M53" s="270">
        <v>1.1591899999999999</v>
      </c>
      <c r="N53" s="1"/>
      <c r="O53" s="1"/>
    </row>
    <row r="54" spans="1:15" ht="12.75" customHeight="1">
      <c r="A54" s="30">
        <v>44</v>
      </c>
      <c r="B54" s="280" t="s">
        <v>243</v>
      </c>
      <c r="C54" s="270">
        <v>4426.3</v>
      </c>
      <c r="D54" s="271">
        <v>4458.8666666666659</v>
      </c>
      <c r="E54" s="271">
        <v>4369.7333333333318</v>
      </c>
      <c r="F54" s="271">
        <v>4313.1666666666661</v>
      </c>
      <c r="G54" s="271">
        <v>4224.0333333333319</v>
      </c>
      <c r="H54" s="271">
        <v>4515.4333333333316</v>
      </c>
      <c r="I54" s="271">
        <v>4604.5666666666648</v>
      </c>
      <c r="J54" s="271">
        <v>4661.1333333333314</v>
      </c>
      <c r="K54" s="270">
        <v>4548</v>
      </c>
      <c r="L54" s="270">
        <v>4402.3</v>
      </c>
      <c r="M54" s="270">
        <v>3.2246000000000001</v>
      </c>
      <c r="N54" s="1"/>
      <c r="O54" s="1"/>
    </row>
    <row r="55" spans="1:15" ht="12.75" customHeight="1">
      <c r="A55" s="30">
        <v>45</v>
      </c>
      <c r="B55" s="280" t="s">
        <v>61</v>
      </c>
      <c r="C55" s="270">
        <v>755.4</v>
      </c>
      <c r="D55" s="271">
        <v>750.81666666666661</v>
      </c>
      <c r="E55" s="271">
        <v>743.63333333333321</v>
      </c>
      <c r="F55" s="271">
        <v>731.86666666666656</v>
      </c>
      <c r="G55" s="271">
        <v>724.68333333333317</v>
      </c>
      <c r="H55" s="271">
        <v>762.58333333333326</v>
      </c>
      <c r="I55" s="271">
        <v>769.76666666666665</v>
      </c>
      <c r="J55" s="271">
        <v>781.5333333333333</v>
      </c>
      <c r="K55" s="270">
        <v>758</v>
      </c>
      <c r="L55" s="270">
        <v>739.05</v>
      </c>
      <c r="M55" s="270">
        <v>101.5646</v>
      </c>
      <c r="N55" s="1"/>
      <c r="O55" s="1"/>
    </row>
    <row r="56" spans="1:15" ht="12.75" customHeight="1">
      <c r="A56" s="30">
        <v>46</v>
      </c>
      <c r="B56" s="280" t="s">
        <v>305</v>
      </c>
      <c r="C56" s="270">
        <v>3231.95</v>
      </c>
      <c r="D56" s="271">
        <v>3208.9666666666667</v>
      </c>
      <c r="E56" s="271">
        <v>3172.9333333333334</v>
      </c>
      <c r="F56" s="271">
        <v>3113.9166666666665</v>
      </c>
      <c r="G56" s="271">
        <v>3077.8833333333332</v>
      </c>
      <c r="H56" s="271">
        <v>3267.9833333333336</v>
      </c>
      <c r="I56" s="271">
        <v>3304.0166666666673</v>
      </c>
      <c r="J56" s="271">
        <v>3363.0333333333338</v>
      </c>
      <c r="K56" s="270">
        <v>3245</v>
      </c>
      <c r="L56" s="270">
        <v>3149.95</v>
      </c>
      <c r="M56" s="270">
        <v>0.29343999999999998</v>
      </c>
      <c r="N56" s="1"/>
      <c r="O56" s="1"/>
    </row>
    <row r="57" spans="1:15" ht="12" customHeight="1">
      <c r="A57" s="30">
        <v>47</v>
      </c>
      <c r="B57" s="280" t="s">
        <v>306</v>
      </c>
      <c r="C57" s="270">
        <v>691.2</v>
      </c>
      <c r="D57" s="271">
        <v>688.38333333333333</v>
      </c>
      <c r="E57" s="271">
        <v>672.9666666666667</v>
      </c>
      <c r="F57" s="271">
        <v>654.73333333333335</v>
      </c>
      <c r="G57" s="271">
        <v>639.31666666666672</v>
      </c>
      <c r="H57" s="271">
        <v>706.61666666666667</v>
      </c>
      <c r="I57" s="271">
        <v>722.03333333333342</v>
      </c>
      <c r="J57" s="271">
        <v>740.26666666666665</v>
      </c>
      <c r="K57" s="270">
        <v>703.8</v>
      </c>
      <c r="L57" s="270">
        <v>670.15</v>
      </c>
      <c r="M57" s="270">
        <v>34.963610000000003</v>
      </c>
      <c r="N57" s="1"/>
      <c r="O57" s="1"/>
    </row>
    <row r="58" spans="1:15" ht="12.75" customHeight="1">
      <c r="A58" s="30">
        <v>48</v>
      </c>
      <c r="B58" s="280" t="s">
        <v>62</v>
      </c>
      <c r="C58" s="270">
        <v>3845.65</v>
      </c>
      <c r="D58" s="271">
        <v>3864.7833333333328</v>
      </c>
      <c r="E58" s="271">
        <v>3792.0666666666657</v>
      </c>
      <c r="F58" s="271">
        <v>3738.4833333333327</v>
      </c>
      <c r="G58" s="271">
        <v>3665.7666666666655</v>
      </c>
      <c r="H58" s="271">
        <v>3918.3666666666659</v>
      </c>
      <c r="I58" s="271">
        <v>3991.083333333333</v>
      </c>
      <c r="J58" s="271">
        <v>4044.6666666666661</v>
      </c>
      <c r="K58" s="270">
        <v>3937.5</v>
      </c>
      <c r="L58" s="270">
        <v>3811.2</v>
      </c>
      <c r="M58" s="270">
        <v>7.2409699999999999</v>
      </c>
      <c r="N58" s="1"/>
      <c r="O58" s="1"/>
    </row>
    <row r="59" spans="1:15" ht="12.75" customHeight="1">
      <c r="A59" s="30">
        <v>49</v>
      </c>
      <c r="B59" s="280" t="s">
        <v>307</v>
      </c>
      <c r="C59" s="270">
        <v>1226.9000000000001</v>
      </c>
      <c r="D59" s="271">
        <v>1231.95</v>
      </c>
      <c r="E59" s="271">
        <v>1208.9000000000001</v>
      </c>
      <c r="F59" s="271">
        <v>1190.9000000000001</v>
      </c>
      <c r="G59" s="271">
        <v>1167.8500000000001</v>
      </c>
      <c r="H59" s="271">
        <v>1249.95</v>
      </c>
      <c r="I59" s="271">
        <v>1272.9999999999998</v>
      </c>
      <c r="J59" s="271">
        <v>1291</v>
      </c>
      <c r="K59" s="270">
        <v>1255</v>
      </c>
      <c r="L59" s="270">
        <v>1213.95</v>
      </c>
      <c r="M59" s="270">
        <v>1.7349399999999999</v>
      </c>
      <c r="N59" s="1"/>
      <c r="O59" s="1"/>
    </row>
    <row r="60" spans="1:15" ht="12.75" customHeight="1">
      <c r="A60" s="30">
        <v>50</v>
      </c>
      <c r="B60" s="280" t="s">
        <v>65</v>
      </c>
      <c r="C60" s="270">
        <v>7166.5</v>
      </c>
      <c r="D60" s="271">
        <v>7148.1500000000005</v>
      </c>
      <c r="E60" s="271">
        <v>7088.3500000000013</v>
      </c>
      <c r="F60" s="271">
        <v>7010.2000000000007</v>
      </c>
      <c r="G60" s="271">
        <v>6950.4000000000015</v>
      </c>
      <c r="H60" s="271">
        <v>7226.3000000000011</v>
      </c>
      <c r="I60" s="271">
        <v>7286.1</v>
      </c>
      <c r="J60" s="271">
        <v>7364.2500000000009</v>
      </c>
      <c r="K60" s="270">
        <v>7207.95</v>
      </c>
      <c r="L60" s="270">
        <v>7070</v>
      </c>
      <c r="M60" s="270">
        <v>7.9199400000000004</v>
      </c>
      <c r="N60" s="1"/>
      <c r="O60" s="1"/>
    </row>
    <row r="61" spans="1:15" ht="12.75" customHeight="1">
      <c r="A61" s="30">
        <v>51</v>
      </c>
      <c r="B61" s="280" t="s">
        <v>64</v>
      </c>
      <c r="C61" s="270">
        <v>17055.599999999999</v>
      </c>
      <c r="D61" s="271">
        <v>17003.3</v>
      </c>
      <c r="E61" s="271">
        <v>16862.599999999999</v>
      </c>
      <c r="F61" s="271">
        <v>16669.599999999999</v>
      </c>
      <c r="G61" s="271">
        <v>16528.899999999998</v>
      </c>
      <c r="H61" s="271">
        <v>17196.3</v>
      </c>
      <c r="I61" s="271">
        <v>17337.000000000004</v>
      </c>
      <c r="J61" s="271">
        <v>17530</v>
      </c>
      <c r="K61" s="270">
        <v>17144</v>
      </c>
      <c r="L61" s="270">
        <v>16810.3</v>
      </c>
      <c r="M61" s="270">
        <v>3.2077300000000002</v>
      </c>
      <c r="N61" s="1"/>
      <c r="O61" s="1"/>
    </row>
    <row r="62" spans="1:15" ht="12.75" customHeight="1">
      <c r="A62" s="30">
        <v>52</v>
      </c>
      <c r="B62" s="280" t="s">
        <v>244</v>
      </c>
      <c r="C62" s="270">
        <v>5777.1</v>
      </c>
      <c r="D62" s="271">
        <v>5790.4000000000005</v>
      </c>
      <c r="E62" s="271">
        <v>5740.6500000000015</v>
      </c>
      <c r="F62" s="271">
        <v>5704.2000000000007</v>
      </c>
      <c r="G62" s="271">
        <v>5654.4500000000016</v>
      </c>
      <c r="H62" s="271">
        <v>5826.8500000000013</v>
      </c>
      <c r="I62" s="271">
        <v>5876.5999999999995</v>
      </c>
      <c r="J62" s="271">
        <v>5913.0500000000011</v>
      </c>
      <c r="K62" s="270">
        <v>5840.15</v>
      </c>
      <c r="L62" s="270">
        <v>5753.95</v>
      </c>
      <c r="M62" s="270">
        <v>0.37032999999999999</v>
      </c>
      <c r="N62" s="1"/>
      <c r="O62" s="1"/>
    </row>
    <row r="63" spans="1:15" ht="12.75" customHeight="1">
      <c r="A63" s="30">
        <v>53</v>
      </c>
      <c r="B63" s="280" t="s">
        <v>308</v>
      </c>
      <c r="C63" s="270">
        <v>3434.75</v>
      </c>
      <c r="D63" s="271">
        <v>3448.5666666666671</v>
      </c>
      <c r="E63" s="271">
        <v>3401.1833333333343</v>
      </c>
      <c r="F63" s="271">
        <v>3367.6166666666672</v>
      </c>
      <c r="G63" s="271">
        <v>3320.2333333333345</v>
      </c>
      <c r="H63" s="271">
        <v>3482.1333333333341</v>
      </c>
      <c r="I63" s="271">
        <v>3529.5166666666664</v>
      </c>
      <c r="J63" s="271">
        <v>3563.0833333333339</v>
      </c>
      <c r="K63" s="270">
        <v>3495.95</v>
      </c>
      <c r="L63" s="270">
        <v>3415</v>
      </c>
      <c r="M63" s="270">
        <v>0.64624000000000004</v>
      </c>
      <c r="N63" s="1"/>
      <c r="O63" s="1"/>
    </row>
    <row r="64" spans="1:15" ht="12.75" customHeight="1">
      <c r="A64" s="30">
        <v>54</v>
      </c>
      <c r="B64" s="280" t="s">
        <v>66</v>
      </c>
      <c r="C64" s="270">
        <v>2006.75</v>
      </c>
      <c r="D64" s="271">
        <v>2002.2</v>
      </c>
      <c r="E64" s="271">
        <v>1991.5500000000002</v>
      </c>
      <c r="F64" s="271">
        <v>1976.3500000000001</v>
      </c>
      <c r="G64" s="271">
        <v>1965.7000000000003</v>
      </c>
      <c r="H64" s="271">
        <v>2017.4</v>
      </c>
      <c r="I64" s="271">
        <v>2028.0500000000002</v>
      </c>
      <c r="J64" s="271">
        <v>2043.25</v>
      </c>
      <c r="K64" s="270">
        <v>2012.85</v>
      </c>
      <c r="L64" s="270">
        <v>1987</v>
      </c>
      <c r="M64" s="270">
        <v>3.5419</v>
      </c>
      <c r="N64" s="1"/>
      <c r="O64" s="1"/>
    </row>
    <row r="65" spans="1:15" ht="12.75" customHeight="1">
      <c r="A65" s="30">
        <v>55</v>
      </c>
      <c r="B65" s="280" t="s">
        <v>309</v>
      </c>
      <c r="C65" s="270">
        <v>376.15</v>
      </c>
      <c r="D65" s="271">
        <v>376.7166666666667</v>
      </c>
      <c r="E65" s="271">
        <v>371.83333333333337</v>
      </c>
      <c r="F65" s="271">
        <v>367.51666666666665</v>
      </c>
      <c r="G65" s="271">
        <v>362.63333333333333</v>
      </c>
      <c r="H65" s="271">
        <v>381.03333333333342</v>
      </c>
      <c r="I65" s="271">
        <v>385.91666666666674</v>
      </c>
      <c r="J65" s="271">
        <v>390.23333333333346</v>
      </c>
      <c r="K65" s="270">
        <v>381.6</v>
      </c>
      <c r="L65" s="270">
        <v>372.4</v>
      </c>
      <c r="M65" s="270">
        <v>31.019030000000001</v>
      </c>
      <c r="N65" s="1"/>
      <c r="O65" s="1"/>
    </row>
    <row r="66" spans="1:15" ht="12.75" customHeight="1">
      <c r="A66" s="30">
        <v>56</v>
      </c>
      <c r="B66" s="280" t="s">
        <v>67</v>
      </c>
      <c r="C66" s="270">
        <v>284.05</v>
      </c>
      <c r="D66" s="271">
        <v>282.76666666666665</v>
      </c>
      <c r="E66" s="271">
        <v>280.2833333333333</v>
      </c>
      <c r="F66" s="271">
        <v>276.51666666666665</v>
      </c>
      <c r="G66" s="271">
        <v>274.0333333333333</v>
      </c>
      <c r="H66" s="271">
        <v>286.5333333333333</v>
      </c>
      <c r="I66" s="271">
        <v>289.01666666666665</v>
      </c>
      <c r="J66" s="271">
        <v>292.7833333333333</v>
      </c>
      <c r="K66" s="270">
        <v>285.25</v>
      </c>
      <c r="L66" s="270">
        <v>279</v>
      </c>
      <c r="M66" s="270">
        <v>38.412230000000001</v>
      </c>
      <c r="N66" s="1"/>
      <c r="O66" s="1"/>
    </row>
    <row r="67" spans="1:15" ht="12.75" customHeight="1">
      <c r="A67" s="30">
        <v>57</v>
      </c>
      <c r="B67" s="280" t="s">
        <v>68</v>
      </c>
      <c r="C67" s="270">
        <v>134.19999999999999</v>
      </c>
      <c r="D67" s="271">
        <v>133.81666666666663</v>
      </c>
      <c r="E67" s="271">
        <v>133.03333333333327</v>
      </c>
      <c r="F67" s="271">
        <v>131.86666666666665</v>
      </c>
      <c r="G67" s="271">
        <v>131.08333333333329</v>
      </c>
      <c r="H67" s="271">
        <v>134.98333333333326</v>
      </c>
      <c r="I67" s="271">
        <v>135.76666666666662</v>
      </c>
      <c r="J67" s="271">
        <v>136.93333333333325</v>
      </c>
      <c r="K67" s="270">
        <v>134.6</v>
      </c>
      <c r="L67" s="270">
        <v>132.65</v>
      </c>
      <c r="M67" s="270">
        <v>133.49849</v>
      </c>
      <c r="N67" s="1"/>
      <c r="O67" s="1"/>
    </row>
    <row r="68" spans="1:15" ht="12.75" customHeight="1">
      <c r="A68" s="30">
        <v>58</v>
      </c>
      <c r="B68" s="280" t="s">
        <v>245</v>
      </c>
      <c r="C68" s="270">
        <v>51.2</v>
      </c>
      <c r="D68" s="271">
        <v>51.083333333333336</v>
      </c>
      <c r="E68" s="271">
        <v>50.716666666666669</v>
      </c>
      <c r="F68" s="271">
        <v>50.233333333333334</v>
      </c>
      <c r="G68" s="271">
        <v>49.866666666666667</v>
      </c>
      <c r="H68" s="271">
        <v>51.56666666666667</v>
      </c>
      <c r="I68" s="271">
        <v>51.93333333333333</v>
      </c>
      <c r="J68" s="271">
        <v>52.416666666666671</v>
      </c>
      <c r="K68" s="270">
        <v>51.45</v>
      </c>
      <c r="L68" s="270">
        <v>50.6</v>
      </c>
      <c r="M68" s="270">
        <v>26.31352</v>
      </c>
      <c r="N68" s="1"/>
      <c r="O68" s="1"/>
    </row>
    <row r="69" spans="1:15" ht="12.75" customHeight="1">
      <c r="A69" s="30">
        <v>59</v>
      </c>
      <c r="B69" s="280" t="s">
        <v>310</v>
      </c>
      <c r="C69" s="270">
        <v>18.399999999999999</v>
      </c>
      <c r="D69" s="271">
        <v>18.350000000000001</v>
      </c>
      <c r="E69" s="271">
        <v>18.150000000000002</v>
      </c>
      <c r="F69" s="271">
        <v>17.900000000000002</v>
      </c>
      <c r="G69" s="271">
        <v>17.700000000000003</v>
      </c>
      <c r="H69" s="271">
        <v>18.600000000000001</v>
      </c>
      <c r="I69" s="271">
        <v>18.800000000000004</v>
      </c>
      <c r="J69" s="271">
        <v>19.05</v>
      </c>
      <c r="K69" s="270">
        <v>18.55</v>
      </c>
      <c r="L69" s="270">
        <v>18.100000000000001</v>
      </c>
      <c r="M69" s="270">
        <v>26.742760000000001</v>
      </c>
      <c r="N69" s="1"/>
      <c r="O69" s="1"/>
    </row>
    <row r="70" spans="1:15" ht="12.75" customHeight="1">
      <c r="A70" s="30">
        <v>60</v>
      </c>
      <c r="B70" s="280" t="s">
        <v>69</v>
      </c>
      <c r="C70" s="270">
        <v>1927.25</v>
      </c>
      <c r="D70" s="271">
        <v>1908.0833333333333</v>
      </c>
      <c r="E70" s="271">
        <v>1886.1666666666665</v>
      </c>
      <c r="F70" s="271">
        <v>1845.0833333333333</v>
      </c>
      <c r="G70" s="271">
        <v>1823.1666666666665</v>
      </c>
      <c r="H70" s="271">
        <v>1949.1666666666665</v>
      </c>
      <c r="I70" s="271">
        <v>1971.083333333333</v>
      </c>
      <c r="J70" s="271">
        <v>2012.1666666666665</v>
      </c>
      <c r="K70" s="270">
        <v>1930</v>
      </c>
      <c r="L70" s="270">
        <v>1867</v>
      </c>
      <c r="M70" s="270">
        <v>4.7029300000000003</v>
      </c>
      <c r="N70" s="1"/>
      <c r="O70" s="1"/>
    </row>
    <row r="71" spans="1:15" ht="12.75" customHeight="1">
      <c r="A71" s="30">
        <v>61</v>
      </c>
      <c r="B71" s="280" t="s">
        <v>311</v>
      </c>
      <c r="C71" s="270">
        <v>5269.9</v>
      </c>
      <c r="D71" s="271">
        <v>5289.0999999999995</v>
      </c>
      <c r="E71" s="271">
        <v>5233.1999999999989</v>
      </c>
      <c r="F71" s="271">
        <v>5196.4999999999991</v>
      </c>
      <c r="G71" s="271">
        <v>5140.5999999999985</v>
      </c>
      <c r="H71" s="271">
        <v>5325.7999999999993</v>
      </c>
      <c r="I71" s="271">
        <v>5381.6999999999989</v>
      </c>
      <c r="J71" s="271">
        <v>5418.4</v>
      </c>
      <c r="K71" s="270">
        <v>5345</v>
      </c>
      <c r="L71" s="270">
        <v>5252.4</v>
      </c>
      <c r="M71" s="270">
        <v>7.9930000000000001E-2</v>
      </c>
      <c r="N71" s="1"/>
      <c r="O71" s="1"/>
    </row>
    <row r="72" spans="1:15" ht="12.75" customHeight="1">
      <c r="A72" s="30">
        <v>62</v>
      </c>
      <c r="B72" s="280" t="s">
        <v>72</v>
      </c>
      <c r="C72" s="270">
        <v>659.7</v>
      </c>
      <c r="D72" s="271">
        <v>661.35</v>
      </c>
      <c r="E72" s="271">
        <v>655.15000000000009</v>
      </c>
      <c r="F72" s="271">
        <v>650.6</v>
      </c>
      <c r="G72" s="271">
        <v>644.40000000000009</v>
      </c>
      <c r="H72" s="271">
        <v>665.90000000000009</v>
      </c>
      <c r="I72" s="271">
        <v>672.10000000000014</v>
      </c>
      <c r="J72" s="271">
        <v>676.65000000000009</v>
      </c>
      <c r="K72" s="270">
        <v>667.55</v>
      </c>
      <c r="L72" s="270">
        <v>656.8</v>
      </c>
      <c r="M72" s="270">
        <v>8.5507600000000004</v>
      </c>
      <c r="N72" s="1"/>
      <c r="O72" s="1"/>
    </row>
    <row r="73" spans="1:15" ht="12.75" customHeight="1">
      <c r="A73" s="30">
        <v>63</v>
      </c>
      <c r="B73" s="280" t="s">
        <v>312</v>
      </c>
      <c r="C73" s="270">
        <v>819.8</v>
      </c>
      <c r="D73" s="271">
        <v>824.35</v>
      </c>
      <c r="E73" s="271">
        <v>811.7</v>
      </c>
      <c r="F73" s="271">
        <v>803.6</v>
      </c>
      <c r="G73" s="271">
        <v>790.95</v>
      </c>
      <c r="H73" s="271">
        <v>832.45</v>
      </c>
      <c r="I73" s="271">
        <v>845.09999999999991</v>
      </c>
      <c r="J73" s="271">
        <v>853.2</v>
      </c>
      <c r="K73" s="270">
        <v>837</v>
      </c>
      <c r="L73" s="270">
        <v>816.25</v>
      </c>
      <c r="M73" s="270">
        <v>5.8144099999999996</v>
      </c>
      <c r="N73" s="1"/>
      <c r="O73" s="1"/>
    </row>
    <row r="74" spans="1:15" ht="12.75" customHeight="1">
      <c r="A74" s="30">
        <v>64</v>
      </c>
      <c r="B74" s="280" t="s">
        <v>71</v>
      </c>
      <c r="C74" s="270">
        <v>329.25</v>
      </c>
      <c r="D74" s="271">
        <v>328.25</v>
      </c>
      <c r="E74" s="271">
        <v>326.75</v>
      </c>
      <c r="F74" s="271">
        <v>324.25</v>
      </c>
      <c r="G74" s="271">
        <v>322.75</v>
      </c>
      <c r="H74" s="271">
        <v>330.75</v>
      </c>
      <c r="I74" s="271">
        <v>332.25</v>
      </c>
      <c r="J74" s="271">
        <v>334.75</v>
      </c>
      <c r="K74" s="270">
        <v>329.75</v>
      </c>
      <c r="L74" s="270">
        <v>325.75</v>
      </c>
      <c r="M74" s="270">
        <v>46.720680000000002</v>
      </c>
      <c r="N74" s="1"/>
      <c r="O74" s="1"/>
    </row>
    <row r="75" spans="1:15" ht="12.75" customHeight="1">
      <c r="A75" s="30">
        <v>65</v>
      </c>
      <c r="B75" s="280" t="s">
        <v>73</v>
      </c>
      <c r="C75" s="270">
        <v>765.45</v>
      </c>
      <c r="D75" s="271">
        <v>762.61666666666667</v>
      </c>
      <c r="E75" s="271">
        <v>752.23333333333335</v>
      </c>
      <c r="F75" s="271">
        <v>739.01666666666665</v>
      </c>
      <c r="G75" s="271">
        <v>728.63333333333333</v>
      </c>
      <c r="H75" s="271">
        <v>775.83333333333337</v>
      </c>
      <c r="I75" s="271">
        <v>786.21666666666681</v>
      </c>
      <c r="J75" s="271">
        <v>799.43333333333339</v>
      </c>
      <c r="K75" s="270">
        <v>773</v>
      </c>
      <c r="L75" s="270">
        <v>749.4</v>
      </c>
      <c r="M75" s="270">
        <v>28.682009999999998</v>
      </c>
      <c r="N75" s="1"/>
      <c r="O75" s="1"/>
    </row>
    <row r="76" spans="1:15" ht="12.75" customHeight="1">
      <c r="A76" s="30">
        <v>66</v>
      </c>
      <c r="B76" s="280" t="s">
        <v>76</v>
      </c>
      <c r="C76" s="270">
        <v>62.1</v>
      </c>
      <c r="D76" s="271">
        <v>61.733333333333327</v>
      </c>
      <c r="E76" s="271">
        <v>60.816666666666656</v>
      </c>
      <c r="F76" s="271">
        <v>59.533333333333331</v>
      </c>
      <c r="G76" s="271">
        <v>58.61666666666666</v>
      </c>
      <c r="H76" s="271">
        <v>63.016666666666652</v>
      </c>
      <c r="I76" s="271">
        <v>63.933333333333323</v>
      </c>
      <c r="J76" s="271">
        <v>65.21666666666664</v>
      </c>
      <c r="K76" s="270">
        <v>62.65</v>
      </c>
      <c r="L76" s="270">
        <v>60.45</v>
      </c>
      <c r="M76" s="270">
        <v>400.08816000000002</v>
      </c>
      <c r="N76" s="1"/>
      <c r="O76" s="1"/>
    </row>
    <row r="77" spans="1:15" ht="12.75" customHeight="1">
      <c r="A77" s="30">
        <v>67</v>
      </c>
      <c r="B77" s="280" t="s">
        <v>80</v>
      </c>
      <c r="C77" s="270">
        <v>326.85000000000002</v>
      </c>
      <c r="D77" s="271">
        <v>325.56666666666666</v>
      </c>
      <c r="E77" s="271">
        <v>323.13333333333333</v>
      </c>
      <c r="F77" s="271">
        <v>319.41666666666669</v>
      </c>
      <c r="G77" s="271">
        <v>316.98333333333335</v>
      </c>
      <c r="H77" s="271">
        <v>329.2833333333333</v>
      </c>
      <c r="I77" s="271">
        <v>331.71666666666658</v>
      </c>
      <c r="J77" s="271">
        <v>335.43333333333328</v>
      </c>
      <c r="K77" s="270">
        <v>328</v>
      </c>
      <c r="L77" s="270">
        <v>321.85000000000002</v>
      </c>
      <c r="M77" s="270">
        <v>27.647300000000001</v>
      </c>
      <c r="N77" s="1"/>
      <c r="O77" s="1"/>
    </row>
    <row r="78" spans="1:15" ht="12.75" customHeight="1">
      <c r="A78" s="30">
        <v>68</v>
      </c>
      <c r="B78" s="280" t="s">
        <v>75</v>
      </c>
      <c r="C78" s="270">
        <v>753.1</v>
      </c>
      <c r="D78" s="271">
        <v>733.73333333333323</v>
      </c>
      <c r="E78" s="271">
        <v>705.56666666666649</v>
      </c>
      <c r="F78" s="271">
        <v>658.0333333333333</v>
      </c>
      <c r="G78" s="271">
        <v>629.86666666666656</v>
      </c>
      <c r="H78" s="271">
        <v>781.26666666666642</v>
      </c>
      <c r="I78" s="271">
        <v>809.43333333333317</v>
      </c>
      <c r="J78" s="271">
        <v>856.96666666666636</v>
      </c>
      <c r="K78" s="270">
        <v>761.9</v>
      </c>
      <c r="L78" s="270">
        <v>686.2</v>
      </c>
      <c r="M78" s="270">
        <v>1267.94211</v>
      </c>
      <c r="N78" s="1"/>
      <c r="O78" s="1"/>
    </row>
    <row r="79" spans="1:15" ht="12.75" customHeight="1">
      <c r="A79" s="30">
        <v>69</v>
      </c>
      <c r="B79" s="280" t="s">
        <v>77</v>
      </c>
      <c r="C79" s="270">
        <v>302.2</v>
      </c>
      <c r="D79" s="271">
        <v>299.0333333333333</v>
      </c>
      <c r="E79" s="271">
        <v>294.86666666666662</v>
      </c>
      <c r="F79" s="271">
        <v>287.5333333333333</v>
      </c>
      <c r="G79" s="271">
        <v>283.36666666666662</v>
      </c>
      <c r="H79" s="271">
        <v>306.36666666666662</v>
      </c>
      <c r="I79" s="271">
        <v>310.53333333333336</v>
      </c>
      <c r="J79" s="271">
        <v>317.86666666666662</v>
      </c>
      <c r="K79" s="270">
        <v>303.2</v>
      </c>
      <c r="L79" s="270">
        <v>291.7</v>
      </c>
      <c r="M79" s="270">
        <v>26.905480000000001</v>
      </c>
      <c r="N79" s="1"/>
      <c r="O79" s="1"/>
    </row>
    <row r="80" spans="1:15" ht="12.75" customHeight="1">
      <c r="A80" s="30">
        <v>70</v>
      </c>
      <c r="B80" s="280" t="s">
        <v>313</v>
      </c>
      <c r="C80" s="270">
        <v>1049.0999999999999</v>
      </c>
      <c r="D80" s="271">
        <v>1037.2666666666667</v>
      </c>
      <c r="E80" s="271">
        <v>1017.5333333333333</v>
      </c>
      <c r="F80" s="271">
        <v>985.9666666666667</v>
      </c>
      <c r="G80" s="271">
        <v>966.23333333333335</v>
      </c>
      <c r="H80" s="271">
        <v>1068.8333333333333</v>
      </c>
      <c r="I80" s="271">
        <v>1088.5666666666664</v>
      </c>
      <c r="J80" s="271">
        <v>1120.1333333333332</v>
      </c>
      <c r="K80" s="270">
        <v>1057</v>
      </c>
      <c r="L80" s="270">
        <v>1005.7</v>
      </c>
      <c r="M80" s="270">
        <v>2.23814</v>
      </c>
      <c r="N80" s="1"/>
      <c r="O80" s="1"/>
    </row>
    <row r="81" spans="1:15" ht="12.75" customHeight="1">
      <c r="A81" s="30">
        <v>71</v>
      </c>
      <c r="B81" s="280" t="s">
        <v>314</v>
      </c>
      <c r="C81" s="270">
        <v>317.95</v>
      </c>
      <c r="D81" s="271">
        <v>319.28333333333336</v>
      </c>
      <c r="E81" s="271">
        <v>315.76666666666671</v>
      </c>
      <c r="F81" s="271">
        <v>313.58333333333337</v>
      </c>
      <c r="G81" s="271">
        <v>310.06666666666672</v>
      </c>
      <c r="H81" s="271">
        <v>321.4666666666667</v>
      </c>
      <c r="I81" s="271">
        <v>324.98333333333335</v>
      </c>
      <c r="J81" s="271">
        <v>327.16666666666669</v>
      </c>
      <c r="K81" s="270">
        <v>322.8</v>
      </c>
      <c r="L81" s="270">
        <v>317.10000000000002</v>
      </c>
      <c r="M81" s="270">
        <v>37.963320000000003</v>
      </c>
      <c r="N81" s="1"/>
      <c r="O81" s="1"/>
    </row>
    <row r="82" spans="1:15" ht="12.75" customHeight="1">
      <c r="A82" s="30">
        <v>72</v>
      </c>
      <c r="B82" s="280" t="s">
        <v>315</v>
      </c>
      <c r="C82" s="270">
        <v>9050.7000000000007</v>
      </c>
      <c r="D82" s="271">
        <v>9076.9</v>
      </c>
      <c r="E82" s="271">
        <v>8873.7999999999993</v>
      </c>
      <c r="F82" s="271">
        <v>8696.9</v>
      </c>
      <c r="G82" s="271">
        <v>8493.7999999999993</v>
      </c>
      <c r="H82" s="271">
        <v>9253.7999999999993</v>
      </c>
      <c r="I82" s="271">
        <v>9456.9000000000015</v>
      </c>
      <c r="J82" s="271">
        <v>9633.7999999999993</v>
      </c>
      <c r="K82" s="270">
        <v>9280</v>
      </c>
      <c r="L82" s="270">
        <v>8900</v>
      </c>
      <c r="M82" s="270">
        <v>0.70611999999999997</v>
      </c>
      <c r="N82" s="1"/>
      <c r="O82" s="1"/>
    </row>
    <row r="83" spans="1:15" ht="12.75" customHeight="1">
      <c r="A83" s="30">
        <v>73</v>
      </c>
      <c r="B83" s="280" t="s">
        <v>316</v>
      </c>
      <c r="C83" s="270">
        <v>1129.3499999999999</v>
      </c>
      <c r="D83" s="271">
        <v>1119.55</v>
      </c>
      <c r="E83" s="271">
        <v>1097.0999999999999</v>
      </c>
      <c r="F83" s="271">
        <v>1064.8499999999999</v>
      </c>
      <c r="G83" s="271">
        <v>1042.3999999999999</v>
      </c>
      <c r="H83" s="271">
        <v>1151.8</v>
      </c>
      <c r="I83" s="271">
        <v>1174.2500000000002</v>
      </c>
      <c r="J83" s="271">
        <v>1206.5</v>
      </c>
      <c r="K83" s="270">
        <v>1142</v>
      </c>
      <c r="L83" s="270">
        <v>1087.3</v>
      </c>
      <c r="M83" s="270">
        <v>1.1921999999999999</v>
      </c>
      <c r="N83" s="1"/>
      <c r="O83" s="1"/>
    </row>
    <row r="84" spans="1:15" ht="12.75" customHeight="1">
      <c r="A84" s="30">
        <v>74</v>
      </c>
      <c r="B84" s="280" t="s">
        <v>246</v>
      </c>
      <c r="C84" s="270">
        <v>914.35</v>
      </c>
      <c r="D84" s="271">
        <v>916.5</v>
      </c>
      <c r="E84" s="271">
        <v>905.05</v>
      </c>
      <c r="F84" s="271">
        <v>895.75</v>
      </c>
      <c r="G84" s="271">
        <v>884.3</v>
      </c>
      <c r="H84" s="271">
        <v>925.8</v>
      </c>
      <c r="I84" s="271">
        <v>937.25</v>
      </c>
      <c r="J84" s="271">
        <v>946.55</v>
      </c>
      <c r="K84" s="270">
        <v>927.95</v>
      </c>
      <c r="L84" s="270">
        <v>907.2</v>
      </c>
      <c r="M84" s="270">
        <v>0.30259999999999998</v>
      </c>
      <c r="N84" s="1"/>
      <c r="O84" s="1"/>
    </row>
    <row r="85" spans="1:15" ht="12.75" customHeight="1">
      <c r="A85" s="30">
        <v>75</v>
      </c>
      <c r="B85" s="280" t="s">
        <v>837</v>
      </c>
      <c r="C85" s="270">
        <v>570.1</v>
      </c>
      <c r="D85" s="271">
        <v>569.81666666666661</v>
      </c>
      <c r="E85" s="271">
        <v>563.63333333333321</v>
      </c>
      <c r="F85" s="271">
        <v>557.16666666666663</v>
      </c>
      <c r="G85" s="271">
        <v>550.98333333333323</v>
      </c>
      <c r="H85" s="271">
        <v>576.28333333333319</v>
      </c>
      <c r="I85" s="271">
        <v>582.46666666666658</v>
      </c>
      <c r="J85" s="271">
        <v>588.93333333333317</v>
      </c>
      <c r="K85" s="270">
        <v>576</v>
      </c>
      <c r="L85" s="270">
        <v>563.35</v>
      </c>
      <c r="M85" s="270">
        <v>3.1361400000000001</v>
      </c>
      <c r="N85" s="1"/>
      <c r="O85" s="1"/>
    </row>
    <row r="86" spans="1:15" ht="12.75" customHeight="1">
      <c r="A86" s="30">
        <v>76</v>
      </c>
      <c r="B86" s="280" t="s">
        <v>78</v>
      </c>
      <c r="C86" s="270">
        <v>17309.849999999999</v>
      </c>
      <c r="D86" s="271">
        <v>17363.533333333336</v>
      </c>
      <c r="E86" s="271">
        <v>17197.116666666672</v>
      </c>
      <c r="F86" s="271">
        <v>17084.383333333335</v>
      </c>
      <c r="G86" s="271">
        <v>16917.966666666671</v>
      </c>
      <c r="H86" s="271">
        <v>17476.266666666674</v>
      </c>
      <c r="I86" s="271">
        <v>17642.683333333338</v>
      </c>
      <c r="J86" s="271">
        <v>17755.416666666675</v>
      </c>
      <c r="K86" s="270">
        <v>17529.95</v>
      </c>
      <c r="L86" s="270">
        <v>17250.8</v>
      </c>
      <c r="M86" s="270">
        <v>0.16691</v>
      </c>
      <c r="N86" s="1"/>
      <c r="O86" s="1"/>
    </row>
    <row r="87" spans="1:15" ht="12.75" customHeight="1">
      <c r="A87" s="30">
        <v>77</v>
      </c>
      <c r="B87" s="280" t="s">
        <v>317</v>
      </c>
      <c r="C87" s="270">
        <v>563.15</v>
      </c>
      <c r="D87" s="271">
        <v>564.68333333333328</v>
      </c>
      <c r="E87" s="271">
        <v>553.96666666666658</v>
      </c>
      <c r="F87" s="271">
        <v>544.7833333333333</v>
      </c>
      <c r="G87" s="271">
        <v>534.06666666666661</v>
      </c>
      <c r="H87" s="271">
        <v>573.86666666666656</v>
      </c>
      <c r="I87" s="271">
        <v>584.58333333333326</v>
      </c>
      <c r="J87" s="271">
        <v>593.76666666666654</v>
      </c>
      <c r="K87" s="270">
        <v>575.4</v>
      </c>
      <c r="L87" s="270">
        <v>555.5</v>
      </c>
      <c r="M87" s="270">
        <v>4.9334800000000003</v>
      </c>
      <c r="N87" s="1"/>
      <c r="O87" s="1"/>
    </row>
    <row r="88" spans="1:15" ht="12.75" customHeight="1">
      <c r="A88" s="30">
        <v>78</v>
      </c>
      <c r="B88" s="280" t="s">
        <v>838</v>
      </c>
      <c r="C88" s="270">
        <v>41.15</v>
      </c>
      <c r="D88" s="271">
        <v>40.766666666666666</v>
      </c>
      <c r="E88" s="271">
        <v>39.083333333333329</v>
      </c>
      <c r="F88" s="271">
        <v>37.016666666666666</v>
      </c>
      <c r="G88" s="271">
        <v>35.333333333333329</v>
      </c>
      <c r="H88" s="271">
        <v>42.833333333333329</v>
      </c>
      <c r="I88" s="271">
        <v>44.516666666666666</v>
      </c>
      <c r="J88" s="271">
        <v>46.583333333333329</v>
      </c>
      <c r="K88" s="270">
        <v>42.45</v>
      </c>
      <c r="L88" s="270">
        <v>38.700000000000003</v>
      </c>
      <c r="M88" s="270">
        <v>271.58582000000001</v>
      </c>
      <c r="N88" s="1"/>
      <c r="O88" s="1"/>
    </row>
    <row r="89" spans="1:15" ht="12.75" customHeight="1">
      <c r="A89" s="30">
        <v>79</v>
      </c>
      <c r="B89" s="280" t="s">
        <v>81</v>
      </c>
      <c r="C89" s="270">
        <v>3667.9</v>
      </c>
      <c r="D89" s="271">
        <v>3643.5666666666671</v>
      </c>
      <c r="E89" s="271">
        <v>3612.3333333333339</v>
      </c>
      <c r="F89" s="271">
        <v>3556.7666666666669</v>
      </c>
      <c r="G89" s="271">
        <v>3525.5333333333338</v>
      </c>
      <c r="H89" s="271">
        <v>3699.1333333333341</v>
      </c>
      <c r="I89" s="271">
        <v>3730.3666666666668</v>
      </c>
      <c r="J89" s="271">
        <v>3785.9333333333343</v>
      </c>
      <c r="K89" s="270">
        <v>3674.8</v>
      </c>
      <c r="L89" s="270">
        <v>3588</v>
      </c>
      <c r="M89" s="270">
        <v>2.8773399999999998</v>
      </c>
      <c r="N89" s="1"/>
      <c r="O89" s="1"/>
    </row>
    <row r="90" spans="1:15" ht="12.75" customHeight="1">
      <c r="A90" s="30">
        <v>80</v>
      </c>
      <c r="B90" s="280" t="s">
        <v>839</v>
      </c>
      <c r="C90" s="270">
        <v>1365.35</v>
      </c>
      <c r="D90" s="271">
        <v>1358.0333333333333</v>
      </c>
      <c r="E90" s="271">
        <v>1341.3166666666666</v>
      </c>
      <c r="F90" s="271">
        <v>1317.2833333333333</v>
      </c>
      <c r="G90" s="271">
        <v>1300.5666666666666</v>
      </c>
      <c r="H90" s="271">
        <v>1382.0666666666666</v>
      </c>
      <c r="I90" s="271">
        <v>1398.7833333333333</v>
      </c>
      <c r="J90" s="271">
        <v>1422.8166666666666</v>
      </c>
      <c r="K90" s="270">
        <v>1374.75</v>
      </c>
      <c r="L90" s="270">
        <v>1334</v>
      </c>
      <c r="M90" s="270">
        <v>1.1277299999999999</v>
      </c>
      <c r="N90" s="1"/>
      <c r="O90" s="1"/>
    </row>
    <row r="91" spans="1:15" ht="12.75" customHeight="1">
      <c r="A91" s="30">
        <v>81</v>
      </c>
      <c r="B91" s="280" t="s">
        <v>318</v>
      </c>
      <c r="C91" s="270">
        <v>497.75</v>
      </c>
      <c r="D91" s="271">
        <v>489.59999999999997</v>
      </c>
      <c r="E91" s="271">
        <v>479.19999999999993</v>
      </c>
      <c r="F91" s="271">
        <v>460.65</v>
      </c>
      <c r="G91" s="271">
        <v>450.24999999999994</v>
      </c>
      <c r="H91" s="271">
        <v>508.14999999999992</v>
      </c>
      <c r="I91" s="271">
        <v>518.54999999999995</v>
      </c>
      <c r="J91" s="271">
        <v>537.09999999999991</v>
      </c>
      <c r="K91" s="270">
        <v>500</v>
      </c>
      <c r="L91" s="270">
        <v>471.05</v>
      </c>
      <c r="M91" s="270">
        <v>3.61822</v>
      </c>
      <c r="N91" s="1"/>
      <c r="O91" s="1"/>
    </row>
    <row r="92" spans="1:15" ht="12.75" customHeight="1">
      <c r="A92" s="30">
        <v>82</v>
      </c>
      <c r="B92" s="280" t="s">
        <v>247</v>
      </c>
      <c r="C92" s="270">
        <v>84.2</v>
      </c>
      <c r="D92" s="271">
        <v>83.066666666666663</v>
      </c>
      <c r="E92" s="271">
        <v>81.433333333333323</v>
      </c>
      <c r="F92" s="271">
        <v>78.666666666666657</v>
      </c>
      <c r="G92" s="271">
        <v>77.033333333333317</v>
      </c>
      <c r="H92" s="271">
        <v>85.833333333333329</v>
      </c>
      <c r="I92" s="271">
        <v>87.466666666666654</v>
      </c>
      <c r="J92" s="271">
        <v>90.233333333333334</v>
      </c>
      <c r="K92" s="270">
        <v>84.7</v>
      </c>
      <c r="L92" s="270">
        <v>80.3</v>
      </c>
      <c r="M92" s="270">
        <v>77.052379999999999</v>
      </c>
      <c r="N92" s="1"/>
      <c r="O92" s="1"/>
    </row>
    <row r="93" spans="1:15" ht="12.75" customHeight="1">
      <c r="A93" s="30">
        <v>83</v>
      </c>
      <c r="B93" s="280" t="s">
        <v>792</v>
      </c>
      <c r="C93" s="270">
        <v>219.45</v>
      </c>
      <c r="D93" s="271">
        <v>217.86666666666667</v>
      </c>
      <c r="E93" s="271">
        <v>213.68333333333334</v>
      </c>
      <c r="F93" s="271">
        <v>207.91666666666666</v>
      </c>
      <c r="G93" s="271">
        <v>203.73333333333332</v>
      </c>
      <c r="H93" s="271">
        <v>223.63333333333335</v>
      </c>
      <c r="I93" s="271">
        <v>227.81666666666669</v>
      </c>
      <c r="J93" s="271">
        <v>233.58333333333337</v>
      </c>
      <c r="K93" s="270">
        <v>222.05</v>
      </c>
      <c r="L93" s="270">
        <v>212.1</v>
      </c>
      <c r="M93" s="270">
        <v>48.274909999999998</v>
      </c>
      <c r="N93" s="1"/>
      <c r="O93" s="1"/>
    </row>
    <row r="94" spans="1:15" ht="12.75" customHeight="1">
      <c r="A94" s="30">
        <v>84</v>
      </c>
      <c r="B94" s="280" t="s">
        <v>319</v>
      </c>
      <c r="C94" s="270">
        <v>3217.3</v>
      </c>
      <c r="D94" s="271">
        <v>3216.2833333333333</v>
      </c>
      <c r="E94" s="271">
        <v>3197.5666666666666</v>
      </c>
      <c r="F94" s="271">
        <v>3177.8333333333335</v>
      </c>
      <c r="G94" s="271">
        <v>3159.1166666666668</v>
      </c>
      <c r="H94" s="271">
        <v>3236.0166666666664</v>
      </c>
      <c r="I94" s="271">
        <v>3254.7333333333327</v>
      </c>
      <c r="J94" s="271">
        <v>3274.4666666666662</v>
      </c>
      <c r="K94" s="270">
        <v>3235</v>
      </c>
      <c r="L94" s="270">
        <v>3196.55</v>
      </c>
      <c r="M94" s="270">
        <v>0.25464999999999999</v>
      </c>
      <c r="N94" s="1"/>
      <c r="O94" s="1"/>
    </row>
    <row r="95" spans="1:15" ht="12.75" customHeight="1">
      <c r="A95" s="30">
        <v>85</v>
      </c>
      <c r="B95" s="280" t="s">
        <v>320</v>
      </c>
      <c r="C95" s="270">
        <v>221.2</v>
      </c>
      <c r="D95" s="271">
        <v>221.45000000000002</v>
      </c>
      <c r="E95" s="271">
        <v>217.90000000000003</v>
      </c>
      <c r="F95" s="271">
        <v>214.60000000000002</v>
      </c>
      <c r="G95" s="271">
        <v>211.05000000000004</v>
      </c>
      <c r="H95" s="271">
        <v>224.75000000000003</v>
      </c>
      <c r="I95" s="271">
        <v>228.30000000000004</v>
      </c>
      <c r="J95" s="271">
        <v>231.60000000000002</v>
      </c>
      <c r="K95" s="270">
        <v>225</v>
      </c>
      <c r="L95" s="270">
        <v>218.15</v>
      </c>
      <c r="M95" s="270">
        <v>4.2681100000000001</v>
      </c>
      <c r="N95" s="1"/>
      <c r="O95" s="1"/>
    </row>
    <row r="96" spans="1:15" ht="12.75" customHeight="1">
      <c r="A96" s="30">
        <v>86</v>
      </c>
      <c r="B96" s="280" t="s">
        <v>321</v>
      </c>
      <c r="C96" s="270">
        <v>641.6</v>
      </c>
      <c r="D96" s="271">
        <v>643.38333333333333</v>
      </c>
      <c r="E96" s="271">
        <v>635.7166666666667</v>
      </c>
      <c r="F96" s="271">
        <v>629.83333333333337</v>
      </c>
      <c r="G96" s="271">
        <v>622.16666666666674</v>
      </c>
      <c r="H96" s="271">
        <v>649.26666666666665</v>
      </c>
      <c r="I96" s="271">
        <v>656.93333333333339</v>
      </c>
      <c r="J96" s="271">
        <v>662.81666666666661</v>
      </c>
      <c r="K96" s="270">
        <v>651.04999999999995</v>
      </c>
      <c r="L96" s="270">
        <v>637.5</v>
      </c>
      <c r="M96" s="270">
        <v>3.2361800000000001</v>
      </c>
      <c r="N96" s="1"/>
      <c r="O96" s="1"/>
    </row>
    <row r="97" spans="1:15" ht="12.75" customHeight="1">
      <c r="A97" s="30">
        <v>87</v>
      </c>
      <c r="B97" s="280" t="s">
        <v>82</v>
      </c>
      <c r="C97" s="270">
        <v>241.2</v>
      </c>
      <c r="D97" s="271">
        <v>241.93333333333331</v>
      </c>
      <c r="E97" s="271">
        <v>239.51666666666662</v>
      </c>
      <c r="F97" s="271">
        <v>237.83333333333331</v>
      </c>
      <c r="G97" s="271">
        <v>235.41666666666663</v>
      </c>
      <c r="H97" s="271">
        <v>243.61666666666662</v>
      </c>
      <c r="I97" s="271">
        <v>246.0333333333333</v>
      </c>
      <c r="J97" s="271">
        <v>247.71666666666661</v>
      </c>
      <c r="K97" s="270">
        <v>244.35</v>
      </c>
      <c r="L97" s="270">
        <v>240.25</v>
      </c>
      <c r="M97" s="270">
        <v>52.354909999999997</v>
      </c>
      <c r="N97" s="1"/>
      <c r="O97" s="1"/>
    </row>
    <row r="98" spans="1:15" ht="12.75" customHeight="1">
      <c r="A98" s="30">
        <v>88</v>
      </c>
      <c r="B98" s="280" t="s">
        <v>322</v>
      </c>
      <c r="C98" s="270">
        <v>777.2</v>
      </c>
      <c r="D98" s="271">
        <v>776.0333333333333</v>
      </c>
      <c r="E98" s="271">
        <v>772.16666666666663</v>
      </c>
      <c r="F98" s="271">
        <v>767.13333333333333</v>
      </c>
      <c r="G98" s="271">
        <v>763.26666666666665</v>
      </c>
      <c r="H98" s="271">
        <v>781.06666666666661</v>
      </c>
      <c r="I98" s="271">
        <v>784.93333333333339</v>
      </c>
      <c r="J98" s="271">
        <v>789.96666666666658</v>
      </c>
      <c r="K98" s="270">
        <v>779.9</v>
      </c>
      <c r="L98" s="270">
        <v>771</v>
      </c>
      <c r="M98" s="270">
        <v>0.26061000000000001</v>
      </c>
      <c r="N98" s="1"/>
      <c r="O98" s="1"/>
    </row>
    <row r="99" spans="1:15" ht="12.75" customHeight="1">
      <c r="A99" s="30">
        <v>89</v>
      </c>
      <c r="B99" s="280" t="s">
        <v>323</v>
      </c>
      <c r="C99" s="270">
        <v>728.65</v>
      </c>
      <c r="D99" s="271">
        <v>730.19999999999993</v>
      </c>
      <c r="E99" s="271">
        <v>725.44999999999982</v>
      </c>
      <c r="F99" s="271">
        <v>722.24999999999989</v>
      </c>
      <c r="G99" s="271">
        <v>717.49999999999977</v>
      </c>
      <c r="H99" s="271">
        <v>733.39999999999986</v>
      </c>
      <c r="I99" s="271">
        <v>738.15000000000009</v>
      </c>
      <c r="J99" s="271">
        <v>741.34999999999991</v>
      </c>
      <c r="K99" s="270">
        <v>734.95</v>
      </c>
      <c r="L99" s="270">
        <v>727</v>
      </c>
      <c r="M99" s="270">
        <v>0.90691999999999995</v>
      </c>
      <c r="N99" s="1"/>
      <c r="O99" s="1"/>
    </row>
    <row r="100" spans="1:15" ht="12.75" customHeight="1">
      <c r="A100" s="30">
        <v>90</v>
      </c>
      <c r="B100" s="280" t="s">
        <v>324</v>
      </c>
      <c r="C100" s="270">
        <v>848.15</v>
      </c>
      <c r="D100" s="271">
        <v>852.61666666666667</v>
      </c>
      <c r="E100" s="271">
        <v>841.58333333333337</v>
      </c>
      <c r="F100" s="271">
        <v>835.01666666666665</v>
      </c>
      <c r="G100" s="271">
        <v>823.98333333333335</v>
      </c>
      <c r="H100" s="271">
        <v>859.18333333333339</v>
      </c>
      <c r="I100" s="271">
        <v>870.2166666666667</v>
      </c>
      <c r="J100" s="271">
        <v>876.78333333333342</v>
      </c>
      <c r="K100" s="270">
        <v>863.65</v>
      </c>
      <c r="L100" s="270">
        <v>846.05</v>
      </c>
      <c r="M100" s="270">
        <v>0.36281999999999998</v>
      </c>
      <c r="N100" s="1"/>
      <c r="O100" s="1"/>
    </row>
    <row r="101" spans="1:15" ht="12.75" customHeight="1">
      <c r="A101" s="30">
        <v>91</v>
      </c>
      <c r="B101" s="280" t="s">
        <v>248</v>
      </c>
      <c r="C101" s="270">
        <v>114.05</v>
      </c>
      <c r="D101" s="271">
        <v>114.06666666666666</v>
      </c>
      <c r="E101" s="271">
        <v>113.73333333333332</v>
      </c>
      <c r="F101" s="271">
        <v>113.41666666666666</v>
      </c>
      <c r="G101" s="271">
        <v>113.08333333333331</v>
      </c>
      <c r="H101" s="271">
        <v>114.38333333333333</v>
      </c>
      <c r="I101" s="271">
        <v>114.71666666666667</v>
      </c>
      <c r="J101" s="271">
        <v>115.03333333333333</v>
      </c>
      <c r="K101" s="270">
        <v>114.4</v>
      </c>
      <c r="L101" s="270">
        <v>113.75</v>
      </c>
      <c r="M101" s="270">
        <v>4.8759800000000002</v>
      </c>
      <c r="N101" s="1"/>
      <c r="O101" s="1"/>
    </row>
    <row r="102" spans="1:15" ht="12.75" customHeight="1">
      <c r="A102" s="30">
        <v>92</v>
      </c>
      <c r="B102" s="280" t="s">
        <v>325</v>
      </c>
      <c r="C102" s="270">
        <v>1415.55</v>
      </c>
      <c r="D102" s="271">
        <v>1418.9166666666667</v>
      </c>
      <c r="E102" s="271">
        <v>1407.1833333333334</v>
      </c>
      <c r="F102" s="271">
        <v>1398.8166666666666</v>
      </c>
      <c r="G102" s="271">
        <v>1387.0833333333333</v>
      </c>
      <c r="H102" s="271">
        <v>1427.2833333333335</v>
      </c>
      <c r="I102" s="271">
        <v>1439.0166666666667</v>
      </c>
      <c r="J102" s="271">
        <v>1447.3833333333337</v>
      </c>
      <c r="K102" s="270">
        <v>1430.65</v>
      </c>
      <c r="L102" s="270">
        <v>1410.55</v>
      </c>
      <c r="M102" s="270">
        <v>0.75534999999999997</v>
      </c>
      <c r="N102" s="1"/>
      <c r="O102" s="1"/>
    </row>
    <row r="103" spans="1:15" ht="12.75" customHeight="1">
      <c r="A103" s="30">
        <v>93</v>
      </c>
      <c r="B103" s="280" t="s">
        <v>326</v>
      </c>
      <c r="C103" s="270">
        <v>20.399999999999999</v>
      </c>
      <c r="D103" s="271">
        <v>20.483333333333334</v>
      </c>
      <c r="E103" s="271">
        <v>20.166666666666668</v>
      </c>
      <c r="F103" s="271">
        <v>19.933333333333334</v>
      </c>
      <c r="G103" s="271">
        <v>19.616666666666667</v>
      </c>
      <c r="H103" s="271">
        <v>20.716666666666669</v>
      </c>
      <c r="I103" s="271">
        <v>21.033333333333331</v>
      </c>
      <c r="J103" s="271">
        <v>21.266666666666669</v>
      </c>
      <c r="K103" s="270">
        <v>20.8</v>
      </c>
      <c r="L103" s="270">
        <v>20.25</v>
      </c>
      <c r="M103" s="270">
        <v>54.587490000000003</v>
      </c>
      <c r="N103" s="1"/>
      <c r="O103" s="1"/>
    </row>
    <row r="104" spans="1:15" ht="12.75" customHeight="1">
      <c r="A104" s="30">
        <v>94</v>
      </c>
      <c r="B104" s="280" t="s">
        <v>327</v>
      </c>
      <c r="C104" s="270">
        <v>1401.55</v>
      </c>
      <c r="D104" s="271">
        <v>1383.5166666666667</v>
      </c>
      <c r="E104" s="271">
        <v>1329.0333333333333</v>
      </c>
      <c r="F104" s="271">
        <v>1256.5166666666667</v>
      </c>
      <c r="G104" s="271">
        <v>1202.0333333333333</v>
      </c>
      <c r="H104" s="271">
        <v>1456.0333333333333</v>
      </c>
      <c r="I104" s="271">
        <v>1510.5166666666664</v>
      </c>
      <c r="J104" s="271">
        <v>1583.0333333333333</v>
      </c>
      <c r="K104" s="270">
        <v>1438</v>
      </c>
      <c r="L104" s="270">
        <v>1311</v>
      </c>
      <c r="M104" s="270">
        <v>41.802889999999998</v>
      </c>
      <c r="N104" s="1"/>
      <c r="O104" s="1"/>
    </row>
    <row r="105" spans="1:15" ht="12.75" customHeight="1">
      <c r="A105" s="30">
        <v>95</v>
      </c>
      <c r="B105" s="280" t="s">
        <v>328</v>
      </c>
      <c r="C105" s="270">
        <v>673.3</v>
      </c>
      <c r="D105" s="271">
        <v>673.83333333333337</v>
      </c>
      <c r="E105" s="271">
        <v>664.61666666666679</v>
      </c>
      <c r="F105" s="271">
        <v>655.93333333333339</v>
      </c>
      <c r="G105" s="271">
        <v>646.71666666666681</v>
      </c>
      <c r="H105" s="271">
        <v>682.51666666666677</v>
      </c>
      <c r="I105" s="271">
        <v>691.73333333333323</v>
      </c>
      <c r="J105" s="271">
        <v>700.41666666666674</v>
      </c>
      <c r="K105" s="270">
        <v>683.05</v>
      </c>
      <c r="L105" s="270">
        <v>665.15</v>
      </c>
      <c r="M105" s="270">
        <v>0.92811999999999995</v>
      </c>
      <c r="N105" s="1"/>
      <c r="O105" s="1"/>
    </row>
    <row r="106" spans="1:15" ht="12.75" customHeight="1">
      <c r="A106" s="30">
        <v>96</v>
      </c>
      <c r="B106" s="280" t="s">
        <v>329</v>
      </c>
      <c r="C106" s="270">
        <v>882.45</v>
      </c>
      <c r="D106" s="271">
        <v>880.31666666666661</v>
      </c>
      <c r="E106" s="271">
        <v>870.63333333333321</v>
      </c>
      <c r="F106" s="271">
        <v>858.81666666666661</v>
      </c>
      <c r="G106" s="271">
        <v>849.13333333333321</v>
      </c>
      <c r="H106" s="271">
        <v>892.13333333333321</v>
      </c>
      <c r="I106" s="271">
        <v>901.81666666666661</v>
      </c>
      <c r="J106" s="271">
        <v>913.63333333333321</v>
      </c>
      <c r="K106" s="270">
        <v>890</v>
      </c>
      <c r="L106" s="270">
        <v>868.5</v>
      </c>
      <c r="M106" s="270">
        <v>1.5051099999999999</v>
      </c>
      <c r="N106" s="1"/>
      <c r="O106" s="1"/>
    </row>
    <row r="107" spans="1:15" ht="12.75" customHeight="1">
      <c r="A107" s="30">
        <v>97</v>
      </c>
      <c r="B107" s="280" t="s">
        <v>330</v>
      </c>
      <c r="C107" s="270">
        <v>5572.7</v>
      </c>
      <c r="D107" s="271">
        <v>5514.916666666667</v>
      </c>
      <c r="E107" s="271">
        <v>5419.8333333333339</v>
      </c>
      <c r="F107" s="271">
        <v>5266.9666666666672</v>
      </c>
      <c r="G107" s="271">
        <v>5171.8833333333341</v>
      </c>
      <c r="H107" s="271">
        <v>5667.7833333333338</v>
      </c>
      <c r="I107" s="271">
        <v>5762.8666666666677</v>
      </c>
      <c r="J107" s="271">
        <v>5915.7333333333336</v>
      </c>
      <c r="K107" s="270">
        <v>5610</v>
      </c>
      <c r="L107" s="270">
        <v>5362.05</v>
      </c>
      <c r="M107" s="270">
        <v>0.67318999999999996</v>
      </c>
      <c r="N107" s="1"/>
      <c r="O107" s="1"/>
    </row>
    <row r="108" spans="1:15" ht="12.75" customHeight="1">
      <c r="A108" s="30">
        <v>98</v>
      </c>
      <c r="B108" s="280" t="s">
        <v>331</v>
      </c>
      <c r="C108" s="270">
        <v>332.1</v>
      </c>
      <c r="D108" s="271">
        <v>331.13333333333333</v>
      </c>
      <c r="E108" s="271">
        <v>324.36666666666667</v>
      </c>
      <c r="F108" s="271">
        <v>316.63333333333333</v>
      </c>
      <c r="G108" s="271">
        <v>309.86666666666667</v>
      </c>
      <c r="H108" s="271">
        <v>338.86666666666667</v>
      </c>
      <c r="I108" s="271">
        <v>345.63333333333333</v>
      </c>
      <c r="J108" s="271">
        <v>353.36666666666667</v>
      </c>
      <c r="K108" s="270">
        <v>337.9</v>
      </c>
      <c r="L108" s="270">
        <v>323.39999999999998</v>
      </c>
      <c r="M108" s="270">
        <v>4.5192500000000004</v>
      </c>
      <c r="N108" s="1"/>
      <c r="O108" s="1"/>
    </row>
    <row r="109" spans="1:15" ht="12.75" customHeight="1">
      <c r="A109" s="30">
        <v>99</v>
      </c>
      <c r="B109" s="280" t="s">
        <v>332</v>
      </c>
      <c r="C109" s="270">
        <v>343.25</v>
      </c>
      <c r="D109" s="271">
        <v>343.76666666666665</v>
      </c>
      <c r="E109" s="271">
        <v>339.88333333333333</v>
      </c>
      <c r="F109" s="271">
        <v>336.51666666666665</v>
      </c>
      <c r="G109" s="271">
        <v>332.63333333333333</v>
      </c>
      <c r="H109" s="271">
        <v>347.13333333333333</v>
      </c>
      <c r="I109" s="271">
        <v>351.01666666666665</v>
      </c>
      <c r="J109" s="271">
        <v>354.38333333333333</v>
      </c>
      <c r="K109" s="270">
        <v>347.65</v>
      </c>
      <c r="L109" s="270">
        <v>340.4</v>
      </c>
      <c r="M109" s="270">
        <v>9.9461399999999998</v>
      </c>
      <c r="N109" s="1"/>
      <c r="O109" s="1"/>
    </row>
    <row r="110" spans="1:15" ht="12.75" customHeight="1">
      <c r="A110" s="30">
        <v>100</v>
      </c>
      <c r="B110" s="280" t="s">
        <v>840</v>
      </c>
      <c r="C110" s="270">
        <v>419.45</v>
      </c>
      <c r="D110" s="271">
        <v>417.16666666666669</v>
      </c>
      <c r="E110" s="271">
        <v>412.93333333333339</v>
      </c>
      <c r="F110" s="271">
        <v>406.41666666666669</v>
      </c>
      <c r="G110" s="271">
        <v>402.18333333333339</v>
      </c>
      <c r="H110" s="271">
        <v>423.68333333333339</v>
      </c>
      <c r="I110" s="271">
        <v>427.91666666666663</v>
      </c>
      <c r="J110" s="271">
        <v>434.43333333333339</v>
      </c>
      <c r="K110" s="270">
        <v>421.4</v>
      </c>
      <c r="L110" s="270">
        <v>410.65</v>
      </c>
      <c r="M110" s="270">
        <v>0.77422999999999997</v>
      </c>
      <c r="N110" s="1"/>
      <c r="O110" s="1"/>
    </row>
    <row r="111" spans="1:15" ht="12.75" customHeight="1">
      <c r="A111" s="30">
        <v>101</v>
      </c>
      <c r="B111" s="280" t="s">
        <v>333</v>
      </c>
      <c r="C111" s="270">
        <v>646.75</v>
      </c>
      <c r="D111" s="271">
        <v>650.06666666666672</v>
      </c>
      <c r="E111" s="271">
        <v>641.68333333333339</v>
      </c>
      <c r="F111" s="271">
        <v>636.61666666666667</v>
      </c>
      <c r="G111" s="271">
        <v>628.23333333333335</v>
      </c>
      <c r="H111" s="271">
        <v>655.13333333333344</v>
      </c>
      <c r="I111" s="271">
        <v>663.51666666666688</v>
      </c>
      <c r="J111" s="271">
        <v>668.58333333333348</v>
      </c>
      <c r="K111" s="270">
        <v>658.45</v>
      </c>
      <c r="L111" s="270">
        <v>645</v>
      </c>
      <c r="M111" s="270">
        <v>0.18976000000000001</v>
      </c>
      <c r="N111" s="1"/>
      <c r="O111" s="1"/>
    </row>
    <row r="112" spans="1:15" ht="12.75" customHeight="1">
      <c r="A112" s="30">
        <v>102</v>
      </c>
      <c r="B112" s="280" t="s">
        <v>83</v>
      </c>
      <c r="C112" s="270">
        <v>802.2</v>
      </c>
      <c r="D112" s="271">
        <v>800.69999999999993</v>
      </c>
      <c r="E112" s="271">
        <v>796.59999999999991</v>
      </c>
      <c r="F112" s="271">
        <v>791</v>
      </c>
      <c r="G112" s="271">
        <v>786.9</v>
      </c>
      <c r="H112" s="271">
        <v>806.29999999999984</v>
      </c>
      <c r="I112" s="271">
        <v>810.4</v>
      </c>
      <c r="J112" s="271">
        <v>815.99999999999977</v>
      </c>
      <c r="K112" s="270">
        <v>804.8</v>
      </c>
      <c r="L112" s="270">
        <v>795.1</v>
      </c>
      <c r="M112" s="270">
        <v>7.0782100000000003</v>
      </c>
      <c r="N112" s="1"/>
      <c r="O112" s="1"/>
    </row>
    <row r="113" spans="1:15" ht="12.75" customHeight="1">
      <c r="A113" s="30">
        <v>103</v>
      </c>
      <c r="B113" s="280" t="s">
        <v>84</v>
      </c>
      <c r="C113" s="270">
        <v>1051.5</v>
      </c>
      <c r="D113" s="271">
        <v>1048.7833333333333</v>
      </c>
      <c r="E113" s="271">
        <v>1035.7166666666667</v>
      </c>
      <c r="F113" s="271">
        <v>1019.9333333333334</v>
      </c>
      <c r="G113" s="271">
        <v>1006.8666666666668</v>
      </c>
      <c r="H113" s="271">
        <v>1064.5666666666666</v>
      </c>
      <c r="I113" s="271">
        <v>1077.6333333333332</v>
      </c>
      <c r="J113" s="271">
        <v>1093.4166666666665</v>
      </c>
      <c r="K113" s="270">
        <v>1061.8499999999999</v>
      </c>
      <c r="L113" s="270">
        <v>1033</v>
      </c>
      <c r="M113" s="270">
        <v>24.712630000000001</v>
      </c>
      <c r="N113" s="1"/>
      <c r="O113" s="1"/>
    </row>
    <row r="114" spans="1:15" ht="12.75" customHeight="1">
      <c r="A114" s="30">
        <v>104</v>
      </c>
      <c r="B114" s="280" t="s">
        <v>91</v>
      </c>
      <c r="C114" s="270">
        <v>171.9</v>
      </c>
      <c r="D114" s="271">
        <v>173.18333333333331</v>
      </c>
      <c r="E114" s="271">
        <v>169.86666666666662</v>
      </c>
      <c r="F114" s="271">
        <v>167.83333333333331</v>
      </c>
      <c r="G114" s="271">
        <v>164.51666666666662</v>
      </c>
      <c r="H114" s="271">
        <v>175.21666666666661</v>
      </c>
      <c r="I114" s="271">
        <v>178.53333333333327</v>
      </c>
      <c r="J114" s="271">
        <v>180.56666666666661</v>
      </c>
      <c r="K114" s="270">
        <v>176.5</v>
      </c>
      <c r="L114" s="270">
        <v>171.15</v>
      </c>
      <c r="M114" s="270">
        <v>19.090959999999999</v>
      </c>
      <c r="N114" s="1"/>
      <c r="O114" s="1"/>
    </row>
    <row r="115" spans="1:15" ht="12.75" customHeight="1">
      <c r="A115" s="30">
        <v>105</v>
      </c>
      <c r="B115" s="280" t="s">
        <v>830</v>
      </c>
      <c r="C115" s="270">
        <v>1838.35</v>
      </c>
      <c r="D115" s="271">
        <v>1832.6666666666667</v>
      </c>
      <c r="E115" s="271">
        <v>1783.3333333333335</v>
      </c>
      <c r="F115" s="271">
        <v>1728.3166666666668</v>
      </c>
      <c r="G115" s="271">
        <v>1678.9833333333336</v>
      </c>
      <c r="H115" s="271">
        <v>1887.6833333333334</v>
      </c>
      <c r="I115" s="271">
        <v>1937.0166666666669</v>
      </c>
      <c r="J115" s="271">
        <v>1992.0333333333333</v>
      </c>
      <c r="K115" s="270">
        <v>1882</v>
      </c>
      <c r="L115" s="270">
        <v>1777.65</v>
      </c>
      <c r="M115" s="270">
        <v>5.2474800000000004</v>
      </c>
      <c r="N115" s="1"/>
      <c r="O115" s="1"/>
    </row>
    <row r="116" spans="1:15" ht="12.75" customHeight="1">
      <c r="A116" s="30">
        <v>106</v>
      </c>
      <c r="B116" s="280" t="s">
        <v>85</v>
      </c>
      <c r="C116" s="270">
        <v>238.85</v>
      </c>
      <c r="D116" s="271">
        <v>236.83333333333334</v>
      </c>
      <c r="E116" s="271">
        <v>234.36666666666667</v>
      </c>
      <c r="F116" s="271">
        <v>229.88333333333333</v>
      </c>
      <c r="G116" s="271">
        <v>227.41666666666666</v>
      </c>
      <c r="H116" s="271">
        <v>241.31666666666669</v>
      </c>
      <c r="I116" s="271">
        <v>243.78333333333333</v>
      </c>
      <c r="J116" s="271">
        <v>248.26666666666671</v>
      </c>
      <c r="K116" s="270">
        <v>239.3</v>
      </c>
      <c r="L116" s="270">
        <v>232.35</v>
      </c>
      <c r="M116" s="270">
        <v>127.51679</v>
      </c>
      <c r="N116" s="1"/>
      <c r="O116" s="1"/>
    </row>
    <row r="117" spans="1:15" ht="12.75" customHeight="1">
      <c r="A117" s="30">
        <v>107</v>
      </c>
      <c r="B117" s="280" t="s">
        <v>334</v>
      </c>
      <c r="C117" s="270">
        <v>388.35</v>
      </c>
      <c r="D117" s="271">
        <v>384.48333333333335</v>
      </c>
      <c r="E117" s="271">
        <v>376.16666666666669</v>
      </c>
      <c r="F117" s="271">
        <v>363.98333333333335</v>
      </c>
      <c r="G117" s="271">
        <v>355.66666666666669</v>
      </c>
      <c r="H117" s="271">
        <v>396.66666666666669</v>
      </c>
      <c r="I117" s="271">
        <v>404.98333333333329</v>
      </c>
      <c r="J117" s="271">
        <v>417.16666666666669</v>
      </c>
      <c r="K117" s="270">
        <v>392.8</v>
      </c>
      <c r="L117" s="270">
        <v>372.3</v>
      </c>
      <c r="M117" s="270">
        <v>10.844189999999999</v>
      </c>
      <c r="N117" s="1"/>
      <c r="O117" s="1"/>
    </row>
    <row r="118" spans="1:15" ht="12.75" customHeight="1">
      <c r="A118" s="30">
        <v>108</v>
      </c>
      <c r="B118" s="280" t="s">
        <v>87</v>
      </c>
      <c r="C118" s="270">
        <v>3504.25</v>
      </c>
      <c r="D118" s="271">
        <v>3487.2666666666664</v>
      </c>
      <c r="E118" s="271">
        <v>3451.6333333333328</v>
      </c>
      <c r="F118" s="271">
        <v>3399.0166666666664</v>
      </c>
      <c r="G118" s="271">
        <v>3363.3833333333328</v>
      </c>
      <c r="H118" s="271">
        <v>3539.8833333333328</v>
      </c>
      <c r="I118" s="271">
        <v>3575.516666666666</v>
      </c>
      <c r="J118" s="271">
        <v>3628.1333333333328</v>
      </c>
      <c r="K118" s="270">
        <v>3522.9</v>
      </c>
      <c r="L118" s="270">
        <v>3434.65</v>
      </c>
      <c r="M118" s="270">
        <v>2.2928799999999998</v>
      </c>
      <c r="N118" s="1"/>
      <c r="O118" s="1"/>
    </row>
    <row r="119" spans="1:15" ht="12.75" customHeight="1">
      <c r="A119" s="30">
        <v>109</v>
      </c>
      <c r="B119" s="280" t="s">
        <v>88</v>
      </c>
      <c r="C119" s="270">
        <v>1656.55</v>
      </c>
      <c r="D119" s="271">
        <v>1650.5333333333335</v>
      </c>
      <c r="E119" s="271">
        <v>1633.0666666666671</v>
      </c>
      <c r="F119" s="271">
        <v>1609.5833333333335</v>
      </c>
      <c r="G119" s="271">
        <v>1592.116666666667</v>
      </c>
      <c r="H119" s="271">
        <v>1674.0166666666671</v>
      </c>
      <c r="I119" s="271">
        <v>1691.4833333333338</v>
      </c>
      <c r="J119" s="271">
        <v>1714.9666666666672</v>
      </c>
      <c r="K119" s="270">
        <v>1668</v>
      </c>
      <c r="L119" s="270">
        <v>1627.05</v>
      </c>
      <c r="M119" s="270">
        <v>2.1783399999999999</v>
      </c>
      <c r="N119" s="1"/>
      <c r="O119" s="1"/>
    </row>
    <row r="120" spans="1:15" ht="12.75" customHeight="1">
      <c r="A120" s="30">
        <v>110</v>
      </c>
      <c r="B120" s="280" t="s">
        <v>335</v>
      </c>
      <c r="C120" s="270">
        <v>2305.5</v>
      </c>
      <c r="D120" s="271">
        <v>2301.1333333333332</v>
      </c>
      <c r="E120" s="271">
        <v>2279.3666666666663</v>
      </c>
      <c r="F120" s="271">
        <v>2253.2333333333331</v>
      </c>
      <c r="G120" s="271">
        <v>2231.4666666666662</v>
      </c>
      <c r="H120" s="271">
        <v>2327.2666666666664</v>
      </c>
      <c r="I120" s="271">
        <v>2349.0333333333328</v>
      </c>
      <c r="J120" s="271">
        <v>2375.1666666666665</v>
      </c>
      <c r="K120" s="270">
        <v>2322.9</v>
      </c>
      <c r="L120" s="270">
        <v>2275</v>
      </c>
      <c r="M120" s="270">
        <v>1.49746</v>
      </c>
      <c r="N120" s="1"/>
      <c r="O120" s="1"/>
    </row>
    <row r="121" spans="1:15" ht="12.75" customHeight="1">
      <c r="A121" s="30">
        <v>111</v>
      </c>
      <c r="B121" s="280" t="s">
        <v>89</v>
      </c>
      <c r="C121" s="270">
        <v>726.55</v>
      </c>
      <c r="D121" s="271">
        <v>717.93333333333339</v>
      </c>
      <c r="E121" s="271">
        <v>669.16666666666674</v>
      </c>
      <c r="F121" s="271">
        <v>611.7833333333333</v>
      </c>
      <c r="G121" s="271">
        <v>563.01666666666665</v>
      </c>
      <c r="H121" s="271">
        <v>775.31666666666683</v>
      </c>
      <c r="I121" s="271">
        <v>824.08333333333348</v>
      </c>
      <c r="J121" s="271">
        <v>881.46666666666692</v>
      </c>
      <c r="K121" s="270">
        <v>766.7</v>
      </c>
      <c r="L121" s="270">
        <v>660.55</v>
      </c>
      <c r="M121" s="270">
        <v>215.76034999999999</v>
      </c>
      <c r="N121" s="1"/>
      <c r="O121" s="1"/>
    </row>
    <row r="122" spans="1:15" ht="12.75" customHeight="1">
      <c r="A122" s="30">
        <v>112</v>
      </c>
      <c r="B122" s="280" t="s">
        <v>90</v>
      </c>
      <c r="C122" s="270">
        <v>1044.8</v>
      </c>
      <c r="D122" s="271">
        <v>1046.3833333333332</v>
      </c>
      <c r="E122" s="271">
        <v>1033.9666666666665</v>
      </c>
      <c r="F122" s="271">
        <v>1023.1333333333332</v>
      </c>
      <c r="G122" s="271">
        <v>1010.7166666666665</v>
      </c>
      <c r="H122" s="271">
        <v>1057.2166666666665</v>
      </c>
      <c r="I122" s="271">
        <v>1069.6333333333334</v>
      </c>
      <c r="J122" s="271">
        <v>1080.4666666666665</v>
      </c>
      <c r="K122" s="270">
        <v>1058.8</v>
      </c>
      <c r="L122" s="270">
        <v>1035.55</v>
      </c>
      <c r="M122" s="270">
        <v>5.4860600000000002</v>
      </c>
      <c r="N122" s="1"/>
      <c r="O122" s="1"/>
    </row>
    <row r="123" spans="1:15" ht="12.75" customHeight="1">
      <c r="A123" s="30">
        <v>113</v>
      </c>
      <c r="B123" s="280" t="s">
        <v>336</v>
      </c>
      <c r="C123" s="270">
        <v>1038.9000000000001</v>
      </c>
      <c r="D123" s="271">
        <v>1040.9666666666667</v>
      </c>
      <c r="E123" s="271">
        <v>1029.9333333333334</v>
      </c>
      <c r="F123" s="271">
        <v>1020.9666666666667</v>
      </c>
      <c r="G123" s="271">
        <v>1009.9333333333334</v>
      </c>
      <c r="H123" s="271">
        <v>1049.9333333333334</v>
      </c>
      <c r="I123" s="271">
        <v>1060.9666666666667</v>
      </c>
      <c r="J123" s="271">
        <v>1069.9333333333334</v>
      </c>
      <c r="K123" s="270">
        <v>1052</v>
      </c>
      <c r="L123" s="270">
        <v>1032</v>
      </c>
      <c r="M123" s="270">
        <v>1.62913</v>
      </c>
      <c r="N123" s="1"/>
      <c r="O123" s="1"/>
    </row>
    <row r="124" spans="1:15" ht="12.75" customHeight="1">
      <c r="A124" s="30">
        <v>114</v>
      </c>
      <c r="B124" s="280" t="s">
        <v>249</v>
      </c>
      <c r="C124" s="270">
        <v>416.7</v>
      </c>
      <c r="D124" s="271">
        <v>414.16666666666669</v>
      </c>
      <c r="E124" s="271">
        <v>409.78333333333336</v>
      </c>
      <c r="F124" s="271">
        <v>402.86666666666667</v>
      </c>
      <c r="G124" s="271">
        <v>398.48333333333335</v>
      </c>
      <c r="H124" s="271">
        <v>421.08333333333337</v>
      </c>
      <c r="I124" s="271">
        <v>425.4666666666667</v>
      </c>
      <c r="J124" s="271">
        <v>432.38333333333338</v>
      </c>
      <c r="K124" s="270">
        <v>418.55</v>
      </c>
      <c r="L124" s="270">
        <v>407.25</v>
      </c>
      <c r="M124" s="270">
        <v>42.55106</v>
      </c>
      <c r="N124" s="1"/>
      <c r="O124" s="1"/>
    </row>
    <row r="125" spans="1:15" ht="12.75" customHeight="1">
      <c r="A125" s="30">
        <v>115</v>
      </c>
      <c r="B125" s="280" t="s">
        <v>92</v>
      </c>
      <c r="C125" s="270">
        <v>1226.3</v>
      </c>
      <c r="D125" s="271">
        <v>1232.1166666666668</v>
      </c>
      <c r="E125" s="271">
        <v>1214.2333333333336</v>
      </c>
      <c r="F125" s="271">
        <v>1202.1666666666667</v>
      </c>
      <c r="G125" s="271">
        <v>1184.2833333333335</v>
      </c>
      <c r="H125" s="271">
        <v>1244.1833333333336</v>
      </c>
      <c r="I125" s="271">
        <v>1262.0666666666668</v>
      </c>
      <c r="J125" s="271">
        <v>1274.1333333333337</v>
      </c>
      <c r="K125" s="270">
        <v>1250</v>
      </c>
      <c r="L125" s="270">
        <v>1220.05</v>
      </c>
      <c r="M125" s="270">
        <v>13.713950000000001</v>
      </c>
      <c r="N125" s="1"/>
      <c r="O125" s="1"/>
    </row>
    <row r="126" spans="1:15" ht="12.75" customHeight="1">
      <c r="A126" s="30">
        <v>116</v>
      </c>
      <c r="B126" s="280" t="s">
        <v>337</v>
      </c>
      <c r="C126" s="270">
        <v>849.15</v>
      </c>
      <c r="D126" s="271">
        <v>849.80000000000007</v>
      </c>
      <c r="E126" s="271">
        <v>841.35000000000014</v>
      </c>
      <c r="F126" s="271">
        <v>833.55000000000007</v>
      </c>
      <c r="G126" s="271">
        <v>825.10000000000014</v>
      </c>
      <c r="H126" s="271">
        <v>857.60000000000014</v>
      </c>
      <c r="I126" s="271">
        <v>866.05000000000018</v>
      </c>
      <c r="J126" s="271">
        <v>873.85000000000014</v>
      </c>
      <c r="K126" s="270">
        <v>858.25</v>
      </c>
      <c r="L126" s="270">
        <v>842</v>
      </c>
      <c r="M126" s="270">
        <v>1.1568700000000001</v>
      </c>
      <c r="N126" s="1"/>
      <c r="O126" s="1"/>
    </row>
    <row r="127" spans="1:15" ht="12.75" customHeight="1">
      <c r="A127" s="30">
        <v>117</v>
      </c>
      <c r="B127" s="280" t="s">
        <v>339</v>
      </c>
      <c r="C127" s="270">
        <v>1056.6500000000001</v>
      </c>
      <c r="D127" s="271">
        <v>1057.7</v>
      </c>
      <c r="E127" s="271">
        <v>1046.9000000000001</v>
      </c>
      <c r="F127" s="271">
        <v>1037.1500000000001</v>
      </c>
      <c r="G127" s="271">
        <v>1026.3500000000001</v>
      </c>
      <c r="H127" s="271">
        <v>1067.45</v>
      </c>
      <c r="I127" s="271">
        <v>1078.2499999999998</v>
      </c>
      <c r="J127" s="271">
        <v>1088</v>
      </c>
      <c r="K127" s="270">
        <v>1068.5</v>
      </c>
      <c r="L127" s="270">
        <v>1047.95</v>
      </c>
      <c r="M127" s="270">
        <v>0.27873999999999999</v>
      </c>
      <c r="N127" s="1"/>
      <c r="O127" s="1"/>
    </row>
    <row r="128" spans="1:15" ht="12.75" customHeight="1">
      <c r="A128" s="30">
        <v>118</v>
      </c>
      <c r="B128" s="280" t="s">
        <v>97</v>
      </c>
      <c r="C128" s="270">
        <v>399.4</v>
      </c>
      <c r="D128" s="271">
        <v>396.93333333333334</v>
      </c>
      <c r="E128" s="271">
        <v>392.26666666666665</v>
      </c>
      <c r="F128" s="271">
        <v>385.13333333333333</v>
      </c>
      <c r="G128" s="271">
        <v>380.46666666666664</v>
      </c>
      <c r="H128" s="271">
        <v>404.06666666666666</v>
      </c>
      <c r="I128" s="271">
        <v>408.73333333333329</v>
      </c>
      <c r="J128" s="271">
        <v>415.86666666666667</v>
      </c>
      <c r="K128" s="270">
        <v>401.6</v>
      </c>
      <c r="L128" s="270">
        <v>389.8</v>
      </c>
      <c r="M128" s="270">
        <v>48.60013</v>
      </c>
      <c r="N128" s="1"/>
      <c r="O128" s="1"/>
    </row>
    <row r="129" spans="1:15" ht="12.75" customHeight="1">
      <c r="A129" s="30">
        <v>119</v>
      </c>
      <c r="B129" s="280" t="s">
        <v>93</v>
      </c>
      <c r="C129" s="270">
        <v>572.35</v>
      </c>
      <c r="D129" s="271">
        <v>572.03333333333342</v>
      </c>
      <c r="E129" s="271">
        <v>569.36666666666679</v>
      </c>
      <c r="F129" s="271">
        <v>566.38333333333333</v>
      </c>
      <c r="G129" s="271">
        <v>563.7166666666667</v>
      </c>
      <c r="H129" s="271">
        <v>575.01666666666688</v>
      </c>
      <c r="I129" s="271">
        <v>577.68333333333362</v>
      </c>
      <c r="J129" s="271">
        <v>580.66666666666697</v>
      </c>
      <c r="K129" s="270">
        <v>574.70000000000005</v>
      </c>
      <c r="L129" s="270">
        <v>569.04999999999995</v>
      </c>
      <c r="M129" s="270">
        <v>4.8513999999999999</v>
      </c>
      <c r="N129" s="1"/>
      <c r="O129" s="1"/>
    </row>
    <row r="130" spans="1:15" ht="12.75" customHeight="1">
      <c r="A130" s="30">
        <v>120</v>
      </c>
      <c r="B130" s="280" t="s">
        <v>250</v>
      </c>
      <c r="C130" s="270">
        <v>1603.85</v>
      </c>
      <c r="D130" s="271">
        <v>1589.8</v>
      </c>
      <c r="E130" s="271">
        <v>1555.6</v>
      </c>
      <c r="F130" s="271">
        <v>1507.35</v>
      </c>
      <c r="G130" s="271">
        <v>1473.1499999999999</v>
      </c>
      <c r="H130" s="271">
        <v>1638.05</v>
      </c>
      <c r="I130" s="271">
        <v>1672.2500000000002</v>
      </c>
      <c r="J130" s="271">
        <v>1720.5</v>
      </c>
      <c r="K130" s="270">
        <v>1624</v>
      </c>
      <c r="L130" s="270">
        <v>1541.55</v>
      </c>
      <c r="M130" s="270">
        <v>4.81881</v>
      </c>
      <c r="N130" s="1"/>
      <c r="O130" s="1"/>
    </row>
    <row r="131" spans="1:15" ht="12.75" customHeight="1">
      <c r="A131" s="30">
        <v>121</v>
      </c>
      <c r="B131" s="280" t="s">
        <v>94</v>
      </c>
      <c r="C131" s="270">
        <v>2018.8</v>
      </c>
      <c r="D131" s="271">
        <v>2012.2166666666665</v>
      </c>
      <c r="E131" s="271">
        <v>1997.583333333333</v>
      </c>
      <c r="F131" s="271">
        <v>1976.3666666666666</v>
      </c>
      <c r="G131" s="271">
        <v>1961.7333333333331</v>
      </c>
      <c r="H131" s="271">
        <v>2033.4333333333329</v>
      </c>
      <c r="I131" s="271">
        <v>2048.0666666666666</v>
      </c>
      <c r="J131" s="271">
        <v>2069.2833333333328</v>
      </c>
      <c r="K131" s="270">
        <v>2026.85</v>
      </c>
      <c r="L131" s="270">
        <v>1991</v>
      </c>
      <c r="M131" s="270">
        <v>3.9830100000000002</v>
      </c>
      <c r="N131" s="1"/>
      <c r="O131" s="1"/>
    </row>
    <row r="132" spans="1:15" ht="12.75" customHeight="1">
      <c r="A132" s="30">
        <v>122</v>
      </c>
      <c r="B132" s="280" t="s">
        <v>340</v>
      </c>
      <c r="C132" s="270">
        <v>209.15</v>
      </c>
      <c r="D132" s="271">
        <v>208.6</v>
      </c>
      <c r="E132" s="271">
        <v>207.29999999999998</v>
      </c>
      <c r="F132" s="271">
        <v>205.45</v>
      </c>
      <c r="G132" s="271">
        <v>204.14999999999998</v>
      </c>
      <c r="H132" s="271">
        <v>210.45</v>
      </c>
      <c r="I132" s="271">
        <v>211.75</v>
      </c>
      <c r="J132" s="271">
        <v>213.6</v>
      </c>
      <c r="K132" s="270">
        <v>209.9</v>
      </c>
      <c r="L132" s="270">
        <v>206.75</v>
      </c>
      <c r="M132" s="270">
        <v>15.681279999999999</v>
      </c>
      <c r="N132" s="1"/>
      <c r="O132" s="1"/>
    </row>
    <row r="133" spans="1:15" ht="12.75" customHeight="1">
      <c r="A133" s="30">
        <v>123</v>
      </c>
      <c r="B133" s="280" t="s">
        <v>841</v>
      </c>
      <c r="C133" s="270">
        <v>192.05</v>
      </c>
      <c r="D133" s="271">
        <v>190.41666666666666</v>
      </c>
      <c r="E133" s="271">
        <v>188.08333333333331</v>
      </c>
      <c r="F133" s="271">
        <v>184.11666666666665</v>
      </c>
      <c r="G133" s="271">
        <v>181.7833333333333</v>
      </c>
      <c r="H133" s="271">
        <v>194.38333333333333</v>
      </c>
      <c r="I133" s="271">
        <v>196.71666666666664</v>
      </c>
      <c r="J133" s="271">
        <v>200.68333333333334</v>
      </c>
      <c r="K133" s="270">
        <v>192.75</v>
      </c>
      <c r="L133" s="270">
        <v>186.45</v>
      </c>
      <c r="M133" s="270">
        <v>61.941360000000003</v>
      </c>
      <c r="N133" s="1"/>
      <c r="O133" s="1"/>
    </row>
    <row r="134" spans="1:15" ht="12.75" customHeight="1">
      <c r="A134" s="30">
        <v>124</v>
      </c>
      <c r="B134" s="280" t="s">
        <v>251</v>
      </c>
      <c r="C134" s="270">
        <v>64.95</v>
      </c>
      <c r="D134" s="271">
        <v>65.899999999999991</v>
      </c>
      <c r="E134" s="271">
        <v>63.799999999999983</v>
      </c>
      <c r="F134" s="271">
        <v>62.649999999999991</v>
      </c>
      <c r="G134" s="271">
        <v>60.549999999999983</v>
      </c>
      <c r="H134" s="271">
        <v>67.049999999999983</v>
      </c>
      <c r="I134" s="271">
        <v>69.149999999999977</v>
      </c>
      <c r="J134" s="271">
        <v>70.299999999999983</v>
      </c>
      <c r="K134" s="270">
        <v>68</v>
      </c>
      <c r="L134" s="270">
        <v>64.75</v>
      </c>
      <c r="M134" s="270">
        <v>21.96809</v>
      </c>
      <c r="N134" s="1"/>
      <c r="O134" s="1"/>
    </row>
    <row r="135" spans="1:15" ht="12.75" customHeight="1">
      <c r="A135" s="30">
        <v>125</v>
      </c>
      <c r="B135" s="280" t="s">
        <v>341</v>
      </c>
      <c r="C135" s="270">
        <v>241.55</v>
      </c>
      <c r="D135" s="271">
        <v>241.85</v>
      </c>
      <c r="E135" s="271">
        <v>238.7</v>
      </c>
      <c r="F135" s="271">
        <v>235.85</v>
      </c>
      <c r="G135" s="271">
        <v>232.7</v>
      </c>
      <c r="H135" s="271">
        <v>244.7</v>
      </c>
      <c r="I135" s="271">
        <v>247.85000000000002</v>
      </c>
      <c r="J135" s="271">
        <v>250.7</v>
      </c>
      <c r="K135" s="270">
        <v>245</v>
      </c>
      <c r="L135" s="270">
        <v>239</v>
      </c>
      <c r="M135" s="270">
        <v>3.1257799999999998</v>
      </c>
      <c r="N135" s="1"/>
      <c r="O135" s="1"/>
    </row>
    <row r="136" spans="1:15" ht="12.75" customHeight="1">
      <c r="A136" s="30">
        <v>126</v>
      </c>
      <c r="B136" s="280" t="s">
        <v>95</v>
      </c>
      <c r="C136" s="270">
        <v>3590.95</v>
      </c>
      <c r="D136" s="271">
        <v>3584.9833333333336</v>
      </c>
      <c r="E136" s="271">
        <v>3568.0166666666673</v>
      </c>
      <c r="F136" s="271">
        <v>3545.0833333333339</v>
      </c>
      <c r="G136" s="271">
        <v>3528.1166666666677</v>
      </c>
      <c r="H136" s="271">
        <v>3607.916666666667</v>
      </c>
      <c r="I136" s="271">
        <v>3624.8833333333332</v>
      </c>
      <c r="J136" s="271">
        <v>3647.8166666666666</v>
      </c>
      <c r="K136" s="270">
        <v>3601.95</v>
      </c>
      <c r="L136" s="270">
        <v>3562.05</v>
      </c>
      <c r="M136" s="270">
        <v>2.3670399999999998</v>
      </c>
      <c r="N136" s="1"/>
      <c r="O136" s="1"/>
    </row>
    <row r="137" spans="1:15" ht="12.75" customHeight="1">
      <c r="A137" s="30">
        <v>127</v>
      </c>
      <c r="B137" s="280" t="s">
        <v>252</v>
      </c>
      <c r="C137" s="270">
        <v>4362.8</v>
      </c>
      <c r="D137" s="271">
        <v>4304.2666666666664</v>
      </c>
      <c r="E137" s="271">
        <v>4228.5333333333328</v>
      </c>
      <c r="F137" s="271">
        <v>4094.2666666666664</v>
      </c>
      <c r="G137" s="271">
        <v>4018.5333333333328</v>
      </c>
      <c r="H137" s="271">
        <v>4438.5333333333328</v>
      </c>
      <c r="I137" s="271">
        <v>4514.2666666666664</v>
      </c>
      <c r="J137" s="271">
        <v>4648.5333333333328</v>
      </c>
      <c r="K137" s="270">
        <v>4380</v>
      </c>
      <c r="L137" s="270">
        <v>4170</v>
      </c>
      <c r="M137" s="270">
        <v>9.7985299999999995</v>
      </c>
      <c r="N137" s="1"/>
      <c r="O137" s="1"/>
    </row>
    <row r="138" spans="1:15" ht="12.75" customHeight="1">
      <c r="A138" s="30">
        <v>128</v>
      </c>
      <c r="B138" s="280" t="s">
        <v>143</v>
      </c>
      <c r="C138" s="270">
        <v>2532.4</v>
      </c>
      <c r="D138" s="271">
        <v>2496.0499999999997</v>
      </c>
      <c r="E138" s="271">
        <v>2388.6999999999994</v>
      </c>
      <c r="F138" s="271">
        <v>2244.9999999999995</v>
      </c>
      <c r="G138" s="271">
        <v>2137.6499999999992</v>
      </c>
      <c r="H138" s="271">
        <v>2639.7499999999995</v>
      </c>
      <c r="I138" s="271">
        <v>2747.1</v>
      </c>
      <c r="J138" s="271">
        <v>2890.7999999999997</v>
      </c>
      <c r="K138" s="270">
        <v>2603.4</v>
      </c>
      <c r="L138" s="270">
        <v>2352.35</v>
      </c>
      <c r="M138" s="270">
        <v>3.6974999999999998</v>
      </c>
      <c r="N138" s="1"/>
      <c r="O138" s="1"/>
    </row>
    <row r="139" spans="1:15" ht="12.75" customHeight="1">
      <c r="A139" s="30">
        <v>129</v>
      </c>
      <c r="B139" s="280" t="s">
        <v>98</v>
      </c>
      <c r="C139" s="270">
        <v>4249.3</v>
      </c>
      <c r="D139" s="271">
        <v>4242.5333333333328</v>
      </c>
      <c r="E139" s="271">
        <v>4219.0666666666657</v>
      </c>
      <c r="F139" s="271">
        <v>4188.833333333333</v>
      </c>
      <c r="G139" s="271">
        <v>4165.3666666666659</v>
      </c>
      <c r="H139" s="271">
        <v>4272.7666666666655</v>
      </c>
      <c r="I139" s="271">
        <v>4296.2333333333327</v>
      </c>
      <c r="J139" s="271">
        <v>4326.4666666666653</v>
      </c>
      <c r="K139" s="270">
        <v>4266</v>
      </c>
      <c r="L139" s="270">
        <v>4212.3</v>
      </c>
      <c r="M139" s="270">
        <v>2.1479499999999998</v>
      </c>
      <c r="N139" s="1"/>
      <c r="O139" s="1"/>
    </row>
    <row r="140" spans="1:15" ht="12.75" customHeight="1">
      <c r="A140" s="30">
        <v>130</v>
      </c>
      <c r="B140" s="280" t="s">
        <v>342</v>
      </c>
      <c r="C140" s="270">
        <v>561.25</v>
      </c>
      <c r="D140" s="271">
        <v>559.08333333333337</v>
      </c>
      <c r="E140" s="271">
        <v>552.16666666666674</v>
      </c>
      <c r="F140" s="271">
        <v>543.08333333333337</v>
      </c>
      <c r="G140" s="271">
        <v>536.16666666666674</v>
      </c>
      <c r="H140" s="271">
        <v>568.16666666666674</v>
      </c>
      <c r="I140" s="271">
        <v>575.08333333333348</v>
      </c>
      <c r="J140" s="271">
        <v>584.16666666666674</v>
      </c>
      <c r="K140" s="270">
        <v>566</v>
      </c>
      <c r="L140" s="270">
        <v>550</v>
      </c>
      <c r="M140" s="270">
        <v>4.6445100000000004</v>
      </c>
      <c r="N140" s="1"/>
      <c r="O140" s="1"/>
    </row>
    <row r="141" spans="1:15" ht="12.75" customHeight="1">
      <c r="A141" s="30">
        <v>131</v>
      </c>
      <c r="B141" s="280" t="s">
        <v>343</v>
      </c>
      <c r="C141" s="270">
        <v>201.1</v>
      </c>
      <c r="D141" s="271">
        <v>194.83333333333334</v>
      </c>
      <c r="E141" s="271">
        <v>184.16666666666669</v>
      </c>
      <c r="F141" s="271">
        <v>167.23333333333335</v>
      </c>
      <c r="G141" s="271">
        <v>156.56666666666669</v>
      </c>
      <c r="H141" s="271">
        <v>211.76666666666668</v>
      </c>
      <c r="I141" s="271">
        <v>222.43333333333337</v>
      </c>
      <c r="J141" s="271">
        <v>239.36666666666667</v>
      </c>
      <c r="K141" s="270">
        <v>205.5</v>
      </c>
      <c r="L141" s="270">
        <v>177.9</v>
      </c>
      <c r="M141" s="270">
        <v>85.999700000000004</v>
      </c>
      <c r="N141" s="1"/>
      <c r="O141" s="1"/>
    </row>
    <row r="142" spans="1:15" ht="12.75" customHeight="1">
      <c r="A142" s="30">
        <v>132</v>
      </c>
      <c r="B142" s="280" t="s">
        <v>344</v>
      </c>
      <c r="C142" s="270">
        <v>166.95</v>
      </c>
      <c r="D142" s="271">
        <v>167.61666666666665</v>
      </c>
      <c r="E142" s="271">
        <v>165.6333333333333</v>
      </c>
      <c r="F142" s="271">
        <v>164.31666666666666</v>
      </c>
      <c r="G142" s="271">
        <v>162.33333333333331</v>
      </c>
      <c r="H142" s="271">
        <v>168.93333333333328</v>
      </c>
      <c r="I142" s="271">
        <v>170.91666666666663</v>
      </c>
      <c r="J142" s="271">
        <v>172.23333333333326</v>
      </c>
      <c r="K142" s="270">
        <v>169.6</v>
      </c>
      <c r="L142" s="270">
        <v>166.3</v>
      </c>
      <c r="M142" s="270">
        <v>6.8503299999999996</v>
      </c>
      <c r="N142" s="1"/>
      <c r="O142" s="1"/>
    </row>
    <row r="143" spans="1:15" ht="12.75" customHeight="1">
      <c r="A143" s="30">
        <v>133</v>
      </c>
      <c r="B143" s="280" t="s">
        <v>842</v>
      </c>
      <c r="C143" s="270">
        <v>399.3</v>
      </c>
      <c r="D143" s="271">
        <v>400.63333333333338</v>
      </c>
      <c r="E143" s="271">
        <v>394.46666666666675</v>
      </c>
      <c r="F143" s="271">
        <v>389.63333333333338</v>
      </c>
      <c r="G143" s="271">
        <v>383.46666666666675</v>
      </c>
      <c r="H143" s="271">
        <v>405.46666666666675</v>
      </c>
      <c r="I143" s="271">
        <v>411.63333333333338</v>
      </c>
      <c r="J143" s="271">
        <v>416.46666666666675</v>
      </c>
      <c r="K143" s="270">
        <v>406.8</v>
      </c>
      <c r="L143" s="270">
        <v>395.8</v>
      </c>
      <c r="M143" s="270">
        <v>24.05273</v>
      </c>
      <c r="N143" s="1"/>
      <c r="O143" s="1"/>
    </row>
    <row r="144" spans="1:15" ht="12.75" customHeight="1">
      <c r="A144" s="30">
        <v>134</v>
      </c>
      <c r="B144" s="280" t="s">
        <v>345</v>
      </c>
      <c r="C144" s="270">
        <v>66.8</v>
      </c>
      <c r="D144" s="271">
        <v>65.416666666666671</v>
      </c>
      <c r="E144" s="271">
        <v>63.333333333333343</v>
      </c>
      <c r="F144" s="271">
        <v>59.866666666666674</v>
      </c>
      <c r="G144" s="271">
        <v>57.783333333333346</v>
      </c>
      <c r="H144" s="271">
        <v>68.88333333333334</v>
      </c>
      <c r="I144" s="271">
        <v>70.966666666666683</v>
      </c>
      <c r="J144" s="271">
        <v>74.433333333333337</v>
      </c>
      <c r="K144" s="270">
        <v>67.5</v>
      </c>
      <c r="L144" s="270">
        <v>61.95</v>
      </c>
      <c r="M144" s="270">
        <v>138.79766000000001</v>
      </c>
      <c r="N144" s="1"/>
      <c r="O144" s="1"/>
    </row>
    <row r="145" spans="1:15" ht="12.75" customHeight="1">
      <c r="A145" s="30">
        <v>135</v>
      </c>
      <c r="B145" s="280" t="s">
        <v>99</v>
      </c>
      <c r="C145" s="270">
        <v>3383.65</v>
      </c>
      <c r="D145" s="271">
        <v>3387.7833333333328</v>
      </c>
      <c r="E145" s="271">
        <v>3356.5666666666657</v>
      </c>
      <c r="F145" s="271">
        <v>3329.4833333333327</v>
      </c>
      <c r="G145" s="271">
        <v>3298.2666666666655</v>
      </c>
      <c r="H145" s="271">
        <v>3414.8666666666659</v>
      </c>
      <c r="I145" s="271">
        <v>3446.083333333333</v>
      </c>
      <c r="J145" s="271">
        <v>3473.1666666666661</v>
      </c>
      <c r="K145" s="270">
        <v>3419</v>
      </c>
      <c r="L145" s="270">
        <v>3360.7</v>
      </c>
      <c r="M145" s="270">
        <v>6.6283200000000004</v>
      </c>
      <c r="N145" s="1"/>
      <c r="O145" s="1"/>
    </row>
    <row r="146" spans="1:15" ht="12.75" customHeight="1">
      <c r="A146" s="30">
        <v>136</v>
      </c>
      <c r="B146" s="280" t="s">
        <v>346</v>
      </c>
      <c r="C146" s="270">
        <v>557.4</v>
      </c>
      <c r="D146" s="271">
        <v>556.83333333333337</v>
      </c>
      <c r="E146" s="271">
        <v>547.06666666666672</v>
      </c>
      <c r="F146" s="271">
        <v>536.73333333333335</v>
      </c>
      <c r="G146" s="271">
        <v>526.9666666666667</v>
      </c>
      <c r="H146" s="271">
        <v>567.16666666666674</v>
      </c>
      <c r="I146" s="271">
        <v>576.93333333333339</v>
      </c>
      <c r="J146" s="271">
        <v>587.26666666666677</v>
      </c>
      <c r="K146" s="270">
        <v>566.6</v>
      </c>
      <c r="L146" s="270">
        <v>546.5</v>
      </c>
      <c r="M146" s="270">
        <v>11.49621</v>
      </c>
      <c r="N146" s="1"/>
      <c r="O146" s="1"/>
    </row>
    <row r="147" spans="1:15" ht="12.75" customHeight="1">
      <c r="A147" s="30">
        <v>137</v>
      </c>
      <c r="B147" s="280" t="s">
        <v>253</v>
      </c>
      <c r="C147" s="270">
        <v>499.6</v>
      </c>
      <c r="D147" s="271">
        <v>498.84999999999997</v>
      </c>
      <c r="E147" s="271">
        <v>490.99999999999994</v>
      </c>
      <c r="F147" s="271">
        <v>482.4</v>
      </c>
      <c r="G147" s="271">
        <v>474.54999999999995</v>
      </c>
      <c r="H147" s="271">
        <v>507.44999999999993</v>
      </c>
      <c r="I147" s="271">
        <v>515.29999999999995</v>
      </c>
      <c r="J147" s="271">
        <v>523.89999999999986</v>
      </c>
      <c r="K147" s="270">
        <v>506.7</v>
      </c>
      <c r="L147" s="270">
        <v>490.25</v>
      </c>
      <c r="M147" s="270">
        <v>2.00692</v>
      </c>
      <c r="N147" s="1"/>
      <c r="O147" s="1"/>
    </row>
    <row r="148" spans="1:15" ht="12.75" customHeight="1">
      <c r="A148" s="30">
        <v>138</v>
      </c>
      <c r="B148" s="280" t="s">
        <v>254</v>
      </c>
      <c r="C148" s="270">
        <v>1496.4</v>
      </c>
      <c r="D148" s="271">
        <v>1506.3500000000001</v>
      </c>
      <c r="E148" s="271">
        <v>1481.1000000000004</v>
      </c>
      <c r="F148" s="271">
        <v>1465.8000000000002</v>
      </c>
      <c r="G148" s="271">
        <v>1440.5500000000004</v>
      </c>
      <c r="H148" s="271">
        <v>1521.6500000000003</v>
      </c>
      <c r="I148" s="271">
        <v>1546.8999999999999</v>
      </c>
      <c r="J148" s="271">
        <v>1562.2000000000003</v>
      </c>
      <c r="K148" s="270">
        <v>1531.6</v>
      </c>
      <c r="L148" s="270">
        <v>1491.05</v>
      </c>
      <c r="M148" s="270">
        <v>0.52215999999999996</v>
      </c>
      <c r="N148" s="1"/>
      <c r="O148" s="1"/>
    </row>
    <row r="149" spans="1:15" ht="12.75" customHeight="1">
      <c r="A149" s="30">
        <v>139</v>
      </c>
      <c r="B149" s="280" t="s">
        <v>347</v>
      </c>
      <c r="C149" s="270">
        <v>70.95</v>
      </c>
      <c r="D149" s="271">
        <v>71.399999999999991</v>
      </c>
      <c r="E149" s="271">
        <v>70.299999999999983</v>
      </c>
      <c r="F149" s="271">
        <v>69.649999999999991</v>
      </c>
      <c r="G149" s="271">
        <v>68.549999999999983</v>
      </c>
      <c r="H149" s="271">
        <v>72.049999999999983</v>
      </c>
      <c r="I149" s="271">
        <v>73.149999999999977</v>
      </c>
      <c r="J149" s="271">
        <v>73.799999999999983</v>
      </c>
      <c r="K149" s="270">
        <v>72.5</v>
      </c>
      <c r="L149" s="270">
        <v>70.75</v>
      </c>
      <c r="M149" s="270">
        <v>16.985209999999999</v>
      </c>
      <c r="N149" s="1"/>
      <c r="O149" s="1"/>
    </row>
    <row r="150" spans="1:15" ht="12.75" customHeight="1">
      <c r="A150" s="30">
        <v>140</v>
      </c>
      <c r="B150" s="280" t="s">
        <v>348</v>
      </c>
      <c r="C150" s="270">
        <v>103.8</v>
      </c>
      <c r="D150" s="271">
        <v>103.68333333333334</v>
      </c>
      <c r="E150" s="271">
        <v>103.11666666666667</v>
      </c>
      <c r="F150" s="271">
        <v>102.43333333333334</v>
      </c>
      <c r="G150" s="271">
        <v>101.86666666666667</v>
      </c>
      <c r="H150" s="271">
        <v>104.36666666666667</v>
      </c>
      <c r="I150" s="271">
        <v>104.93333333333334</v>
      </c>
      <c r="J150" s="271">
        <v>105.61666666666667</v>
      </c>
      <c r="K150" s="270">
        <v>104.25</v>
      </c>
      <c r="L150" s="270">
        <v>103</v>
      </c>
      <c r="M150" s="270">
        <v>3.5517099999999999</v>
      </c>
      <c r="N150" s="1"/>
      <c r="O150" s="1"/>
    </row>
    <row r="151" spans="1:15" ht="12.75" customHeight="1">
      <c r="A151" s="30">
        <v>141</v>
      </c>
      <c r="B151" s="280" t="s">
        <v>793</v>
      </c>
      <c r="C151" s="270">
        <v>47.2</v>
      </c>
      <c r="D151" s="271">
        <v>47.066666666666663</v>
      </c>
      <c r="E151" s="271">
        <v>46.733333333333327</v>
      </c>
      <c r="F151" s="271">
        <v>46.266666666666666</v>
      </c>
      <c r="G151" s="271">
        <v>45.93333333333333</v>
      </c>
      <c r="H151" s="271">
        <v>47.533333333333324</v>
      </c>
      <c r="I151" s="271">
        <v>47.866666666666667</v>
      </c>
      <c r="J151" s="271">
        <v>48.333333333333321</v>
      </c>
      <c r="K151" s="270">
        <v>47.4</v>
      </c>
      <c r="L151" s="270">
        <v>46.6</v>
      </c>
      <c r="M151" s="270">
        <v>7.1169799999999999</v>
      </c>
      <c r="N151" s="1"/>
      <c r="O151" s="1"/>
    </row>
    <row r="152" spans="1:15" ht="12.75" customHeight="1">
      <c r="A152" s="30">
        <v>142</v>
      </c>
      <c r="B152" s="280" t="s">
        <v>349</v>
      </c>
      <c r="C152" s="270">
        <v>691.5</v>
      </c>
      <c r="D152" s="271">
        <v>692.38333333333333</v>
      </c>
      <c r="E152" s="271">
        <v>688.11666666666667</v>
      </c>
      <c r="F152" s="271">
        <v>684.73333333333335</v>
      </c>
      <c r="G152" s="271">
        <v>680.4666666666667</v>
      </c>
      <c r="H152" s="271">
        <v>695.76666666666665</v>
      </c>
      <c r="I152" s="271">
        <v>700.0333333333333</v>
      </c>
      <c r="J152" s="271">
        <v>703.41666666666663</v>
      </c>
      <c r="K152" s="270">
        <v>696.65</v>
      </c>
      <c r="L152" s="270">
        <v>689</v>
      </c>
      <c r="M152" s="270">
        <v>7.8369999999999995E-2</v>
      </c>
      <c r="N152" s="1"/>
      <c r="O152" s="1"/>
    </row>
    <row r="153" spans="1:15" ht="12.75" customHeight="1">
      <c r="A153" s="30">
        <v>143</v>
      </c>
      <c r="B153" s="280" t="s">
        <v>100</v>
      </c>
      <c r="C153" s="270">
        <v>1992.25</v>
      </c>
      <c r="D153" s="271">
        <v>2000.8166666666668</v>
      </c>
      <c r="E153" s="271">
        <v>1977.5833333333337</v>
      </c>
      <c r="F153" s="271">
        <v>1962.916666666667</v>
      </c>
      <c r="G153" s="271">
        <v>1939.6833333333338</v>
      </c>
      <c r="H153" s="271">
        <v>2015.4833333333336</v>
      </c>
      <c r="I153" s="271">
        <v>2038.7166666666667</v>
      </c>
      <c r="J153" s="271">
        <v>2053.3833333333332</v>
      </c>
      <c r="K153" s="270">
        <v>2024.05</v>
      </c>
      <c r="L153" s="270">
        <v>1986.15</v>
      </c>
      <c r="M153" s="270">
        <v>3.4794700000000001</v>
      </c>
      <c r="N153" s="1"/>
      <c r="O153" s="1"/>
    </row>
    <row r="154" spans="1:15" ht="12.75" customHeight="1">
      <c r="A154" s="30">
        <v>144</v>
      </c>
      <c r="B154" s="280" t="s">
        <v>101</v>
      </c>
      <c r="C154" s="270">
        <v>171.15</v>
      </c>
      <c r="D154" s="271">
        <v>172.04999999999998</v>
      </c>
      <c r="E154" s="271">
        <v>169.34999999999997</v>
      </c>
      <c r="F154" s="271">
        <v>167.54999999999998</v>
      </c>
      <c r="G154" s="271">
        <v>164.84999999999997</v>
      </c>
      <c r="H154" s="271">
        <v>173.84999999999997</v>
      </c>
      <c r="I154" s="271">
        <v>176.54999999999995</v>
      </c>
      <c r="J154" s="271">
        <v>178.34999999999997</v>
      </c>
      <c r="K154" s="270">
        <v>174.75</v>
      </c>
      <c r="L154" s="270">
        <v>170.25</v>
      </c>
      <c r="M154" s="270">
        <v>40.753369999999997</v>
      </c>
      <c r="N154" s="1"/>
      <c r="O154" s="1"/>
    </row>
    <row r="155" spans="1:15" ht="12.75" customHeight="1">
      <c r="A155" s="30">
        <v>145</v>
      </c>
      <c r="B155" s="280" t="s">
        <v>350</v>
      </c>
      <c r="C155" s="270">
        <v>280.05</v>
      </c>
      <c r="D155" s="271">
        <v>279.38333333333333</v>
      </c>
      <c r="E155" s="271">
        <v>276.76666666666665</v>
      </c>
      <c r="F155" s="271">
        <v>273.48333333333335</v>
      </c>
      <c r="G155" s="271">
        <v>270.86666666666667</v>
      </c>
      <c r="H155" s="271">
        <v>282.66666666666663</v>
      </c>
      <c r="I155" s="271">
        <v>285.2833333333333</v>
      </c>
      <c r="J155" s="271">
        <v>288.56666666666661</v>
      </c>
      <c r="K155" s="270">
        <v>282</v>
      </c>
      <c r="L155" s="270">
        <v>276.10000000000002</v>
      </c>
      <c r="M155" s="270">
        <v>2.6046499999999999</v>
      </c>
      <c r="N155" s="1"/>
      <c r="O155" s="1"/>
    </row>
    <row r="156" spans="1:15" ht="12.75" customHeight="1">
      <c r="A156" s="30">
        <v>146</v>
      </c>
      <c r="B156" s="280" t="s">
        <v>831</v>
      </c>
      <c r="C156" s="270">
        <v>1354.6</v>
      </c>
      <c r="D156" s="271">
        <v>1355.7833333333333</v>
      </c>
      <c r="E156" s="271">
        <v>1345.6666666666665</v>
      </c>
      <c r="F156" s="271">
        <v>1336.7333333333331</v>
      </c>
      <c r="G156" s="271">
        <v>1326.6166666666663</v>
      </c>
      <c r="H156" s="271">
        <v>1364.7166666666667</v>
      </c>
      <c r="I156" s="271">
        <v>1374.8333333333335</v>
      </c>
      <c r="J156" s="271">
        <v>1383.7666666666669</v>
      </c>
      <c r="K156" s="270">
        <v>1365.9</v>
      </c>
      <c r="L156" s="270">
        <v>1346.85</v>
      </c>
      <c r="M156" s="270">
        <v>1.37168</v>
      </c>
      <c r="N156" s="1"/>
      <c r="O156" s="1"/>
    </row>
    <row r="157" spans="1:15" ht="12.75" customHeight="1">
      <c r="A157" s="30">
        <v>147</v>
      </c>
      <c r="B157" s="280" t="s">
        <v>102</v>
      </c>
      <c r="C157" s="270">
        <v>118.75</v>
      </c>
      <c r="D157" s="271">
        <v>119.83333333333333</v>
      </c>
      <c r="E157" s="271">
        <v>117.46666666666665</v>
      </c>
      <c r="F157" s="271">
        <v>116.18333333333332</v>
      </c>
      <c r="G157" s="271">
        <v>113.81666666666665</v>
      </c>
      <c r="H157" s="271">
        <v>121.11666666666666</v>
      </c>
      <c r="I157" s="271">
        <v>123.48333333333333</v>
      </c>
      <c r="J157" s="271">
        <v>124.76666666666667</v>
      </c>
      <c r="K157" s="270">
        <v>122.2</v>
      </c>
      <c r="L157" s="270">
        <v>118.55</v>
      </c>
      <c r="M157" s="270">
        <v>148.68949000000001</v>
      </c>
      <c r="N157" s="1"/>
      <c r="O157" s="1"/>
    </row>
    <row r="158" spans="1:15" ht="12.75" customHeight="1">
      <c r="A158" s="30">
        <v>148</v>
      </c>
      <c r="B158" s="280" t="s">
        <v>794</v>
      </c>
      <c r="C158" s="270">
        <v>128</v>
      </c>
      <c r="D158" s="271">
        <v>128.83333333333334</v>
      </c>
      <c r="E158" s="271">
        <v>125.66666666666669</v>
      </c>
      <c r="F158" s="271">
        <v>123.33333333333334</v>
      </c>
      <c r="G158" s="271">
        <v>120.16666666666669</v>
      </c>
      <c r="H158" s="271">
        <v>131.16666666666669</v>
      </c>
      <c r="I158" s="271">
        <v>134.33333333333337</v>
      </c>
      <c r="J158" s="271">
        <v>136.66666666666669</v>
      </c>
      <c r="K158" s="270">
        <v>132</v>
      </c>
      <c r="L158" s="270">
        <v>126.5</v>
      </c>
      <c r="M158" s="270">
        <v>9.1365599999999993</v>
      </c>
      <c r="N158" s="1"/>
      <c r="O158" s="1"/>
    </row>
    <row r="159" spans="1:15" ht="12.75" customHeight="1">
      <c r="A159" s="30">
        <v>149</v>
      </c>
      <c r="B159" s="280" t="s">
        <v>351</v>
      </c>
      <c r="C159" s="270">
        <v>6467</v>
      </c>
      <c r="D159" s="271">
        <v>6388.9833333333336</v>
      </c>
      <c r="E159" s="271">
        <v>6290.9666666666672</v>
      </c>
      <c r="F159" s="271">
        <v>6114.9333333333334</v>
      </c>
      <c r="G159" s="271">
        <v>6016.916666666667</v>
      </c>
      <c r="H159" s="271">
        <v>6565.0166666666673</v>
      </c>
      <c r="I159" s="271">
        <v>6663.0333333333338</v>
      </c>
      <c r="J159" s="271">
        <v>6839.0666666666675</v>
      </c>
      <c r="K159" s="270">
        <v>6487</v>
      </c>
      <c r="L159" s="270">
        <v>6212.95</v>
      </c>
      <c r="M159" s="270">
        <v>1.97594</v>
      </c>
      <c r="N159" s="1"/>
      <c r="O159" s="1"/>
    </row>
    <row r="160" spans="1:15" ht="12.75" customHeight="1">
      <c r="A160" s="30">
        <v>150</v>
      </c>
      <c r="B160" s="280" t="s">
        <v>352</v>
      </c>
      <c r="C160" s="270">
        <v>485.05</v>
      </c>
      <c r="D160" s="271">
        <v>477.68333333333334</v>
      </c>
      <c r="E160" s="271">
        <v>467.36666666666667</v>
      </c>
      <c r="F160" s="271">
        <v>449.68333333333334</v>
      </c>
      <c r="G160" s="271">
        <v>439.36666666666667</v>
      </c>
      <c r="H160" s="271">
        <v>495.36666666666667</v>
      </c>
      <c r="I160" s="271">
        <v>505.68333333333339</v>
      </c>
      <c r="J160" s="271">
        <v>523.36666666666667</v>
      </c>
      <c r="K160" s="270">
        <v>488</v>
      </c>
      <c r="L160" s="270">
        <v>460</v>
      </c>
      <c r="M160" s="270">
        <v>7.1247400000000001</v>
      </c>
      <c r="N160" s="1"/>
      <c r="O160" s="1"/>
    </row>
    <row r="161" spans="1:15" ht="12.75" customHeight="1">
      <c r="A161" s="30">
        <v>151</v>
      </c>
      <c r="B161" s="280" t="s">
        <v>353</v>
      </c>
      <c r="C161" s="270">
        <v>151.65</v>
      </c>
      <c r="D161" s="271">
        <v>151.53333333333333</v>
      </c>
      <c r="E161" s="271">
        <v>150.26666666666665</v>
      </c>
      <c r="F161" s="271">
        <v>148.88333333333333</v>
      </c>
      <c r="G161" s="271">
        <v>147.61666666666665</v>
      </c>
      <c r="H161" s="271">
        <v>152.91666666666666</v>
      </c>
      <c r="I161" s="271">
        <v>154.18333333333337</v>
      </c>
      <c r="J161" s="271">
        <v>155.56666666666666</v>
      </c>
      <c r="K161" s="270">
        <v>152.80000000000001</v>
      </c>
      <c r="L161" s="270">
        <v>150.15</v>
      </c>
      <c r="M161" s="270">
        <v>3.00251</v>
      </c>
      <c r="N161" s="1"/>
      <c r="O161" s="1"/>
    </row>
    <row r="162" spans="1:15" ht="12.75" customHeight="1">
      <c r="A162" s="30">
        <v>152</v>
      </c>
      <c r="B162" s="280" t="s">
        <v>354</v>
      </c>
      <c r="C162" s="270">
        <v>114.05</v>
      </c>
      <c r="D162" s="271">
        <v>111.61666666666667</v>
      </c>
      <c r="E162" s="271">
        <v>108.58333333333334</v>
      </c>
      <c r="F162" s="271">
        <v>103.11666666666667</v>
      </c>
      <c r="G162" s="271">
        <v>100.08333333333334</v>
      </c>
      <c r="H162" s="271">
        <v>117.08333333333334</v>
      </c>
      <c r="I162" s="271">
        <v>120.11666666666667</v>
      </c>
      <c r="J162" s="271">
        <v>125.58333333333334</v>
      </c>
      <c r="K162" s="270">
        <v>114.65</v>
      </c>
      <c r="L162" s="270">
        <v>106.15</v>
      </c>
      <c r="M162" s="270">
        <v>141.67076</v>
      </c>
      <c r="N162" s="1"/>
      <c r="O162" s="1"/>
    </row>
    <row r="163" spans="1:15" ht="12.75" customHeight="1">
      <c r="A163" s="30">
        <v>153</v>
      </c>
      <c r="B163" s="280" t="s">
        <v>255</v>
      </c>
      <c r="C163" s="270">
        <v>289.89999999999998</v>
      </c>
      <c r="D163" s="271">
        <v>288.86666666666667</v>
      </c>
      <c r="E163" s="271">
        <v>286.93333333333334</v>
      </c>
      <c r="F163" s="271">
        <v>283.96666666666664</v>
      </c>
      <c r="G163" s="271">
        <v>282.0333333333333</v>
      </c>
      <c r="H163" s="271">
        <v>291.83333333333337</v>
      </c>
      <c r="I163" s="271">
        <v>293.76666666666677</v>
      </c>
      <c r="J163" s="271">
        <v>296.73333333333341</v>
      </c>
      <c r="K163" s="270">
        <v>290.8</v>
      </c>
      <c r="L163" s="270">
        <v>285.89999999999998</v>
      </c>
      <c r="M163" s="270">
        <v>2.8870800000000001</v>
      </c>
      <c r="N163" s="1"/>
      <c r="O163" s="1"/>
    </row>
    <row r="164" spans="1:15" ht="12.75" customHeight="1">
      <c r="A164" s="30">
        <v>154</v>
      </c>
      <c r="B164" s="280" t="s">
        <v>843</v>
      </c>
      <c r="C164" s="270">
        <v>1328.75</v>
      </c>
      <c r="D164" s="271">
        <v>1331.05</v>
      </c>
      <c r="E164" s="271">
        <v>1321.1999999999998</v>
      </c>
      <c r="F164" s="271">
        <v>1313.6499999999999</v>
      </c>
      <c r="G164" s="271">
        <v>1303.7999999999997</v>
      </c>
      <c r="H164" s="271">
        <v>1338.6</v>
      </c>
      <c r="I164" s="271">
        <v>1348.4499999999998</v>
      </c>
      <c r="J164" s="271">
        <v>1356</v>
      </c>
      <c r="K164" s="270">
        <v>1340.9</v>
      </c>
      <c r="L164" s="270">
        <v>1323.5</v>
      </c>
      <c r="M164" s="270">
        <v>5.654E-2</v>
      </c>
      <c r="N164" s="1"/>
      <c r="O164" s="1"/>
    </row>
    <row r="165" spans="1:15" ht="12.75" customHeight="1">
      <c r="A165" s="30">
        <v>155</v>
      </c>
      <c r="B165" s="280" t="s">
        <v>103</v>
      </c>
      <c r="C165" s="270">
        <v>92.8</v>
      </c>
      <c r="D165" s="271">
        <v>93.016666666666652</v>
      </c>
      <c r="E165" s="271">
        <v>92.183333333333309</v>
      </c>
      <c r="F165" s="271">
        <v>91.566666666666663</v>
      </c>
      <c r="G165" s="271">
        <v>90.73333333333332</v>
      </c>
      <c r="H165" s="271">
        <v>93.633333333333297</v>
      </c>
      <c r="I165" s="271">
        <v>94.46666666666664</v>
      </c>
      <c r="J165" s="271">
        <v>95.083333333333286</v>
      </c>
      <c r="K165" s="270">
        <v>93.85</v>
      </c>
      <c r="L165" s="270">
        <v>92.4</v>
      </c>
      <c r="M165" s="270">
        <v>106.9024</v>
      </c>
      <c r="N165" s="1"/>
      <c r="O165" s="1"/>
    </row>
    <row r="166" spans="1:15" ht="12.75" customHeight="1">
      <c r="A166" s="30">
        <v>156</v>
      </c>
      <c r="B166" s="280" t="s">
        <v>356</v>
      </c>
      <c r="C166" s="270">
        <v>1952.55</v>
      </c>
      <c r="D166" s="271">
        <v>1980.5166666666667</v>
      </c>
      <c r="E166" s="271">
        <v>1911.0333333333333</v>
      </c>
      <c r="F166" s="271">
        <v>1869.5166666666667</v>
      </c>
      <c r="G166" s="271">
        <v>1800.0333333333333</v>
      </c>
      <c r="H166" s="271">
        <v>2022.0333333333333</v>
      </c>
      <c r="I166" s="271">
        <v>2091.5166666666664</v>
      </c>
      <c r="J166" s="271">
        <v>2133.0333333333333</v>
      </c>
      <c r="K166" s="270">
        <v>2050</v>
      </c>
      <c r="L166" s="270">
        <v>1939</v>
      </c>
      <c r="M166" s="270">
        <v>7.5931899999999999</v>
      </c>
      <c r="N166" s="1"/>
      <c r="O166" s="1"/>
    </row>
    <row r="167" spans="1:15" ht="12.75" customHeight="1">
      <c r="A167" s="30">
        <v>157</v>
      </c>
      <c r="B167" s="280" t="s">
        <v>106</v>
      </c>
      <c r="C167" s="270">
        <v>39.75</v>
      </c>
      <c r="D167" s="271">
        <v>39.550000000000004</v>
      </c>
      <c r="E167" s="271">
        <v>38.900000000000006</v>
      </c>
      <c r="F167" s="271">
        <v>38.050000000000004</v>
      </c>
      <c r="G167" s="271">
        <v>37.400000000000006</v>
      </c>
      <c r="H167" s="271">
        <v>40.400000000000006</v>
      </c>
      <c r="I167" s="271">
        <v>41.05</v>
      </c>
      <c r="J167" s="271">
        <v>41.900000000000006</v>
      </c>
      <c r="K167" s="270">
        <v>40.200000000000003</v>
      </c>
      <c r="L167" s="270">
        <v>38.700000000000003</v>
      </c>
      <c r="M167" s="270">
        <v>100.14327</v>
      </c>
      <c r="N167" s="1"/>
      <c r="O167" s="1"/>
    </row>
    <row r="168" spans="1:15" ht="12.75" customHeight="1">
      <c r="A168" s="30">
        <v>158</v>
      </c>
      <c r="B168" s="280" t="s">
        <v>357</v>
      </c>
      <c r="C168" s="270">
        <v>3391.6</v>
      </c>
      <c r="D168" s="271">
        <v>3373.6666666666665</v>
      </c>
      <c r="E168" s="271">
        <v>3299.7833333333328</v>
      </c>
      <c r="F168" s="271">
        <v>3207.9666666666662</v>
      </c>
      <c r="G168" s="271">
        <v>3134.0833333333326</v>
      </c>
      <c r="H168" s="271">
        <v>3465.4833333333331</v>
      </c>
      <c r="I168" s="271">
        <v>3539.3666666666672</v>
      </c>
      <c r="J168" s="271">
        <v>3631.1833333333334</v>
      </c>
      <c r="K168" s="270">
        <v>3447.55</v>
      </c>
      <c r="L168" s="270">
        <v>3281.85</v>
      </c>
      <c r="M168" s="270">
        <v>1.3504100000000001</v>
      </c>
      <c r="N168" s="1"/>
      <c r="O168" s="1"/>
    </row>
    <row r="169" spans="1:15" ht="12.75" customHeight="1">
      <c r="A169" s="30">
        <v>159</v>
      </c>
      <c r="B169" s="280" t="s">
        <v>358</v>
      </c>
      <c r="C169" s="270">
        <v>3659.7</v>
      </c>
      <c r="D169" s="271">
        <v>3607.15</v>
      </c>
      <c r="E169" s="271">
        <v>3526.6000000000004</v>
      </c>
      <c r="F169" s="271">
        <v>3393.5000000000005</v>
      </c>
      <c r="G169" s="271">
        <v>3312.9500000000007</v>
      </c>
      <c r="H169" s="271">
        <v>3740.25</v>
      </c>
      <c r="I169" s="271">
        <v>3820.8</v>
      </c>
      <c r="J169" s="271">
        <v>3953.8999999999996</v>
      </c>
      <c r="K169" s="270">
        <v>3687.7</v>
      </c>
      <c r="L169" s="270">
        <v>3474.05</v>
      </c>
      <c r="M169" s="270">
        <v>0.50468000000000002</v>
      </c>
      <c r="N169" s="1"/>
      <c r="O169" s="1"/>
    </row>
    <row r="170" spans="1:15" ht="12.75" customHeight="1">
      <c r="A170" s="30">
        <v>160</v>
      </c>
      <c r="B170" s="280" t="s">
        <v>359</v>
      </c>
      <c r="C170" s="270">
        <v>128.94999999999999</v>
      </c>
      <c r="D170" s="271">
        <v>129.58333333333334</v>
      </c>
      <c r="E170" s="271">
        <v>127.4666666666667</v>
      </c>
      <c r="F170" s="271">
        <v>125.98333333333335</v>
      </c>
      <c r="G170" s="271">
        <v>123.8666666666667</v>
      </c>
      <c r="H170" s="271">
        <v>131.06666666666669</v>
      </c>
      <c r="I170" s="271">
        <v>133.18333333333331</v>
      </c>
      <c r="J170" s="271">
        <v>134.66666666666669</v>
      </c>
      <c r="K170" s="270">
        <v>131.69999999999999</v>
      </c>
      <c r="L170" s="270">
        <v>128.1</v>
      </c>
      <c r="M170" s="270">
        <v>2.1457799999999998</v>
      </c>
      <c r="N170" s="1"/>
      <c r="O170" s="1"/>
    </row>
    <row r="171" spans="1:15" ht="12.75" customHeight="1">
      <c r="A171" s="30">
        <v>161</v>
      </c>
      <c r="B171" s="280" t="s">
        <v>256</v>
      </c>
      <c r="C171" s="270">
        <v>2488.35</v>
      </c>
      <c r="D171" s="271">
        <v>2474.6333333333337</v>
      </c>
      <c r="E171" s="271">
        <v>2446.2666666666673</v>
      </c>
      <c r="F171" s="271">
        <v>2404.1833333333338</v>
      </c>
      <c r="G171" s="271">
        <v>2375.8166666666675</v>
      </c>
      <c r="H171" s="271">
        <v>2516.7166666666672</v>
      </c>
      <c r="I171" s="271">
        <v>2545.083333333333</v>
      </c>
      <c r="J171" s="271">
        <v>2587.166666666667</v>
      </c>
      <c r="K171" s="270">
        <v>2503</v>
      </c>
      <c r="L171" s="270">
        <v>2432.5500000000002</v>
      </c>
      <c r="M171" s="270">
        <v>0.75378999999999996</v>
      </c>
      <c r="N171" s="1"/>
      <c r="O171" s="1"/>
    </row>
    <row r="172" spans="1:15" ht="12.75" customHeight="1">
      <c r="A172" s="30">
        <v>162</v>
      </c>
      <c r="B172" s="280" t="s">
        <v>360</v>
      </c>
      <c r="C172" s="270">
        <v>1424.2</v>
      </c>
      <c r="D172" s="271">
        <v>1424.2</v>
      </c>
      <c r="E172" s="271">
        <v>1417</v>
      </c>
      <c r="F172" s="271">
        <v>1409.8</v>
      </c>
      <c r="G172" s="271">
        <v>1402.6</v>
      </c>
      <c r="H172" s="271">
        <v>1431.4</v>
      </c>
      <c r="I172" s="271">
        <v>1438.6000000000004</v>
      </c>
      <c r="J172" s="271">
        <v>1445.8000000000002</v>
      </c>
      <c r="K172" s="270">
        <v>1431.4</v>
      </c>
      <c r="L172" s="270">
        <v>1417</v>
      </c>
      <c r="M172" s="270">
        <v>0.24313000000000001</v>
      </c>
      <c r="N172" s="1"/>
      <c r="O172" s="1"/>
    </row>
    <row r="173" spans="1:15" ht="12.75" customHeight="1">
      <c r="A173" s="30">
        <v>163</v>
      </c>
      <c r="B173" s="280" t="s">
        <v>844</v>
      </c>
      <c r="C173" s="270">
        <v>438.7</v>
      </c>
      <c r="D173" s="271">
        <v>438.43333333333334</v>
      </c>
      <c r="E173" s="271">
        <v>437.2166666666667</v>
      </c>
      <c r="F173" s="271">
        <v>435.73333333333335</v>
      </c>
      <c r="G173" s="271">
        <v>434.51666666666671</v>
      </c>
      <c r="H173" s="271">
        <v>439.91666666666669</v>
      </c>
      <c r="I173" s="271">
        <v>441.13333333333327</v>
      </c>
      <c r="J173" s="271">
        <v>442.61666666666667</v>
      </c>
      <c r="K173" s="270">
        <v>439.65</v>
      </c>
      <c r="L173" s="270">
        <v>436.95</v>
      </c>
      <c r="M173" s="270">
        <v>0.51080999999999999</v>
      </c>
      <c r="N173" s="1"/>
      <c r="O173" s="1"/>
    </row>
    <row r="174" spans="1:15" ht="12.75" customHeight="1">
      <c r="A174" s="30">
        <v>164</v>
      </c>
      <c r="B174" s="280" t="s">
        <v>104</v>
      </c>
      <c r="C174" s="270">
        <v>384.8</v>
      </c>
      <c r="D174" s="271">
        <v>381.56666666666666</v>
      </c>
      <c r="E174" s="271">
        <v>376.2833333333333</v>
      </c>
      <c r="F174" s="271">
        <v>367.76666666666665</v>
      </c>
      <c r="G174" s="271">
        <v>362.48333333333329</v>
      </c>
      <c r="H174" s="271">
        <v>390.08333333333331</v>
      </c>
      <c r="I174" s="271">
        <v>395.36666666666673</v>
      </c>
      <c r="J174" s="271">
        <v>403.88333333333333</v>
      </c>
      <c r="K174" s="270">
        <v>386.85</v>
      </c>
      <c r="L174" s="270">
        <v>373.05</v>
      </c>
      <c r="M174" s="270">
        <v>11.812060000000001</v>
      </c>
      <c r="N174" s="1"/>
      <c r="O174" s="1"/>
    </row>
    <row r="175" spans="1:15" ht="12.75" customHeight="1">
      <c r="A175" s="30">
        <v>165</v>
      </c>
      <c r="B175" s="280" t="s">
        <v>845</v>
      </c>
      <c r="C175" s="270">
        <v>1218.25</v>
      </c>
      <c r="D175" s="271">
        <v>1210.8500000000001</v>
      </c>
      <c r="E175" s="271">
        <v>1197.4500000000003</v>
      </c>
      <c r="F175" s="271">
        <v>1176.6500000000001</v>
      </c>
      <c r="G175" s="271">
        <v>1163.2500000000002</v>
      </c>
      <c r="H175" s="271">
        <v>1231.6500000000003</v>
      </c>
      <c r="I175" s="271">
        <v>1245.0500000000004</v>
      </c>
      <c r="J175" s="271">
        <v>1265.8500000000004</v>
      </c>
      <c r="K175" s="270">
        <v>1224.25</v>
      </c>
      <c r="L175" s="270">
        <v>1190.05</v>
      </c>
      <c r="M175" s="270">
        <v>0.44086999999999998</v>
      </c>
      <c r="N175" s="1"/>
      <c r="O175" s="1"/>
    </row>
    <row r="176" spans="1:15" ht="12.75" customHeight="1">
      <c r="A176" s="30">
        <v>166</v>
      </c>
      <c r="B176" s="280" t="s">
        <v>361</v>
      </c>
      <c r="C176" s="270">
        <v>1106.9000000000001</v>
      </c>
      <c r="D176" s="271">
        <v>1094.9833333333333</v>
      </c>
      <c r="E176" s="271">
        <v>1070.9666666666667</v>
      </c>
      <c r="F176" s="271">
        <v>1035.0333333333333</v>
      </c>
      <c r="G176" s="271">
        <v>1011.0166666666667</v>
      </c>
      <c r="H176" s="271">
        <v>1130.9166666666667</v>
      </c>
      <c r="I176" s="271">
        <v>1154.9333333333336</v>
      </c>
      <c r="J176" s="271">
        <v>1190.8666666666668</v>
      </c>
      <c r="K176" s="270">
        <v>1119</v>
      </c>
      <c r="L176" s="270">
        <v>1059.05</v>
      </c>
      <c r="M176" s="270">
        <v>1.2199599999999999</v>
      </c>
      <c r="N176" s="1"/>
      <c r="O176" s="1"/>
    </row>
    <row r="177" spans="1:15" ht="12.75" customHeight="1">
      <c r="A177" s="30">
        <v>167</v>
      </c>
      <c r="B177" s="280" t="s">
        <v>257</v>
      </c>
      <c r="C177" s="270">
        <v>521.85</v>
      </c>
      <c r="D177" s="271">
        <v>520.83333333333337</v>
      </c>
      <c r="E177" s="271">
        <v>518.66666666666674</v>
      </c>
      <c r="F177" s="271">
        <v>515.48333333333335</v>
      </c>
      <c r="G177" s="271">
        <v>513.31666666666672</v>
      </c>
      <c r="H177" s="271">
        <v>524.01666666666677</v>
      </c>
      <c r="I177" s="271">
        <v>526.18333333333351</v>
      </c>
      <c r="J177" s="271">
        <v>529.36666666666679</v>
      </c>
      <c r="K177" s="270">
        <v>523</v>
      </c>
      <c r="L177" s="270">
        <v>517.65</v>
      </c>
      <c r="M177" s="270">
        <v>0.81413999999999997</v>
      </c>
      <c r="N177" s="1"/>
      <c r="O177" s="1"/>
    </row>
    <row r="178" spans="1:15" ht="12.75" customHeight="1">
      <c r="A178" s="30">
        <v>168</v>
      </c>
      <c r="B178" s="280" t="s">
        <v>107</v>
      </c>
      <c r="C178" s="270">
        <v>945.9</v>
      </c>
      <c r="D178" s="271">
        <v>933.2833333333333</v>
      </c>
      <c r="E178" s="271">
        <v>915.61666666666656</v>
      </c>
      <c r="F178" s="271">
        <v>885.33333333333326</v>
      </c>
      <c r="G178" s="271">
        <v>867.66666666666652</v>
      </c>
      <c r="H178" s="271">
        <v>963.56666666666661</v>
      </c>
      <c r="I178" s="271">
        <v>981.23333333333335</v>
      </c>
      <c r="J178" s="271">
        <v>1011.5166666666667</v>
      </c>
      <c r="K178" s="270">
        <v>950.95</v>
      </c>
      <c r="L178" s="270">
        <v>903</v>
      </c>
      <c r="M178" s="270">
        <v>30.958770000000001</v>
      </c>
      <c r="N178" s="1"/>
      <c r="O178" s="1"/>
    </row>
    <row r="179" spans="1:15" ht="12.75" customHeight="1">
      <c r="A179" s="30">
        <v>169</v>
      </c>
      <c r="B179" s="280" t="s">
        <v>258</v>
      </c>
      <c r="C179" s="270">
        <v>463.5</v>
      </c>
      <c r="D179" s="271">
        <v>464.23333333333335</v>
      </c>
      <c r="E179" s="271">
        <v>460.56666666666672</v>
      </c>
      <c r="F179" s="271">
        <v>457.63333333333338</v>
      </c>
      <c r="G179" s="271">
        <v>453.96666666666675</v>
      </c>
      <c r="H179" s="271">
        <v>467.16666666666669</v>
      </c>
      <c r="I179" s="271">
        <v>470.83333333333331</v>
      </c>
      <c r="J179" s="271">
        <v>473.76666666666665</v>
      </c>
      <c r="K179" s="270">
        <v>467.9</v>
      </c>
      <c r="L179" s="270">
        <v>461.3</v>
      </c>
      <c r="M179" s="270">
        <v>1.69842</v>
      </c>
      <c r="N179" s="1"/>
      <c r="O179" s="1"/>
    </row>
    <row r="180" spans="1:15" ht="12.75" customHeight="1">
      <c r="A180" s="30">
        <v>170</v>
      </c>
      <c r="B180" s="280" t="s">
        <v>108</v>
      </c>
      <c r="C180" s="270">
        <v>1436.1</v>
      </c>
      <c r="D180" s="271">
        <v>1428.5833333333333</v>
      </c>
      <c r="E180" s="271">
        <v>1417.6166666666666</v>
      </c>
      <c r="F180" s="271">
        <v>1399.1333333333332</v>
      </c>
      <c r="G180" s="271">
        <v>1388.1666666666665</v>
      </c>
      <c r="H180" s="271">
        <v>1447.0666666666666</v>
      </c>
      <c r="I180" s="271">
        <v>1458.0333333333333</v>
      </c>
      <c r="J180" s="271">
        <v>1476.5166666666667</v>
      </c>
      <c r="K180" s="270">
        <v>1439.55</v>
      </c>
      <c r="L180" s="270">
        <v>1410.1</v>
      </c>
      <c r="M180" s="270">
        <v>2.6298900000000001</v>
      </c>
      <c r="N180" s="1"/>
      <c r="O180" s="1"/>
    </row>
    <row r="181" spans="1:15" ht="12.75" customHeight="1">
      <c r="A181" s="30">
        <v>171</v>
      </c>
      <c r="B181" s="280" t="s">
        <v>109</v>
      </c>
      <c r="C181" s="270">
        <v>311.75</v>
      </c>
      <c r="D181" s="271">
        <v>309.75</v>
      </c>
      <c r="E181" s="271">
        <v>305.10000000000002</v>
      </c>
      <c r="F181" s="271">
        <v>298.45000000000005</v>
      </c>
      <c r="G181" s="271">
        <v>293.80000000000007</v>
      </c>
      <c r="H181" s="271">
        <v>316.39999999999998</v>
      </c>
      <c r="I181" s="271">
        <v>321.04999999999995</v>
      </c>
      <c r="J181" s="271">
        <v>327.69999999999993</v>
      </c>
      <c r="K181" s="270">
        <v>314.39999999999998</v>
      </c>
      <c r="L181" s="270">
        <v>303.10000000000002</v>
      </c>
      <c r="M181" s="270">
        <v>14.674149999999999</v>
      </c>
      <c r="N181" s="1"/>
      <c r="O181" s="1"/>
    </row>
    <row r="182" spans="1:15" ht="12.75" customHeight="1">
      <c r="A182" s="30">
        <v>172</v>
      </c>
      <c r="B182" s="280" t="s">
        <v>362</v>
      </c>
      <c r="C182" s="270">
        <v>401.85</v>
      </c>
      <c r="D182" s="271">
        <v>403.61666666666662</v>
      </c>
      <c r="E182" s="271">
        <v>399.28333333333325</v>
      </c>
      <c r="F182" s="271">
        <v>396.71666666666664</v>
      </c>
      <c r="G182" s="271">
        <v>392.38333333333327</v>
      </c>
      <c r="H182" s="271">
        <v>406.18333333333322</v>
      </c>
      <c r="I182" s="271">
        <v>410.51666666666659</v>
      </c>
      <c r="J182" s="271">
        <v>413.0833333333332</v>
      </c>
      <c r="K182" s="270">
        <v>407.95</v>
      </c>
      <c r="L182" s="270">
        <v>401.05</v>
      </c>
      <c r="M182" s="270">
        <v>2.86192</v>
      </c>
      <c r="N182" s="1"/>
      <c r="O182" s="1"/>
    </row>
    <row r="183" spans="1:15" ht="12.75" customHeight="1">
      <c r="A183" s="30">
        <v>173</v>
      </c>
      <c r="B183" s="280" t="s">
        <v>110</v>
      </c>
      <c r="C183" s="270">
        <v>1750.15</v>
      </c>
      <c r="D183" s="271">
        <v>1738.3833333333332</v>
      </c>
      <c r="E183" s="271">
        <v>1721.7666666666664</v>
      </c>
      <c r="F183" s="271">
        <v>1693.3833333333332</v>
      </c>
      <c r="G183" s="271">
        <v>1676.7666666666664</v>
      </c>
      <c r="H183" s="271">
        <v>1766.7666666666664</v>
      </c>
      <c r="I183" s="271">
        <v>1783.3833333333332</v>
      </c>
      <c r="J183" s="271">
        <v>1811.7666666666664</v>
      </c>
      <c r="K183" s="270">
        <v>1755</v>
      </c>
      <c r="L183" s="270">
        <v>1710</v>
      </c>
      <c r="M183" s="270">
        <v>7.9767099999999997</v>
      </c>
      <c r="N183" s="1"/>
      <c r="O183" s="1"/>
    </row>
    <row r="184" spans="1:15" ht="12.75" customHeight="1">
      <c r="A184" s="30">
        <v>174</v>
      </c>
      <c r="B184" s="280" t="s">
        <v>363</v>
      </c>
      <c r="C184" s="270">
        <v>557.95000000000005</v>
      </c>
      <c r="D184" s="271">
        <v>552.33333333333337</v>
      </c>
      <c r="E184" s="271">
        <v>539.66666666666674</v>
      </c>
      <c r="F184" s="271">
        <v>521.38333333333333</v>
      </c>
      <c r="G184" s="271">
        <v>508.7166666666667</v>
      </c>
      <c r="H184" s="271">
        <v>570.61666666666679</v>
      </c>
      <c r="I184" s="271">
        <v>583.28333333333353</v>
      </c>
      <c r="J184" s="271">
        <v>601.56666666666683</v>
      </c>
      <c r="K184" s="270">
        <v>565</v>
      </c>
      <c r="L184" s="270">
        <v>534.04999999999995</v>
      </c>
      <c r="M184" s="270">
        <v>6.7285399999999997</v>
      </c>
      <c r="N184" s="1"/>
      <c r="O184" s="1"/>
    </row>
    <row r="185" spans="1:15" ht="12.75" customHeight="1">
      <c r="A185" s="30">
        <v>175</v>
      </c>
      <c r="B185" s="280" t="s">
        <v>365</v>
      </c>
      <c r="C185" s="270">
        <v>2275.8000000000002</v>
      </c>
      <c r="D185" s="271">
        <v>2252.8666666666668</v>
      </c>
      <c r="E185" s="271">
        <v>2215.7333333333336</v>
      </c>
      <c r="F185" s="271">
        <v>2155.666666666667</v>
      </c>
      <c r="G185" s="271">
        <v>2118.5333333333338</v>
      </c>
      <c r="H185" s="271">
        <v>2312.9333333333334</v>
      </c>
      <c r="I185" s="271">
        <v>2350.0666666666666</v>
      </c>
      <c r="J185" s="271">
        <v>2410.1333333333332</v>
      </c>
      <c r="K185" s="270">
        <v>2290</v>
      </c>
      <c r="L185" s="270">
        <v>2192.8000000000002</v>
      </c>
      <c r="M185" s="270">
        <v>1.95122</v>
      </c>
      <c r="N185" s="1"/>
      <c r="O185" s="1"/>
    </row>
    <row r="186" spans="1:15" ht="12.75" customHeight="1">
      <c r="A186" s="30">
        <v>176</v>
      </c>
      <c r="B186" s="280" t="s">
        <v>366</v>
      </c>
      <c r="C186" s="270">
        <v>961.65</v>
      </c>
      <c r="D186" s="271">
        <v>967.56666666666661</v>
      </c>
      <c r="E186" s="271">
        <v>946.58333333333326</v>
      </c>
      <c r="F186" s="271">
        <v>931.51666666666665</v>
      </c>
      <c r="G186" s="271">
        <v>910.5333333333333</v>
      </c>
      <c r="H186" s="271">
        <v>982.63333333333321</v>
      </c>
      <c r="I186" s="271">
        <v>1003.6166666666666</v>
      </c>
      <c r="J186" s="271">
        <v>1018.6833333333332</v>
      </c>
      <c r="K186" s="270">
        <v>988.55</v>
      </c>
      <c r="L186" s="270">
        <v>952.5</v>
      </c>
      <c r="M186" s="270">
        <v>15.47883</v>
      </c>
      <c r="N186" s="1"/>
      <c r="O186" s="1"/>
    </row>
    <row r="187" spans="1:15" ht="12.75" customHeight="1">
      <c r="A187" s="30">
        <v>177</v>
      </c>
      <c r="B187" s="280" t="s">
        <v>367</v>
      </c>
      <c r="C187" s="270">
        <v>278.45</v>
      </c>
      <c r="D187" s="271">
        <v>276.34999999999997</v>
      </c>
      <c r="E187" s="271">
        <v>271.09999999999991</v>
      </c>
      <c r="F187" s="271">
        <v>263.74999999999994</v>
      </c>
      <c r="G187" s="271">
        <v>258.49999999999989</v>
      </c>
      <c r="H187" s="271">
        <v>283.69999999999993</v>
      </c>
      <c r="I187" s="271">
        <v>288.95000000000005</v>
      </c>
      <c r="J187" s="271">
        <v>296.29999999999995</v>
      </c>
      <c r="K187" s="270">
        <v>281.60000000000002</v>
      </c>
      <c r="L187" s="270">
        <v>269</v>
      </c>
      <c r="M187" s="270">
        <v>4.5080400000000003</v>
      </c>
      <c r="N187" s="1"/>
      <c r="O187" s="1"/>
    </row>
    <row r="188" spans="1:15" ht="12.75" customHeight="1">
      <c r="A188" s="30">
        <v>178</v>
      </c>
      <c r="B188" s="280" t="s">
        <v>368</v>
      </c>
      <c r="C188" s="270">
        <v>3352.55</v>
      </c>
      <c r="D188" s="271">
        <v>3369.6333333333337</v>
      </c>
      <c r="E188" s="271">
        <v>3330.4666666666672</v>
      </c>
      <c r="F188" s="271">
        <v>3308.3833333333337</v>
      </c>
      <c r="G188" s="271">
        <v>3269.2166666666672</v>
      </c>
      <c r="H188" s="271">
        <v>3391.7166666666672</v>
      </c>
      <c r="I188" s="271">
        <v>3430.8833333333341</v>
      </c>
      <c r="J188" s="271">
        <v>3452.9666666666672</v>
      </c>
      <c r="K188" s="270">
        <v>3408.8</v>
      </c>
      <c r="L188" s="270">
        <v>3347.55</v>
      </c>
      <c r="M188" s="270">
        <v>0.86302999999999996</v>
      </c>
      <c r="N188" s="1"/>
      <c r="O188" s="1"/>
    </row>
    <row r="189" spans="1:15" ht="12.75" customHeight="1">
      <c r="A189" s="30">
        <v>179</v>
      </c>
      <c r="B189" s="280" t="s">
        <v>111</v>
      </c>
      <c r="C189" s="270">
        <v>487.25</v>
      </c>
      <c r="D189" s="271">
        <v>484</v>
      </c>
      <c r="E189" s="271">
        <v>475.25</v>
      </c>
      <c r="F189" s="271">
        <v>463.25</v>
      </c>
      <c r="G189" s="271">
        <v>454.5</v>
      </c>
      <c r="H189" s="271">
        <v>496</v>
      </c>
      <c r="I189" s="271">
        <v>504.75</v>
      </c>
      <c r="J189" s="271">
        <v>516.75</v>
      </c>
      <c r="K189" s="270">
        <v>492.75</v>
      </c>
      <c r="L189" s="270">
        <v>472</v>
      </c>
      <c r="M189" s="270">
        <v>13.918710000000001</v>
      </c>
      <c r="N189" s="1"/>
      <c r="O189" s="1"/>
    </row>
    <row r="190" spans="1:15" ht="12.75" customHeight="1">
      <c r="A190" s="30">
        <v>180</v>
      </c>
      <c r="B190" s="280" t="s">
        <v>369</v>
      </c>
      <c r="C190" s="270">
        <v>738.4</v>
      </c>
      <c r="D190" s="271">
        <v>741.06666666666661</v>
      </c>
      <c r="E190" s="271">
        <v>730.33333333333326</v>
      </c>
      <c r="F190" s="271">
        <v>722.26666666666665</v>
      </c>
      <c r="G190" s="271">
        <v>711.5333333333333</v>
      </c>
      <c r="H190" s="271">
        <v>749.13333333333321</v>
      </c>
      <c r="I190" s="271">
        <v>759.86666666666656</v>
      </c>
      <c r="J190" s="271">
        <v>767.93333333333317</v>
      </c>
      <c r="K190" s="270">
        <v>751.8</v>
      </c>
      <c r="L190" s="270">
        <v>733</v>
      </c>
      <c r="M190" s="270">
        <v>11.101509999999999</v>
      </c>
      <c r="N190" s="1"/>
      <c r="O190" s="1"/>
    </row>
    <row r="191" spans="1:15" ht="12.75" customHeight="1">
      <c r="A191" s="30">
        <v>181</v>
      </c>
      <c r="B191" s="280" t="s">
        <v>370</v>
      </c>
      <c r="C191" s="270">
        <v>85.9</v>
      </c>
      <c r="D191" s="271">
        <v>86.05</v>
      </c>
      <c r="E191" s="271">
        <v>84.6</v>
      </c>
      <c r="F191" s="271">
        <v>83.3</v>
      </c>
      <c r="G191" s="271">
        <v>81.849999999999994</v>
      </c>
      <c r="H191" s="271">
        <v>87.35</v>
      </c>
      <c r="I191" s="271">
        <v>88.800000000000011</v>
      </c>
      <c r="J191" s="271">
        <v>90.1</v>
      </c>
      <c r="K191" s="270">
        <v>87.5</v>
      </c>
      <c r="L191" s="270">
        <v>84.75</v>
      </c>
      <c r="M191" s="270">
        <v>3.7849200000000001</v>
      </c>
      <c r="N191" s="1"/>
      <c r="O191" s="1"/>
    </row>
    <row r="192" spans="1:15" ht="12.75" customHeight="1">
      <c r="A192" s="30">
        <v>182</v>
      </c>
      <c r="B192" s="280" t="s">
        <v>371</v>
      </c>
      <c r="C192" s="270">
        <v>157.30000000000001</v>
      </c>
      <c r="D192" s="271">
        <v>157.45000000000002</v>
      </c>
      <c r="E192" s="271">
        <v>155.90000000000003</v>
      </c>
      <c r="F192" s="271">
        <v>154.50000000000003</v>
      </c>
      <c r="G192" s="271">
        <v>152.95000000000005</v>
      </c>
      <c r="H192" s="271">
        <v>158.85000000000002</v>
      </c>
      <c r="I192" s="271">
        <v>160.40000000000003</v>
      </c>
      <c r="J192" s="271">
        <v>161.80000000000001</v>
      </c>
      <c r="K192" s="270">
        <v>159</v>
      </c>
      <c r="L192" s="270">
        <v>156.05000000000001</v>
      </c>
      <c r="M192" s="270">
        <v>14.44036</v>
      </c>
      <c r="N192" s="1"/>
      <c r="O192" s="1"/>
    </row>
    <row r="193" spans="1:15" ht="12.75" customHeight="1">
      <c r="A193" s="30">
        <v>183</v>
      </c>
      <c r="B193" s="280" t="s">
        <v>259</v>
      </c>
      <c r="C193" s="270">
        <v>239</v>
      </c>
      <c r="D193" s="271">
        <v>237.1</v>
      </c>
      <c r="E193" s="271">
        <v>234.1</v>
      </c>
      <c r="F193" s="271">
        <v>229.2</v>
      </c>
      <c r="G193" s="271">
        <v>226.2</v>
      </c>
      <c r="H193" s="271">
        <v>242</v>
      </c>
      <c r="I193" s="271">
        <v>245</v>
      </c>
      <c r="J193" s="271">
        <v>249.9</v>
      </c>
      <c r="K193" s="270">
        <v>240.1</v>
      </c>
      <c r="L193" s="270">
        <v>232.2</v>
      </c>
      <c r="M193" s="270">
        <v>7.7275400000000003</v>
      </c>
      <c r="N193" s="1"/>
      <c r="O193" s="1"/>
    </row>
    <row r="194" spans="1:15" ht="12.75" customHeight="1">
      <c r="A194" s="30">
        <v>184</v>
      </c>
      <c r="B194" s="280" t="s">
        <v>373</v>
      </c>
      <c r="C194" s="270">
        <v>1196.45</v>
      </c>
      <c r="D194" s="271">
        <v>1202.8</v>
      </c>
      <c r="E194" s="271">
        <v>1188.6499999999999</v>
      </c>
      <c r="F194" s="271">
        <v>1180.8499999999999</v>
      </c>
      <c r="G194" s="271">
        <v>1166.6999999999998</v>
      </c>
      <c r="H194" s="271">
        <v>1210.5999999999999</v>
      </c>
      <c r="I194" s="271">
        <v>1224.75</v>
      </c>
      <c r="J194" s="271">
        <v>1232.55</v>
      </c>
      <c r="K194" s="270">
        <v>1216.95</v>
      </c>
      <c r="L194" s="270">
        <v>1195</v>
      </c>
      <c r="M194" s="270">
        <v>2.31271</v>
      </c>
      <c r="N194" s="1"/>
      <c r="O194" s="1"/>
    </row>
    <row r="195" spans="1:15" ht="12.75" customHeight="1">
      <c r="A195" s="30">
        <v>185</v>
      </c>
      <c r="B195" s="280" t="s">
        <v>113</v>
      </c>
      <c r="C195" s="270">
        <v>931.7</v>
      </c>
      <c r="D195" s="271">
        <v>929.11666666666667</v>
      </c>
      <c r="E195" s="271">
        <v>925.68333333333339</v>
      </c>
      <c r="F195" s="271">
        <v>919.66666666666674</v>
      </c>
      <c r="G195" s="271">
        <v>916.23333333333346</v>
      </c>
      <c r="H195" s="271">
        <v>935.13333333333333</v>
      </c>
      <c r="I195" s="271">
        <v>938.56666666666649</v>
      </c>
      <c r="J195" s="271">
        <v>944.58333333333326</v>
      </c>
      <c r="K195" s="270">
        <v>932.55</v>
      </c>
      <c r="L195" s="270">
        <v>923.1</v>
      </c>
      <c r="M195" s="270">
        <v>27.095469999999999</v>
      </c>
      <c r="N195" s="1"/>
      <c r="O195" s="1"/>
    </row>
    <row r="196" spans="1:15" ht="12.75" customHeight="1">
      <c r="A196" s="30">
        <v>186</v>
      </c>
      <c r="B196" s="280" t="s">
        <v>115</v>
      </c>
      <c r="C196" s="270">
        <v>2010</v>
      </c>
      <c r="D196" s="271">
        <v>1996.9666666666665</v>
      </c>
      <c r="E196" s="271">
        <v>1977.9333333333329</v>
      </c>
      <c r="F196" s="271">
        <v>1945.8666666666666</v>
      </c>
      <c r="G196" s="271">
        <v>1926.833333333333</v>
      </c>
      <c r="H196" s="271">
        <v>2029.0333333333328</v>
      </c>
      <c r="I196" s="271">
        <v>2048.0666666666662</v>
      </c>
      <c r="J196" s="271">
        <v>2080.1333333333328</v>
      </c>
      <c r="K196" s="270">
        <v>2016</v>
      </c>
      <c r="L196" s="270">
        <v>1964.9</v>
      </c>
      <c r="M196" s="270">
        <v>2.7499799999999999</v>
      </c>
      <c r="N196" s="1"/>
      <c r="O196" s="1"/>
    </row>
    <row r="197" spans="1:15" ht="12.75" customHeight="1">
      <c r="A197" s="30">
        <v>187</v>
      </c>
      <c r="B197" s="280" t="s">
        <v>116</v>
      </c>
      <c r="C197" s="270">
        <v>1482.3</v>
      </c>
      <c r="D197" s="271">
        <v>1481.2</v>
      </c>
      <c r="E197" s="271">
        <v>1472.4</v>
      </c>
      <c r="F197" s="271">
        <v>1462.5</v>
      </c>
      <c r="G197" s="271">
        <v>1453.7</v>
      </c>
      <c r="H197" s="271">
        <v>1491.1000000000001</v>
      </c>
      <c r="I197" s="271">
        <v>1499.8999999999999</v>
      </c>
      <c r="J197" s="271">
        <v>1509.8000000000002</v>
      </c>
      <c r="K197" s="270">
        <v>1490</v>
      </c>
      <c r="L197" s="270">
        <v>1471.3</v>
      </c>
      <c r="M197" s="270">
        <v>48.881030000000003</v>
      </c>
      <c r="N197" s="1"/>
      <c r="O197" s="1"/>
    </row>
    <row r="198" spans="1:15" ht="12.75" customHeight="1">
      <c r="A198" s="30">
        <v>188</v>
      </c>
      <c r="B198" s="280" t="s">
        <v>117</v>
      </c>
      <c r="C198" s="270">
        <v>576.95000000000005</v>
      </c>
      <c r="D198" s="271">
        <v>574.7833333333333</v>
      </c>
      <c r="E198" s="271">
        <v>571.06666666666661</v>
      </c>
      <c r="F198" s="271">
        <v>565.18333333333328</v>
      </c>
      <c r="G198" s="271">
        <v>561.46666666666658</v>
      </c>
      <c r="H198" s="271">
        <v>580.66666666666663</v>
      </c>
      <c r="I198" s="271">
        <v>584.38333333333333</v>
      </c>
      <c r="J198" s="271">
        <v>590.26666666666665</v>
      </c>
      <c r="K198" s="270">
        <v>578.5</v>
      </c>
      <c r="L198" s="270">
        <v>568.9</v>
      </c>
      <c r="M198" s="270">
        <v>32.102119999999999</v>
      </c>
      <c r="N198" s="1"/>
      <c r="O198" s="1"/>
    </row>
    <row r="199" spans="1:15" ht="12.75" customHeight="1">
      <c r="A199" s="30">
        <v>189</v>
      </c>
      <c r="B199" s="280" t="s">
        <v>374</v>
      </c>
      <c r="C199" s="270">
        <v>79.45</v>
      </c>
      <c r="D199" s="271">
        <v>78.833333333333343</v>
      </c>
      <c r="E199" s="271">
        <v>77.26666666666668</v>
      </c>
      <c r="F199" s="271">
        <v>75.083333333333343</v>
      </c>
      <c r="G199" s="271">
        <v>73.51666666666668</v>
      </c>
      <c r="H199" s="271">
        <v>81.01666666666668</v>
      </c>
      <c r="I199" s="271">
        <v>82.583333333333343</v>
      </c>
      <c r="J199" s="271">
        <v>84.76666666666668</v>
      </c>
      <c r="K199" s="270">
        <v>80.400000000000006</v>
      </c>
      <c r="L199" s="270">
        <v>76.650000000000006</v>
      </c>
      <c r="M199" s="270">
        <v>170.12233000000001</v>
      </c>
      <c r="N199" s="1"/>
      <c r="O199" s="1"/>
    </row>
    <row r="200" spans="1:15" ht="12.75" customHeight="1">
      <c r="A200" s="30">
        <v>190</v>
      </c>
      <c r="B200" s="280" t="s">
        <v>846</v>
      </c>
      <c r="C200" s="270">
        <v>3986.15</v>
      </c>
      <c r="D200" s="271">
        <v>3987.0499999999997</v>
      </c>
      <c r="E200" s="271">
        <v>3924.0999999999995</v>
      </c>
      <c r="F200" s="271">
        <v>3862.0499999999997</v>
      </c>
      <c r="G200" s="271">
        <v>3799.0999999999995</v>
      </c>
      <c r="H200" s="271">
        <v>4049.0999999999995</v>
      </c>
      <c r="I200" s="271">
        <v>4112.0499999999993</v>
      </c>
      <c r="J200" s="271">
        <v>4174.0999999999995</v>
      </c>
      <c r="K200" s="270">
        <v>4050</v>
      </c>
      <c r="L200" s="270">
        <v>3925</v>
      </c>
      <c r="M200" s="270">
        <v>0.24718999999999999</v>
      </c>
      <c r="N200" s="1"/>
      <c r="O200" s="1"/>
    </row>
    <row r="201" spans="1:15" ht="12.75" customHeight="1">
      <c r="A201" s="30">
        <v>191</v>
      </c>
      <c r="B201" s="280" t="s">
        <v>375</v>
      </c>
      <c r="C201" s="270">
        <v>1027.5999999999999</v>
      </c>
      <c r="D201" s="271">
        <v>1022.75</v>
      </c>
      <c r="E201" s="271">
        <v>1006.9000000000001</v>
      </c>
      <c r="F201" s="271">
        <v>986.2</v>
      </c>
      <c r="G201" s="271">
        <v>970.35000000000014</v>
      </c>
      <c r="H201" s="271">
        <v>1043.45</v>
      </c>
      <c r="I201" s="271">
        <v>1059.3</v>
      </c>
      <c r="J201" s="271">
        <v>1080</v>
      </c>
      <c r="K201" s="270">
        <v>1038.5999999999999</v>
      </c>
      <c r="L201" s="270">
        <v>1002.05</v>
      </c>
      <c r="M201" s="270">
        <v>3.4508800000000002</v>
      </c>
      <c r="N201" s="1"/>
      <c r="O201" s="1"/>
    </row>
    <row r="202" spans="1:15" ht="12.75" customHeight="1">
      <c r="A202" s="30">
        <v>192</v>
      </c>
      <c r="B202" s="280" t="s">
        <v>795</v>
      </c>
      <c r="C202" s="270">
        <v>18.3</v>
      </c>
      <c r="D202" s="271">
        <v>18.466666666666669</v>
      </c>
      <c r="E202" s="271">
        <v>18.083333333333336</v>
      </c>
      <c r="F202" s="271">
        <v>17.866666666666667</v>
      </c>
      <c r="G202" s="271">
        <v>17.483333333333334</v>
      </c>
      <c r="H202" s="271">
        <v>18.683333333333337</v>
      </c>
      <c r="I202" s="271">
        <v>19.06666666666667</v>
      </c>
      <c r="J202" s="271">
        <v>19.283333333333339</v>
      </c>
      <c r="K202" s="270">
        <v>18.850000000000001</v>
      </c>
      <c r="L202" s="270">
        <v>18.25</v>
      </c>
      <c r="M202" s="270">
        <v>36.751620000000003</v>
      </c>
      <c r="N202" s="1"/>
      <c r="O202" s="1"/>
    </row>
    <row r="203" spans="1:15" ht="12.75" customHeight="1">
      <c r="A203" s="30">
        <v>193</v>
      </c>
      <c r="B203" s="280" t="s">
        <v>376</v>
      </c>
      <c r="C203" s="270">
        <v>1044.55</v>
      </c>
      <c r="D203" s="271">
        <v>1035.45</v>
      </c>
      <c r="E203" s="271">
        <v>1006.95</v>
      </c>
      <c r="F203" s="271">
        <v>969.35</v>
      </c>
      <c r="G203" s="271">
        <v>940.85</v>
      </c>
      <c r="H203" s="271">
        <v>1073.0500000000002</v>
      </c>
      <c r="I203" s="271">
        <v>1101.5500000000002</v>
      </c>
      <c r="J203" s="271">
        <v>1139.1500000000001</v>
      </c>
      <c r="K203" s="270">
        <v>1063.95</v>
      </c>
      <c r="L203" s="270">
        <v>997.85</v>
      </c>
      <c r="M203" s="270">
        <v>1.16774</v>
      </c>
      <c r="N203" s="1"/>
      <c r="O203" s="1"/>
    </row>
    <row r="204" spans="1:15" ht="12.75" customHeight="1">
      <c r="A204" s="30">
        <v>194</v>
      </c>
      <c r="B204" s="280" t="s">
        <v>112</v>
      </c>
      <c r="C204" s="270">
        <v>1367.4</v>
      </c>
      <c r="D204" s="271">
        <v>1372.4666666666669</v>
      </c>
      <c r="E204" s="271">
        <v>1356.2333333333338</v>
      </c>
      <c r="F204" s="271">
        <v>1345.0666666666668</v>
      </c>
      <c r="G204" s="271">
        <v>1328.8333333333337</v>
      </c>
      <c r="H204" s="271">
        <v>1383.6333333333339</v>
      </c>
      <c r="I204" s="271">
        <v>1399.866666666667</v>
      </c>
      <c r="J204" s="271">
        <v>1411.033333333334</v>
      </c>
      <c r="K204" s="270">
        <v>1388.7</v>
      </c>
      <c r="L204" s="270">
        <v>1361.3</v>
      </c>
      <c r="M204" s="270">
        <v>3.73109</v>
      </c>
      <c r="N204" s="1"/>
      <c r="O204" s="1"/>
    </row>
    <row r="205" spans="1:15" ht="12.75" customHeight="1">
      <c r="A205" s="30">
        <v>195</v>
      </c>
      <c r="B205" s="280" t="s">
        <v>378</v>
      </c>
      <c r="C205" s="270">
        <v>106.1</v>
      </c>
      <c r="D205" s="271">
        <v>105.35000000000001</v>
      </c>
      <c r="E205" s="271">
        <v>104.45000000000002</v>
      </c>
      <c r="F205" s="271">
        <v>102.80000000000001</v>
      </c>
      <c r="G205" s="271">
        <v>101.90000000000002</v>
      </c>
      <c r="H205" s="271">
        <v>107.00000000000001</v>
      </c>
      <c r="I205" s="271">
        <v>107.90000000000002</v>
      </c>
      <c r="J205" s="271">
        <v>109.55000000000001</v>
      </c>
      <c r="K205" s="270">
        <v>106.25</v>
      </c>
      <c r="L205" s="270">
        <v>103.7</v>
      </c>
      <c r="M205" s="270">
        <v>21.91133</v>
      </c>
      <c r="N205" s="1"/>
      <c r="O205" s="1"/>
    </row>
    <row r="206" spans="1:15" ht="12.75" customHeight="1">
      <c r="A206" s="30">
        <v>196</v>
      </c>
      <c r="B206" s="280" t="s">
        <v>118</v>
      </c>
      <c r="C206" s="270">
        <v>2854.75</v>
      </c>
      <c r="D206" s="271">
        <v>2853.5833333333335</v>
      </c>
      <c r="E206" s="271">
        <v>2832.166666666667</v>
      </c>
      <c r="F206" s="271">
        <v>2809.5833333333335</v>
      </c>
      <c r="G206" s="271">
        <v>2788.166666666667</v>
      </c>
      <c r="H206" s="271">
        <v>2876.166666666667</v>
      </c>
      <c r="I206" s="271">
        <v>2897.5833333333339</v>
      </c>
      <c r="J206" s="271">
        <v>2920.166666666667</v>
      </c>
      <c r="K206" s="270">
        <v>2875</v>
      </c>
      <c r="L206" s="270">
        <v>2831</v>
      </c>
      <c r="M206" s="270">
        <v>5.5168900000000001</v>
      </c>
      <c r="N206" s="1"/>
      <c r="O206" s="1"/>
    </row>
    <row r="207" spans="1:15" ht="12.75" customHeight="1">
      <c r="A207" s="30">
        <v>197</v>
      </c>
      <c r="B207" s="280" t="s">
        <v>786</v>
      </c>
      <c r="C207" s="270">
        <v>334.05</v>
      </c>
      <c r="D207" s="271">
        <v>336.6</v>
      </c>
      <c r="E207" s="271">
        <v>329.55000000000007</v>
      </c>
      <c r="F207" s="271">
        <v>325.05000000000007</v>
      </c>
      <c r="G207" s="271">
        <v>318.00000000000011</v>
      </c>
      <c r="H207" s="271">
        <v>341.1</v>
      </c>
      <c r="I207" s="271">
        <v>348.15</v>
      </c>
      <c r="J207" s="271">
        <v>352.65</v>
      </c>
      <c r="K207" s="270">
        <v>343.65</v>
      </c>
      <c r="L207" s="270">
        <v>332.1</v>
      </c>
      <c r="M207" s="270">
        <v>4.0787599999999999</v>
      </c>
      <c r="N207" s="1"/>
      <c r="O207" s="1"/>
    </row>
    <row r="208" spans="1:15" ht="12.75" customHeight="1">
      <c r="A208" s="30">
        <v>198</v>
      </c>
      <c r="B208" s="280" t="s">
        <v>120</v>
      </c>
      <c r="C208" s="270">
        <v>432.85</v>
      </c>
      <c r="D208" s="271">
        <v>429.70000000000005</v>
      </c>
      <c r="E208" s="271">
        <v>425.85000000000008</v>
      </c>
      <c r="F208" s="271">
        <v>418.85</v>
      </c>
      <c r="G208" s="271">
        <v>415.00000000000006</v>
      </c>
      <c r="H208" s="271">
        <v>436.7000000000001</v>
      </c>
      <c r="I208" s="271">
        <v>440.55</v>
      </c>
      <c r="J208" s="271">
        <v>447.55000000000013</v>
      </c>
      <c r="K208" s="270">
        <v>433.55</v>
      </c>
      <c r="L208" s="270">
        <v>422.7</v>
      </c>
      <c r="M208" s="270">
        <v>70.433790000000002</v>
      </c>
      <c r="N208" s="1"/>
      <c r="O208" s="1"/>
    </row>
    <row r="209" spans="1:15" ht="12.75" customHeight="1">
      <c r="A209" s="30">
        <v>199</v>
      </c>
      <c r="B209" s="280" t="s">
        <v>796</v>
      </c>
      <c r="C209" s="270">
        <v>1405.7</v>
      </c>
      <c r="D209" s="271">
        <v>1407.55</v>
      </c>
      <c r="E209" s="271">
        <v>1388.1499999999999</v>
      </c>
      <c r="F209" s="271">
        <v>1370.6</v>
      </c>
      <c r="G209" s="271">
        <v>1351.1999999999998</v>
      </c>
      <c r="H209" s="271">
        <v>1425.1</v>
      </c>
      <c r="I209" s="271">
        <v>1444.5</v>
      </c>
      <c r="J209" s="271">
        <v>1462.05</v>
      </c>
      <c r="K209" s="270">
        <v>1426.95</v>
      </c>
      <c r="L209" s="270">
        <v>1390</v>
      </c>
      <c r="M209" s="270">
        <v>0.88051000000000001</v>
      </c>
      <c r="N209" s="1"/>
      <c r="O209" s="1"/>
    </row>
    <row r="210" spans="1:15" ht="12.75" customHeight="1">
      <c r="A210" s="30">
        <v>200</v>
      </c>
      <c r="B210" s="280" t="s">
        <v>260</v>
      </c>
      <c r="C210" s="270">
        <v>2413.4</v>
      </c>
      <c r="D210" s="271">
        <v>2420.7999999999997</v>
      </c>
      <c r="E210" s="271">
        <v>2391.5999999999995</v>
      </c>
      <c r="F210" s="271">
        <v>2369.7999999999997</v>
      </c>
      <c r="G210" s="271">
        <v>2340.5999999999995</v>
      </c>
      <c r="H210" s="271">
        <v>2442.5999999999995</v>
      </c>
      <c r="I210" s="271">
        <v>2471.7999999999993</v>
      </c>
      <c r="J210" s="271">
        <v>2493.5999999999995</v>
      </c>
      <c r="K210" s="270">
        <v>2450</v>
      </c>
      <c r="L210" s="270">
        <v>2399</v>
      </c>
      <c r="M210" s="270">
        <v>13.591839999999999</v>
      </c>
      <c r="N210" s="1"/>
      <c r="O210" s="1"/>
    </row>
    <row r="211" spans="1:15" ht="12.75" customHeight="1">
      <c r="A211" s="30">
        <v>201</v>
      </c>
      <c r="B211" s="280" t="s">
        <v>379</v>
      </c>
      <c r="C211" s="270">
        <v>118.75</v>
      </c>
      <c r="D211" s="271">
        <v>118.06666666666666</v>
      </c>
      <c r="E211" s="271">
        <v>116.63333333333333</v>
      </c>
      <c r="F211" s="271">
        <v>114.51666666666667</v>
      </c>
      <c r="G211" s="271">
        <v>113.08333333333333</v>
      </c>
      <c r="H211" s="271">
        <v>120.18333333333332</v>
      </c>
      <c r="I211" s="271">
        <v>121.61666666666666</v>
      </c>
      <c r="J211" s="271">
        <v>123.73333333333332</v>
      </c>
      <c r="K211" s="270">
        <v>119.5</v>
      </c>
      <c r="L211" s="270">
        <v>115.95</v>
      </c>
      <c r="M211" s="270">
        <v>31.9818</v>
      </c>
      <c r="N211" s="1"/>
      <c r="O211" s="1"/>
    </row>
    <row r="212" spans="1:15" ht="12.75" customHeight="1">
      <c r="A212" s="30">
        <v>202</v>
      </c>
      <c r="B212" s="280" t="s">
        <v>121</v>
      </c>
      <c r="C212" s="270">
        <v>243.75</v>
      </c>
      <c r="D212" s="271">
        <v>242.48333333333335</v>
      </c>
      <c r="E212" s="271">
        <v>240.06666666666669</v>
      </c>
      <c r="F212" s="271">
        <v>236.38333333333335</v>
      </c>
      <c r="G212" s="271">
        <v>233.9666666666667</v>
      </c>
      <c r="H212" s="271">
        <v>246.16666666666669</v>
      </c>
      <c r="I212" s="271">
        <v>248.58333333333331</v>
      </c>
      <c r="J212" s="271">
        <v>252.26666666666668</v>
      </c>
      <c r="K212" s="270">
        <v>244.9</v>
      </c>
      <c r="L212" s="270">
        <v>238.8</v>
      </c>
      <c r="M212" s="270">
        <v>34.38982</v>
      </c>
      <c r="N212" s="1"/>
      <c r="O212" s="1"/>
    </row>
    <row r="213" spans="1:15" ht="12.75" customHeight="1">
      <c r="A213" s="30">
        <v>203</v>
      </c>
      <c r="B213" s="280" t="s">
        <v>122</v>
      </c>
      <c r="C213" s="270">
        <v>2564.6</v>
      </c>
      <c r="D213" s="271">
        <v>2574.1</v>
      </c>
      <c r="E213" s="271">
        <v>2551.2999999999997</v>
      </c>
      <c r="F213" s="271">
        <v>2538</v>
      </c>
      <c r="G213" s="271">
        <v>2515.1999999999998</v>
      </c>
      <c r="H213" s="271">
        <v>2587.3999999999996</v>
      </c>
      <c r="I213" s="271">
        <v>2610.1999999999998</v>
      </c>
      <c r="J213" s="271">
        <v>2623.4999999999995</v>
      </c>
      <c r="K213" s="270">
        <v>2596.9</v>
      </c>
      <c r="L213" s="270">
        <v>2560.8000000000002</v>
      </c>
      <c r="M213" s="270">
        <v>13.44964</v>
      </c>
      <c r="N213" s="1"/>
      <c r="O213" s="1"/>
    </row>
    <row r="214" spans="1:15" ht="12.75" customHeight="1">
      <c r="A214" s="30">
        <v>204</v>
      </c>
      <c r="B214" s="280" t="s">
        <v>261</v>
      </c>
      <c r="C214" s="270">
        <v>287.60000000000002</v>
      </c>
      <c r="D214" s="271">
        <v>287.63333333333338</v>
      </c>
      <c r="E214" s="271">
        <v>285.46666666666675</v>
      </c>
      <c r="F214" s="271">
        <v>283.33333333333337</v>
      </c>
      <c r="G214" s="271">
        <v>281.16666666666674</v>
      </c>
      <c r="H214" s="271">
        <v>289.76666666666677</v>
      </c>
      <c r="I214" s="271">
        <v>291.93333333333339</v>
      </c>
      <c r="J214" s="271">
        <v>294.06666666666678</v>
      </c>
      <c r="K214" s="270">
        <v>289.8</v>
      </c>
      <c r="L214" s="270">
        <v>285.5</v>
      </c>
      <c r="M214" s="270">
        <v>3.26092</v>
      </c>
      <c r="N214" s="1"/>
      <c r="O214" s="1"/>
    </row>
    <row r="215" spans="1:15" ht="12.75" customHeight="1">
      <c r="A215" s="30">
        <v>205</v>
      </c>
      <c r="B215" s="280" t="s">
        <v>289</v>
      </c>
      <c r="C215" s="270">
        <v>3767.1</v>
      </c>
      <c r="D215" s="271">
        <v>3741.75</v>
      </c>
      <c r="E215" s="271">
        <v>3692.95</v>
      </c>
      <c r="F215" s="271">
        <v>3618.7999999999997</v>
      </c>
      <c r="G215" s="271">
        <v>3569.9999999999995</v>
      </c>
      <c r="H215" s="271">
        <v>3815.9</v>
      </c>
      <c r="I215" s="271">
        <v>3864.7000000000003</v>
      </c>
      <c r="J215" s="271">
        <v>3938.8500000000004</v>
      </c>
      <c r="K215" s="270">
        <v>3790.55</v>
      </c>
      <c r="L215" s="270">
        <v>3667.6</v>
      </c>
      <c r="M215" s="270">
        <v>0.52376999999999996</v>
      </c>
      <c r="N215" s="1"/>
      <c r="O215" s="1"/>
    </row>
    <row r="216" spans="1:15" ht="12.75" customHeight="1">
      <c r="A216" s="30">
        <v>206</v>
      </c>
      <c r="B216" s="280" t="s">
        <v>797</v>
      </c>
      <c r="C216" s="270">
        <v>859.15</v>
      </c>
      <c r="D216" s="271">
        <v>865.1</v>
      </c>
      <c r="E216" s="271">
        <v>850.2</v>
      </c>
      <c r="F216" s="271">
        <v>841.25</v>
      </c>
      <c r="G216" s="271">
        <v>826.35</v>
      </c>
      <c r="H216" s="271">
        <v>874.05000000000007</v>
      </c>
      <c r="I216" s="271">
        <v>888.94999999999993</v>
      </c>
      <c r="J216" s="271">
        <v>897.90000000000009</v>
      </c>
      <c r="K216" s="270">
        <v>880</v>
      </c>
      <c r="L216" s="270">
        <v>856.15</v>
      </c>
      <c r="M216" s="270">
        <v>2.16587</v>
      </c>
      <c r="N216" s="1"/>
      <c r="O216" s="1"/>
    </row>
    <row r="217" spans="1:15" ht="12.75" customHeight="1">
      <c r="A217" s="30">
        <v>207</v>
      </c>
      <c r="B217" s="280" t="s">
        <v>380</v>
      </c>
      <c r="C217" s="270">
        <v>41617.4</v>
      </c>
      <c r="D217" s="271">
        <v>41742.76666666667</v>
      </c>
      <c r="E217" s="271">
        <v>41275.733333333337</v>
      </c>
      <c r="F217" s="271">
        <v>40934.066666666666</v>
      </c>
      <c r="G217" s="271">
        <v>40467.033333333333</v>
      </c>
      <c r="H217" s="271">
        <v>42084.433333333342</v>
      </c>
      <c r="I217" s="271">
        <v>42551.466666666682</v>
      </c>
      <c r="J217" s="271">
        <v>42893.133333333346</v>
      </c>
      <c r="K217" s="270">
        <v>42209.8</v>
      </c>
      <c r="L217" s="270">
        <v>41401.1</v>
      </c>
      <c r="M217" s="270">
        <v>5.1209999999999999E-2</v>
      </c>
      <c r="N217" s="1"/>
      <c r="O217" s="1"/>
    </row>
    <row r="218" spans="1:15" ht="12.75" customHeight="1">
      <c r="A218" s="30">
        <v>208</v>
      </c>
      <c r="B218" s="280" t="s">
        <v>381</v>
      </c>
      <c r="C218" s="270">
        <v>42</v>
      </c>
      <c r="D218" s="271">
        <v>41.916666666666664</v>
      </c>
      <c r="E218" s="271">
        <v>41.633333333333326</v>
      </c>
      <c r="F218" s="271">
        <v>41.266666666666659</v>
      </c>
      <c r="G218" s="271">
        <v>40.98333333333332</v>
      </c>
      <c r="H218" s="271">
        <v>42.283333333333331</v>
      </c>
      <c r="I218" s="271">
        <v>42.566666666666677</v>
      </c>
      <c r="J218" s="271">
        <v>42.933333333333337</v>
      </c>
      <c r="K218" s="270">
        <v>42.2</v>
      </c>
      <c r="L218" s="270">
        <v>41.55</v>
      </c>
      <c r="M218" s="270">
        <v>14.890269999999999</v>
      </c>
      <c r="N218" s="1"/>
      <c r="O218" s="1"/>
    </row>
    <row r="219" spans="1:15" ht="12.75" customHeight="1">
      <c r="A219" s="30">
        <v>209</v>
      </c>
      <c r="B219" s="280" t="s">
        <v>114</v>
      </c>
      <c r="C219" s="270">
        <v>2427.8000000000002</v>
      </c>
      <c r="D219" s="271">
        <v>2428.5333333333333</v>
      </c>
      <c r="E219" s="271">
        <v>2415.2666666666664</v>
      </c>
      <c r="F219" s="271">
        <v>2402.7333333333331</v>
      </c>
      <c r="G219" s="271">
        <v>2389.4666666666662</v>
      </c>
      <c r="H219" s="271">
        <v>2441.0666666666666</v>
      </c>
      <c r="I219" s="271">
        <v>2454.3333333333339</v>
      </c>
      <c r="J219" s="271">
        <v>2466.8666666666668</v>
      </c>
      <c r="K219" s="270">
        <v>2441.8000000000002</v>
      </c>
      <c r="L219" s="270">
        <v>2416</v>
      </c>
      <c r="M219" s="270">
        <v>11.769410000000001</v>
      </c>
      <c r="N219" s="1"/>
      <c r="O219" s="1"/>
    </row>
    <row r="220" spans="1:15" ht="12.75" customHeight="1">
      <c r="A220" s="30">
        <v>210</v>
      </c>
      <c r="B220" s="280" t="s">
        <v>124</v>
      </c>
      <c r="C220" s="270">
        <v>876.2</v>
      </c>
      <c r="D220" s="271">
        <v>877.11666666666667</v>
      </c>
      <c r="E220" s="271">
        <v>871.58333333333337</v>
      </c>
      <c r="F220" s="271">
        <v>866.9666666666667</v>
      </c>
      <c r="G220" s="271">
        <v>861.43333333333339</v>
      </c>
      <c r="H220" s="271">
        <v>881.73333333333335</v>
      </c>
      <c r="I220" s="271">
        <v>887.26666666666665</v>
      </c>
      <c r="J220" s="271">
        <v>891.88333333333333</v>
      </c>
      <c r="K220" s="270">
        <v>882.65</v>
      </c>
      <c r="L220" s="270">
        <v>872.5</v>
      </c>
      <c r="M220" s="270">
        <v>88.149600000000007</v>
      </c>
      <c r="N220" s="1"/>
      <c r="O220" s="1"/>
    </row>
    <row r="221" spans="1:15" ht="12.75" customHeight="1">
      <c r="A221" s="30">
        <v>211</v>
      </c>
      <c r="B221" s="280" t="s">
        <v>125</v>
      </c>
      <c r="C221" s="270">
        <v>1249.3499999999999</v>
      </c>
      <c r="D221" s="271">
        <v>1246.3166666666666</v>
      </c>
      <c r="E221" s="271">
        <v>1225.0333333333333</v>
      </c>
      <c r="F221" s="271">
        <v>1200.7166666666667</v>
      </c>
      <c r="G221" s="271">
        <v>1179.4333333333334</v>
      </c>
      <c r="H221" s="271">
        <v>1270.6333333333332</v>
      </c>
      <c r="I221" s="271">
        <v>1291.9166666666665</v>
      </c>
      <c r="J221" s="271">
        <v>1316.2333333333331</v>
      </c>
      <c r="K221" s="270">
        <v>1267.5999999999999</v>
      </c>
      <c r="L221" s="270">
        <v>1222</v>
      </c>
      <c r="M221" s="270">
        <v>10.60134</v>
      </c>
      <c r="N221" s="1"/>
      <c r="O221" s="1"/>
    </row>
    <row r="222" spans="1:15" ht="12.75" customHeight="1">
      <c r="A222" s="30">
        <v>212</v>
      </c>
      <c r="B222" s="280" t="s">
        <v>126</v>
      </c>
      <c r="C222" s="270">
        <v>594.04999999999995</v>
      </c>
      <c r="D222" s="271">
        <v>591.4</v>
      </c>
      <c r="E222" s="271">
        <v>587.75</v>
      </c>
      <c r="F222" s="271">
        <v>581.45000000000005</v>
      </c>
      <c r="G222" s="271">
        <v>577.80000000000007</v>
      </c>
      <c r="H222" s="271">
        <v>597.69999999999993</v>
      </c>
      <c r="I222" s="271">
        <v>601.3499999999998</v>
      </c>
      <c r="J222" s="271">
        <v>607.64999999999986</v>
      </c>
      <c r="K222" s="270">
        <v>595.04999999999995</v>
      </c>
      <c r="L222" s="270">
        <v>585.1</v>
      </c>
      <c r="M222" s="270">
        <v>6.1928000000000001</v>
      </c>
      <c r="N222" s="1"/>
      <c r="O222" s="1"/>
    </row>
    <row r="223" spans="1:15" ht="12.75" customHeight="1">
      <c r="A223" s="30">
        <v>213</v>
      </c>
      <c r="B223" s="280" t="s">
        <v>262</v>
      </c>
      <c r="C223" s="270">
        <v>497.05</v>
      </c>
      <c r="D223" s="271">
        <v>497.4666666666667</v>
      </c>
      <c r="E223" s="271">
        <v>493.78333333333342</v>
      </c>
      <c r="F223" s="271">
        <v>490.51666666666671</v>
      </c>
      <c r="G223" s="271">
        <v>486.83333333333343</v>
      </c>
      <c r="H223" s="271">
        <v>500.73333333333341</v>
      </c>
      <c r="I223" s="271">
        <v>504.41666666666669</v>
      </c>
      <c r="J223" s="271">
        <v>507.68333333333339</v>
      </c>
      <c r="K223" s="270">
        <v>501.15</v>
      </c>
      <c r="L223" s="270">
        <v>494.2</v>
      </c>
      <c r="M223" s="270">
        <v>2.0909800000000001</v>
      </c>
      <c r="N223" s="1"/>
      <c r="O223" s="1"/>
    </row>
    <row r="224" spans="1:15" ht="12.75" customHeight="1">
      <c r="A224" s="30">
        <v>214</v>
      </c>
      <c r="B224" s="280" t="s">
        <v>383</v>
      </c>
      <c r="C224" s="270">
        <v>43.75</v>
      </c>
      <c r="D224" s="271">
        <v>43.75</v>
      </c>
      <c r="E224" s="271">
        <v>43.2</v>
      </c>
      <c r="F224" s="271">
        <v>42.650000000000006</v>
      </c>
      <c r="G224" s="271">
        <v>42.100000000000009</v>
      </c>
      <c r="H224" s="271">
        <v>44.3</v>
      </c>
      <c r="I224" s="271">
        <v>44.849999999999994</v>
      </c>
      <c r="J224" s="271">
        <v>45.399999999999991</v>
      </c>
      <c r="K224" s="270">
        <v>44.3</v>
      </c>
      <c r="L224" s="270">
        <v>43.2</v>
      </c>
      <c r="M224" s="270">
        <v>71.836129999999997</v>
      </c>
      <c r="N224" s="1"/>
      <c r="O224" s="1"/>
    </row>
    <row r="225" spans="1:15" ht="12.75" customHeight="1">
      <c r="A225" s="30">
        <v>215</v>
      </c>
      <c r="B225" s="280" t="s">
        <v>128</v>
      </c>
      <c r="C225" s="270">
        <v>50.15</v>
      </c>
      <c r="D225" s="271">
        <v>50.033333333333339</v>
      </c>
      <c r="E225" s="271">
        <v>49.566666666666677</v>
      </c>
      <c r="F225" s="271">
        <v>48.983333333333341</v>
      </c>
      <c r="G225" s="271">
        <v>48.51666666666668</v>
      </c>
      <c r="H225" s="271">
        <v>50.616666666666674</v>
      </c>
      <c r="I225" s="271">
        <v>51.083333333333329</v>
      </c>
      <c r="J225" s="271">
        <v>51.666666666666671</v>
      </c>
      <c r="K225" s="270">
        <v>50.5</v>
      </c>
      <c r="L225" s="270">
        <v>49.45</v>
      </c>
      <c r="M225" s="270">
        <v>202.87541999999999</v>
      </c>
      <c r="N225" s="1"/>
      <c r="O225" s="1"/>
    </row>
    <row r="226" spans="1:15" ht="12.75" customHeight="1">
      <c r="A226" s="30">
        <v>216</v>
      </c>
      <c r="B226" s="280" t="s">
        <v>384</v>
      </c>
      <c r="C226" s="270">
        <v>68.5</v>
      </c>
      <c r="D226" s="271">
        <v>68.483333333333334</v>
      </c>
      <c r="E226" s="271">
        <v>67.816666666666663</v>
      </c>
      <c r="F226" s="271">
        <v>67.133333333333326</v>
      </c>
      <c r="G226" s="271">
        <v>66.466666666666654</v>
      </c>
      <c r="H226" s="271">
        <v>69.166666666666671</v>
      </c>
      <c r="I226" s="271">
        <v>69.833333333333329</v>
      </c>
      <c r="J226" s="271">
        <v>70.51666666666668</v>
      </c>
      <c r="K226" s="270">
        <v>69.150000000000006</v>
      </c>
      <c r="L226" s="270">
        <v>67.8</v>
      </c>
      <c r="M226" s="270">
        <v>38.061810000000001</v>
      </c>
      <c r="N226" s="1"/>
      <c r="O226" s="1"/>
    </row>
    <row r="227" spans="1:15" ht="12.75" customHeight="1">
      <c r="A227" s="30">
        <v>217</v>
      </c>
      <c r="B227" s="280" t="s">
        <v>385</v>
      </c>
      <c r="C227" s="270">
        <v>1017.4</v>
      </c>
      <c r="D227" s="271">
        <v>1016.7833333333334</v>
      </c>
      <c r="E227" s="271">
        <v>1010.5666666666668</v>
      </c>
      <c r="F227" s="271">
        <v>1003.7333333333335</v>
      </c>
      <c r="G227" s="271">
        <v>997.51666666666688</v>
      </c>
      <c r="H227" s="271">
        <v>1023.6166666666668</v>
      </c>
      <c r="I227" s="271">
        <v>1029.8333333333333</v>
      </c>
      <c r="J227" s="271">
        <v>1036.6666666666667</v>
      </c>
      <c r="K227" s="270">
        <v>1023</v>
      </c>
      <c r="L227" s="270">
        <v>1009.95</v>
      </c>
      <c r="M227" s="270">
        <v>3.9960000000000002E-2</v>
      </c>
      <c r="N227" s="1"/>
      <c r="O227" s="1"/>
    </row>
    <row r="228" spans="1:15" ht="12.75" customHeight="1">
      <c r="A228" s="30">
        <v>218</v>
      </c>
      <c r="B228" s="280" t="s">
        <v>386</v>
      </c>
      <c r="C228" s="270">
        <v>333.05</v>
      </c>
      <c r="D228" s="271">
        <v>332.95</v>
      </c>
      <c r="E228" s="271">
        <v>330.15</v>
      </c>
      <c r="F228" s="271">
        <v>327.25</v>
      </c>
      <c r="G228" s="271">
        <v>324.45</v>
      </c>
      <c r="H228" s="271">
        <v>335.84999999999997</v>
      </c>
      <c r="I228" s="271">
        <v>338.65000000000003</v>
      </c>
      <c r="J228" s="271">
        <v>341.54999999999995</v>
      </c>
      <c r="K228" s="270">
        <v>335.75</v>
      </c>
      <c r="L228" s="270">
        <v>330.05</v>
      </c>
      <c r="M228" s="270">
        <v>4.1687399999999997</v>
      </c>
      <c r="N228" s="1"/>
      <c r="O228" s="1"/>
    </row>
    <row r="229" spans="1:15" ht="12.75" customHeight="1">
      <c r="A229" s="30">
        <v>219</v>
      </c>
      <c r="B229" s="280" t="s">
        <v>387</v>
      </c>
      <c r="C229" s="270">
        <v>1717.35</v>
      </c>
      <c r="D229" s="271">
        <v>1713.7333333333333</v>
      </c>
      <c r="E229" s="271">
        <v>1697.4666666666667</v>
      </c>
      <c r="F229" s="271">
        <v>1677.5833333333333</v>
      </c>
      <c r="G229" s="271">
        <v>1661.3166666666666</v>
      </c>
      <c r="H229" s="271">
        <v>1733.6166666666668</v>
      </c>
      <c r="I229" s="271">
        <v>1749.8833333333337</v>
      </c>
      <c r="J229" s="271">
        <v>1769.7666666666669</v>
      </c>
      <c r="K229" s="270">
        <v>1730</v>
      </c>
      <c r="L229" s="270">
        <v>1693.85</v>
      </c>
      <c r="M229" s="270">
        <v>0.64947999999999995</v>
      </c>
      <c r="N229" s="1"/>
      <c r="O229" s="1"/>
    </row>
    <row r="230" spans="1:15" ht="12.75" customHeight="1">
      <c r="A230" s="30">
        <v>220</v>
      </c>
      <c r="B230" s="280" t="s">
        <v>388</v>
      </c>
      <c r="C230" s="270">
        <v>237.95</v>
      </c>
      <c r="D230" s="271">
        <v>238.23333333333335</v>
      </c>
      <c r="E230" s="271">
        <v>235.7166666666667</v>
      </c>
      <c r="F230" s="271">
        <v>233.48333333333335</v>
      </c>
      <c r="G230" s="271">
        <v>230.9666666666667</v>
      </c>
      <c r="H230" s="271">
        <v>240.4666666666667</v>
      </c>
      <c r="I230" s="271">
        <v>242.98333333333335</v>
      </c>
      <c r="J230" s="271">
        <v>245.2166666666667</v>
      </c>
      <c r="K230" s="270">
        <v>240.75</v>
      </c>
      <c r="L230" s="270">
        <v>236</v>
      </c>
      <c r="M230" s="270">
        <v>5.58446</v>
      </c>
      <c r="N230" s="1"/>
      <c r="O230" s="1"/>
    </row>
    <row r="231" spans="1:15" ht="12.75" customHeight="1">
      <c r="A231" s="30">
        <v>221</v>
      </c>
      <c r="B231" s="280" t="s">
        <v>389</v>
      </c>
      <c r="C231" s="270">
        <v>42.3</v>
      </c>
      <c r="D231" s="271">
        <v>42.266666666666666</v>
      </c>
      <c r="E231" s="271">
        <v>42.033333333333331</v>
      </c>
      <c r="F231" s="271">
        <v>41.766666666666666</v>
      </c>
      <c r="G231" s="271">
        <v>41.533333333333331</v>
      </c>
      <c r="H231" s="271">
        <v>42.533333333333331</v>
      </c>
      <c r="I231" s="271">
        <v>42.766666666666666</v>
      </c>
      <c r="J231" s="271">
        <v>43.033333333333331</v>
      </c>
      <c r="K231" s="270">
        <v>42.5</v>
      </c>
      <c r="L231" s="270">
        <v>42</v>
      </c>
      <c r="M231" s="270">
        <v>9.6389800000000001</v>
      </c>
      <c r="N231" s="1"/>
      <c r="O231" s="1"/>
    </row>
    <row r="232" spans="1:15" ht="12.75" customHeight="1">
      <c r="A232" s="30">
        <v>222</v>
      </c>
      <c r="B232" s="280" t="s">
        <v>137</v>
      </c>
      <c r="C232" s="270">
        <v>326.10000000000002</v>
      </c>
      <c r="D232" s="271">
        <v>326.55</v>
      </c>
      <c r="E232" s="271">
        <v>324.8</v>
      </c>
      <c r="F232" s="271">
        <v>323.5</v>
      </c>
      <c r="G232" s="271">
        <v>321.75</v>
      </c>
      <c r="H232" s="271">
        <v>327.85</v>
      </c>
      <c r="I232" s="271">
        <v>329.6</v>
      </c>
      <c r="J232" s="271">
        <v>330.90000000000003</v>
      </c>
      <c r="K232" s="270">
        <v>328.3</v>
      </c>
      <c r="L232" s="270">
        <v>325.25</v>
      </c>
      <c r="M232" s="270">
        <v>80.858239999999995</v>
      </c>
      <c r="N232" s="1"/>
      <c r="O232" s="1"/>
    </row>
    <row r="233" spans="1:15" ht="12.75" customHeight="1">
      <c r="A233" s="30">
        <v>223</v>
      </c>
      <c r="B233" s="280" t="s">
        <v>390</v>
      </c>
      <c r="C233" s="270">
        <v>114</v>
      </c>
      <c r="D233" s="271">
        <v>114.18333333333332</v>
      </c>
      <c r="E233" s="271">
        <v>113.41666666666664</v>
      </c>
      <c r="F233" s="271">
        <v>112.83333333333331</v>
      </c>
      <c r="G233" s="271">
        <v>112.06666666666663</v>
      </c>
      <c r="H233" s="271">
        <v>114.76666666666665</v>
      </c>
      <c r="I233" s="271">
        <v>115.53333333333333</v>
      </c>
      <c r="J233" s="271">
        <v>116.11666666666666</v>
      </c>
      <c r="K233" s="270">
        <v>114.95</v>
      </c>
      <c r="L233" s="270">
        <v>113.6</v>
      </c>
      <c r="M233" s="270">
        <v>3.2121599999999999</v>
      </c>
      <c r="N233" s="1"/>
      <c r="O233" s="1"/>
    </row>
    <row r="234" spans="1:15" ht="12.75" customHeight="1">
      <c r="A234" s="30">
        <v>224</v>
      </c>
      <c r="B234" s="280" t="s">
        <v>391</v>
      </c>
      <c r="C234" s="270">
        <v>236.95</v>
      </c>
      <c r="D234" s="271">
        <v>235.79999999999998</v>
      </c>
      <c r="E234" s="271">
        <v>232.14999999999998</v>
      </c>
      <c r="F234" s="271">
        <v>227.35</v>
      </c>
      <c r="G234" s="271">
        <v>223.7</v>
      </c>
      <c r="H234" s="271">
        <v>240.59999999999997</v>
      </c>
      <c r="I234" s="271">
        <v>244.25</v>
      </c>
      <c r="J234" s="271">
        <v>249.04999999999995</v>
      </c>
      <c r="K234" s="270">
        <v>239.45</v>
      </c>
      <c r="L234" s="270">
        <v>231</v>
      </c>
      <c r="M234" s="270">
        <v>73.094099999999997</v>
      </c>
      <c r="N234" s="1"/>
      <c r="O234" s="1"/>
    </row>
    <row r="235" spans="1:15" ht="12.75" customHeight="1">
      <c r="A235" s="30">
        <v>225</v>
      </c>
      <c r="B235" s="280" t="s">
        <v>123</v>
      </c>
      <c r="C235" s="270">
        <v>135.9</v>
      </c>
      <c r="D235" s="271">
        <v>136.43333333333334</v>
      </c>
      <c r="E235" s="271">
        <v>134.01666666666668</v>
      </c>
      <c r="F235" s="271">
        <v>132.13333333333335</v>
      </c>
      <c r="G235" s="271">
        <v>129.7166666666667</v>
      </c>
      <c r="H235" s="271">
        <v>138.31666666666666</v>
      </c>
      <c r="I235" s="271">
        <v>140.73333333333329</v>
      </c>
      <c r="J235" s="271">
        <v>142.61666666666665</v>
      </c>
      <c r="K235" s="270">
        <v>138.85</v>
      </c>
      <c r="L235" s="270">
        <v>134.55000000000001</v>
      </c>
      <c r="M235" s="270">
        <v>67.169560000000004</v>
      </c>
      <c r="N235" s="1"/>
      <c r="O235" s="1"/>
    </row>
    <row r="236" spans="1:15" ht="12.75" customHeight="1">
      <c r="A236" s="30">
        <v>226</v>
      </c>
      <c r="B236" s="280" t="s">
        <v>392</v>
      </c>
      <c r="C236" s="270">
        <v>93.25</v>
      </c>
      <c r="D236" s="271">
        <v>93.100000000000009</v>
      </c>
      <c r="E236" s="271">
        <v>92.15000000000002</v>
      </c>
      <c r="F236" s="271">
        <v>91.050000000000011</v>
      </c>
      <c r="G236" s="271">
        <v>90.100000000000023</v>
      </c>
      <c r="H236" s="271">
        <v>94.200000000000017</v>
      </c>
      <c r="I236" s="271">
        <v>95.15</v>
      </c>
      <c r="J236" s="271">
        <v>96.250000000000014</v>
      </c>
      <c r="K236" s="270">
        <v>94.05</v>
      </c>
      <c r="L236" s="270">
        <v>92</v>
      </c>
      <c r="M236" s="270">
        <v>88.013440000000003</v>
      </c>
      <c r="N236" s="1"/>
      <c r="O236" s="1"/>
    </row>
    <row r="237" spans="1:15" ht="12.75" customHeight="1">
      <c r="A237" s="30">
        <v>227</v>
      </c>
      <c r="B237" s="280" t="s">
        <v>263</v>
      </c>
      <c r="C237" s="270">
        <v>4743.75</v>
      </c>
      <c r="D237" s="271">
        <v>4739.4333333333334</v>
      </c>
      <c r="E237" s="271">
        <v>4662.3166666666666</v>
      </c>
      <c r="F237" s="271">
        <v>4580.8833333333332</v>
      </c>
      <c r="G237" s="271">
        <v>4503.7666666666664</v>
      </c>
      <c r="H237" s="271">
        <v>4820.8666666666668</v>
      </c>
      <c r="I237" s="271">
        <v>4897.9833333333336</v>
      </c>
      <c r="J237" s="271">
        <v>4979.416666666667</v>
      </c>
      <c r="K237" s="270">
        <v>4816.55</v>
      </c>
      <c r="L237" s="270">
        <v>4658</v>
      </c>
      <c r="M237" s="270">
        <v>2.2156699999999998</v>
      </c>
      <c r="N237" s="1"/>
      <c r="O237" s="1"/>
    </row>
    <row r="238" spans="1:15" ht="12.75" customHeight="1">
      <c r="A238" s="30">
        <v>228</v>
      </c>
      <c r="B238" s="280" t="s">
        <v>393</v>
      </c>
      <c r="C238" s="270">
        <v>190.95</v>
      </c>
      <c r="D238" s="271">
        <v>191.36666666666667</v>
      </c>
      <c r="E238" s="271">
        <v>189.18333333333334</v>
      </c>
      <c r="F238" s="271">
        <v>187.41666666666666</v>
      </c>
      <c r="G238" s="271">
        <v>185.23333333333332</v>
      </c>
      <c r="H238" s="271">
        <v>193.13333333333335</v>
      </c>
      <c r="I238" s="271">
        <v>195.31666666666669</v>
      </c>
      <c r="J238" s="271">
        <v>197.08333333333337</v>
      </c>
      <c r="K238" s="270">
        <v>193.55</v>
      </c>
      <c r="L238" s="270">
        <v>189.6</v>
      </c>
      <c r="M238" s="270">
        <v>7.37155</v>
      </c>
      <c r="N238" s="1"/>
      <c r="O238" s="1"/>
    </row>
    <row r="239" spans="1:15" ht="12.75" customHeight="1">
      <c r="A239" s="30">
        <v>229</v>
      </c>
      <c r="B239" s="280" t="s">
        <v>394</v>
      </c>
      <c r="C239" s="270">
        <v>158.69999999999999</v>
      </c>
      <c r="D239" s="271">
        <v>158.73333333333332</v>
      </c>
      <c r="E239" s="271">
        <v>157.46666666666664</v>
      </c>
      <c r="F239" s="271">
        <v>156.23333333333332</v>
      </c>
      <c r="G239" s="271">
        <v>154.96666666666664</v>
      </c>
      <c r="H239" s="271">
        <v>159.96666666666664</v>
      </c>
      <c r="I239" s="271">
        <v>161.23333333333335</v>
      </c>
      <c r="J239" s="271">
        <v>162.46666666666664</v>
      </c>
      <c r="K239" s="270">
        <v>160</v>
      </c>
      <c r="L239" s="270">
        <v>157.5</v>
      </c>
      <c r="M239" s="270">
        <v>111.05086</v>
      </c>
      <c r="N239" s="1"/>
      <c r="O239" s="1"/>
    </row>
    <row r="240" spans="1:15" ht="12.75" customHeight="1">
      <c r="A240" s="30">
        <v>230</v>
      </c>
      <c r="B240" s="280" t="s">
        <v>130</v>
      </c>
      <c r="C240" s="270">
        <v>307.5</v>
      </c>
      <c r="D240" s="271">
        <v>308.46666666666664</v>
      </c>
      <c r="E240" s="271">
        <v>303.13333333333327</v>
      </c>
      <c r="F240" s="271">
        <v>298.76666666666665</v>
      </c>
      <c r="G240" s="271">
        <v>293.43333333333328</v>
      </c>
      <c r="H240" s="271">
        <v>312.83333333333326</v>
      </c>
      <c r="I240" s="271">
        <v>318.16666666666663</v>
      </c>
      <c r="J240" s="271">
        <v>322.53333333333325</v>
      </c>
      <c r="K240" s="270">
        <v>313.8</v>
      </c>
      <c r="L240" s="270">
        <v>304.10000000000002</v>
      </c>
      <c r="M240" s="270">
        <v>62.84102</v>
      </c>
      <c r="N240" s="1"/>
      <c r="O240" s="1"/>
    </row>
    <row r="241" spans="1:15" ht="12.75" customHeight="1">
      <c r="A241" s="30">
        <v>231</v>
      </c>
      <c r="B241" s="280" t="s">
        <v>135</v>
      </c>
      <c r="C241" s="270">
        <v>71.400000000000006</v>
      </c>
      <c r="D241" s="271">
        <v>71.216666666666654</v>
      </c>
      <c r="E241" s="271">
        <v>70.883333333333312</v>
      </c>
      <c r="F241" s="271">
        <v>70.36666666666666</v>
      </c>
      <c r="G241" s="271">
        <v>70.033333333333317</v>
      </c>
      <c r="H241" s="271">
        <v>71.733333333333306</v>
      </c>
      <c r="I241" s="271">
        <v>72.066666666666649</v>
      </c>
      <c r="J241" s="271">
        <v>72.5833333333333</v>
      </c>
      <c r="K241" s="270">
        <v>71.55</v>
      </c>
      <c r="L241" s="270">
        <v>70.7</v>
      </c>
      <c r="M241" s="270">
        <v>192.54651999999999</v>
      </c>
      <c r="N241" s="1"/>
      <c r="O241" s="1"/>
    </row>
    <row r="242" spans="1:15" ht="12.75" customHeight="1">
      <c r="A242" s="30">
        <v>232</v>
      </c>
      <c r="B242" s="280" t="s">
        <v>395</v>
      </c>
      <c r="C242" s="270">
        <v>18.350000000000001</v>
      </c>
      <c r="D242" s="271">
        <v>18.366666666666671</v>
      </c>
      <c r="E242" s="271">
        <v>18.183333333333341</v>
      </c>
      <c r="F242" s="271">
        <v>18.016666666666669</v>
      </c>
      <c r="G242" s="271">
        <v>17.833333333333339</v>
      </c>
      <c r="H242" s="271">
        <v>18.533333333333342</v>
      </c>
      <c r="I242" s="271">
        <v>18.716666666666672</v>
      </c>
      <c r="J242" s="271">
        <v>18.883333333333344</v>
      </c>
      <c r="K242" s="270">
        <v>18.55</v>
      </c>
      <c r="L242" s="270">
        <v>18.2</v>
      </c>
      <c r="M242" s="270">
        <v>30.564550000000001</v>
      </c>
      <c r="N242" s="1"/>
      <c r="O242" s="1"/>
    </row>
    <row r="243" spans="1:15" ht="12.75" customHeight="1">
      <c r="A243" s="30">
        <v>233</v>
      </c>
      <c r="B243" s="280" t="s">
        <v>136</v>
      </c>
      <c r="C243" s="270">
        <v>706.45</v>
      </c>
      <c r="D243" s="271">
        <v>706.51666666666677</v>
      </c>
      <c r="E243" s="271">
        <v>701.53333333333353</v>
      </c>
      <c r="F243" s="271">
        <v>696.61666666666679</v>
      </c>
      <c r="G243" s="271">
        <v>691.63333333333355</v>
      </c>
      <c r="H243" s="271">
        <v>711.43333333333351</v>
      </c>
      <c r="I243" s="271">
        <v>716.41666666666686</v>
      </c>
      <c r="J243" s="271">
        <v>721.33333333333348</v>
      </c>
      <c r="K243" s="270">
        <v>711.5</v>
      </c>
      <c r="L243" s="270">
        <v>701.6</v>
      </c>
      <c r="M243" s="270">
        <v>12.445029999999999</v>
      </c>
      <c r="N243" s="1"/>
      <c r="O243" s="1"/>
    </row>
    <row r="244" spans="1:15" ht="12.75" customHeight="1">
      <c r="A244" s="30">
        <v>234</v>
      </c>
      <c r="B244" s="280" t="s">
        <v>791</v>
      </c>
      <c r="C244" s="270">
        <v>22.75</v>
      </c>
      <c r="D244" s="271">
        <v>22.599999999999998</v>
      </c>
      <c r="E244" s="271">
        <v>22.399999999999995</v>
      </c>
      <c r="F244" s="271">
        <v>22.049999999999997</v>
      </c>
      <c r="G244" s="271">
        <v>21.849999999999994</v>
      </c>
      <c r="H244" s="271">
        <v>22.949999999999996</v>
      </c>
      <c r="I244" s="271">
        <v>23.15</v>
      </c>
      <c r="J244" s="271">
        <v>23.499999999999996</v>
      </c>
      <c r="K244" s="270">
        <v>22.8</v>
      </c>
      <c r="L244" s="270">
        <v>22.25</v>
      </c>
      <c r="M244" s="270">
        <v>114.53837</v>
      </c>
      <c r="N244" s="1"/>
      <c r="O244" s="1"/>
    </row>
    <row r="245" spans="1:15" ht="12.75" customHeight="1">
      <c r="A245" s="30">
        <v>235</v>
      </c>
      <c r="B245" s="280" t="s">
        <v>798</v>
      </c>
      <c r="C245" s="270">
        <v>1531.6</v>
      </c>
      <c r="D245" s="271">
        <v>1531.45</v>
      </c>
      <c r="E245" s="271">
        <v>1520.15</v>
      </c>
      <c r="F245" s="271">
        <v>1508.7</v>
      </c>
      <c r="G245" s="271">
        <v>1497.4</v>
      </c>
      <c r="H245" s="271">
        <v>1542.9</v>
      </c>
      <c r="I245" s="271">
        <v>1554.1999999999998</v>
      </c>
      <c r="J245" s="271">
        <v>1565.65</v>
      </c>
      <c r="K245" s="270">
        <v>1542.75</v>
      </c>
      <c r="L245" s="270">
        <v>1520</v>
      </c>
      <c r="M245" s="270">
        <v>0.34822999999999998</v>
      </c>
      <c r="N245" s="1"/>
      <c r="O245" s="1"/>
    </row>
    <row r="246" spans="1:15" ht="12.75" customHeight="1">
      <c r="A246" s="30">
        <v>236</v>
      </c>
      <c r="B246" s="280" t="s">
        <v>396</v>
      </c>
      <c r="C246" s="270">
        <v>161.75</v>
      </c>
      <c r="D246" s="271">
        <v>161.75</v>
      </c>
      <c r="E246" s="271">
        <v>160</v>
      </c>
      <c r="F246" s="271">
        <v>158.25</v>
      </c>
      <c r="G246" s="271">
        <v>156.5</v>
      </c>
      <c r="H246" s="271">
        <v>163.5</v>
      </c>
      <c r="I246" s="271">
        <v>165.25</v>
      </c>
      <c r="J246" s="271">
        <v>167</v>
      </c>
      <c r="K246" s="270">
        <v>163.5</v>
      </c>
      <c r="L246" s="270">
        <v>160</v>
      </c>
      <c r="M246" s="270">
        <v>1.97184</v>
      </c>
      <c r="N246" s="1"/>
      <c r="O246" s="1"/>
    </row>
    <row r="247" spans="1:15" ht="12.75" customHeight="1">
      <c r="A247" s="30">
        <v>237</v>
      </c>
      <c r="B247" s="280" t="s">
        <v>397</v>
      </c>
      <c r="C247" s="270">
        <v>367.45</v>
      </c>
      <c r="D247" s="271">
        <v>368.96666666666664</v>
      </c>
      <c r="E247" s="271">
        <v>364.7833333333333</v>
      </c>
      <c r="F247" s="271">
        <v>362.11666666666667</v>
      </c>
      <c r="G247" s="271">
        <v>357.93333333333334</v>
      </c>
      <c r="H247" s="271">
        <v>371.63333333333327</v>
      </c>
      <c r="I247" s="271">
        <v>375.81666666666655</v>
      </c>
      <c r="J247" s="271">
        <v>378.48333333333323</v>
      </c>
      <c r="K247" s="270">
        <v>373.15</v>
      </c>
      <c r="L247" s="270">
        <v>366.3</v>
      </c>
      <c r="M247" s="270">
        <v>0.25401000000000001</v>
      </c>
      <c r="N247" s="1"/>
      <c r="O247" s="1"/>
    </row>
    <row r="248" spans="1:15" ht="12.75" customHeight="1">
      <c r="A248" s="30">
        <v>238</v>
      </c>
      <c r="B248" s="280" t="s">
        <v>129</v>
      </c>
      <c r="C248" s="270">
        <v>416.45</v>
      </c>
      <c r="D248" s="271">
        <v>414.81666666666666</v>
      </c>
      <c r="E248" s="271">
        <v>410.63333333333333</v>
      </c>
      <c r="F248" s="271">
        <v>404.81666666666666</v>
      </c>
      <c r="G248" s="271">
        <v>400.63333333333333</v>
      </c>
      <c r="H248" s="271">
        <v>420.63333333333333</v>
      </c>
      <c r="I248" s="271">
        <v>424.81666666666661</v>
      </c>
      <c r="J248" s="271">
        <v>430.63333333333333</v>
      </c>
      <c r="K248" s="270">
        <v>419</v>
      </c>
      <c r="L248" s="270">
        <v>409</v>
      </c>
      <c r="M248" s="270">
        <v>14.02074</v>
      </c>
      <c r="N248" s="1"/>
      <c r="O248" s="1"/>
    </row>
    <row r="249" spans="1:15" ht="12.75" customHeight="1">
      <c r="A249" s="30">
        <v>239</v>
      </c>
      <c r="B249" s="280" t="s">
        <v>133</v>
      </c>
      <c r="C249" s="270">
        <v>202.85</v>
      </c>
      <c r="D249" s="271">
        <v>202.28333333333333</v>
      </c>
      <c r="E249" s="271">
        <v>200.06666666666666</v>
      </c>
      <c r="F249" s="271">
        <v>197.28333333333333</v>
      </c>
      <c r="G249" s="271">
        <v>195.06666666666666</v>
      </c>
      <c r="H249" s="271">
        <v>205.06666666666666</v>
      </c>
      <c r="I249" s="271">
        <v>207.2833333333333</v>
      </c>
      <c r="J249" s="271">
        <v>210.06666666666666</v>
      </c>
      <c r="K249" s="270">
        <v>204.5</v>
      </c>
      <c r="L249" s="270">
        <v>199.5</v>
      </c>
      <c r="M249" s="270">
        <v>30.48536</v>
      </c>
      <c r="N249" s="1"/>
      <c r="O249" s="1"/>
    </row>
    <row r="250" spans="1:15" ht="12.75" customHeight="1">
      <c r="A250" s="30">
        <v>240</v>
      </c>
      <c r="B250" s="280" t="s">
        <v>132</v>
      </c>
      <c r="C250" s="270">
        <v>1089.95</v>
      </c>
      <c r="D250" s="271">
        <v>1091.9833333333333</v>
      </c>
      <c r="E250" s="271">
        <v>1083.9666666666667</v>
      </c>
      <c r="F250" s="271">
        <v>1077.9833333333333</v>
      </c>
      <c r="G250" s="271">
        <v>1069.9666666666667</v>
      </c>
      <c r="H250" s="271">
        <v>1097.9666666666667</v>
      </c>
      <c r="I250" s="271">
        <v>1105.9833333333336</v>
      </c>
      <c r="J250" s="271">
        <v>1111.9666666666667</v>
      </c>
      <c r="K250" s="270">
        <v>1100</v>
      </c>
      <c r="L250" s="270">
        <v>1086</v>
      </c>
      <c r="M250" s="270">
        <v>31.657489999999999</v>
      </c>
      <c r="N250" s="1"/>
      <c r="O250" s="1"/>
    </row>
    <row r="251" spans="1:15" ht="12.75" customHeight="1">
      <c r="A251" s="30">
        <v>241</v>
      </c>
      <c r="B251" s="280" t="s">
        <v>398</v>
      </c>
      <c r="C251" s="270">
        <v>15.7</v>
      </c>
      <c r="D251" s="271">
        <v>15.716666666666667</v>
      </c>
      <c r="E251" s="271">
        <v>15.583333333333334</v>
      </c>
      <c r="F251" s="271">
        <v>15.466666666666667</v>
      </c>
      <c r="G251" s="271">
        <v>15.333333333333334</v>
      </c>
      <c r="H251" s="271">
        <v>15.833333333333334</v>
      </c>
      <c r="I251" s="271">
        <v>15.966666666666667</v>
      </c>
      <c r="J251" s="271">
        <v>16.083333333333336</v>
      </c>
      <c r="K251" s="270">
        <v>15.85</v>
      </c>
      <c r="L251" s="270">
        <v>15.6</v>
      </c>
      <c r="M251" s="270">
        <v>14.27139</v>
      </c>
      <c r="N251" s="1"/>
      <c r="O251" s="1"/>
    </row>
    <row r="252" spans="1:15" ht="12.75" customHeight="1">
      <c r="A252" s="30">
        <v>242</v>
      </c>
      <c r="B252" s="280" t="s">
        <v>164</v>
      </c>
      <c r="C252" s="270">
        <v>4194.75</v>
      </c>
      <c r="D252" s="271">
        <v>4181.583333333333</v>
      </c>
      <c r="E252" s="271">
        <v>4154.1666666666661</v>
      </c>
      <c r="F252" s="271">
        <v>4113.583333333333</v>
      </c>
      <c r="G252" s="271">
        <v>4086.1666666666661</v>
      </c>
      <c r="H252" s="271">
        <v>4222.1666666666661</v>
      </c>
      <c r="I252" s="271">
        <v>4249.5833333333321</v>
      </c>
      <c r="J252" s="271">
        <v>4290.1666666666661</v>
      </c>
      <c r="K252" s="270">
        <v>4209</v>
      </c>
      <c r="L252" s="270">
        <v>4141</v>
      </c>
      <c r="M252" s="270">
        <v>2.7088800000000002</v>
      </c>
      <c r="N252" s="1"/>
      <c r="O252" s="1"/>
    </row>
    <row r="253" spans="1:15" ht="12.75" customHeight="1">
      <c r="A253" s="30">
        <v>243</v>
      </c>
      <c r="B253" s="280" t="s">
        <v>134</v>
      </c>
      <c r="C253" s="270">
        <v>1457.65</v>
      </c>
      <c r="D253" s="271">
        <v>1453.8166666666666</v>
      </c>
      <c r="E253" s="271">
        <v>1441.8833333333332</v>
      </c>
      <c r="F253" s="271">
        <v>1426.1166666666666</v>
      </c>
      <c r="G253" s="271">
        <v>1414.1833333333332</v>
      </c>
      <c r="H253" s="271">
        <v>1469.5833333333333</v>
      </c>
      <c r="I253" s="271">
        <v>1481.5166666666667</v>
      </c>
      <c r="J253" s="271">
        <v>1497.2833333333333</v>
      </c>
      <c r="K253" s="270">
        <v>1465.75</v>
      </c>
      <c r="L253" s="270">
        <v>1438.05</v>
      </c>
      <c r="M253" s="270">
        <v>36.005740000000003</v>
      </c>
      <c r="N253" s="1"/>
      <c r="O253" s="1"/>
    </row>
    <row r="254" spans="1:15" ht="12.75" customHeight="1">
      <c r="A254" s="30">
        <v>244</v>
      </c>
      <c r="B254" s="280" t="s">
        <v>399</v>
      </c>
      <c r="C254" s="270">
        <v>514.4</v>
      </c>
      <c r="D254" s="271">
        <v>514.93333333333328</v>
      </c>
      <c r="E254" s="271">
        <v>509.96666666666658</v>
      </c>
      <c r="F254" s="271">
        <v>505.5333333333333</v>
      </c>
      <c r="G254" s="271">
        <v>500.56666666666661</v>
      </c>
      <c r="H254" s="271">
        <v>519.36666666666656</v>
      </c>
      <c r="I254" s="271">
        <v>524.33333333333326</v>
      </c>
      <c r="J254" s="271">
        <v>528.76666666666654</v>
      </c>
      <c r="K254" s="270">
        <v>519.9</v>
      </c>
      <c r="L254" s="270">
        <v>510.5</v>
      </c>
      <c r="M254" s="270">
        <v>6.3624099999999997</v>
      </c>
      <c r="N254" s="1"/>
      <c r="O254" s="1"/>
    </row>
    <row r="255" spans="1:15" ht="12.75" customHeight="1">
      <c r="A255" s="30">
        <v>245</v>
      </c>
      <c r="B255" s="280" t="s">
        <v>400</v>
      </c>
      <c r="C255" s="270">
        <v>599.35</v>
      </c>
      <c r="D255" s="271">
        <v>599.85</v>
      </c>
      <c r="E255" s="271">
        <v>592</v>
      </c>
      <c r="F255" s="271">
        <v>584.65</v>
      </c>
      <c r="G255" s="271">
        <v>576.79999999999995</v>
      </c>
      <c r="H255" s="271">
        <v>607.20000000000005</v>
      </c>
      <c r="I255" s="271">
        <v>615.05000000000018</v>
      </c>
      <c r="J255" s="271">
        <v>622.40000000000009</v>
      </c>
      <c r="K255" s="270">
        <v>607.70000000000005</v>
      </c>
      <c r="L255" s="270">
        <v>592.5</v>
      </c>
      <c r="M255" s="270">
        <v>3.4160599999999999</v>
      </c>
      <c r="N255" s="1"/>
      <c r="O255" s="1"/>
    </row>
    <row r="256" spans="1:15" ht="12.75" customHeight="1">
      <c r="A256" s="30">
        <v>246</v>
      </c>
      <c r="B256" s="280" t="s">
        <v>131</v>
      </c>
      <c r="C256" s="270">
        <v>1977.7</v>
      </c>
      <c r="D256" s="271">
        <v>1996.75</v>
      </c>
      <c r="E256" s="271">
        <v>1925.9499999999998</v>
      </c>
      <c r="F256" s="271">
        <v>1874.1999999999998</v>
      </c>
      <c r="G256" s="271">
        <v>1803.3999999999996</v>
      </c>
      <c r="H256" s="271">
        <v>2048.5</v>
      </c>
      <c r="I256" s="271">
        <v>2119.3000000000002</v>
      </c>
      <c r="J256" s="271">
        <v>2171.0500000000002</v>
      </c>
      <c r="K256" s="270">
        <v>2067.5500000000002</v>
      </c>
      <c r="L256" s="270">
        <v>1945</v>
      </c>
      <c r="M256" s="270">
        <v>9.1406500000000008</v>
      </c>
      <c r="N256" s="1"/>
      <c r="O256" s="1"/>
    </row>
    <row r="257" spans="1:15" ht="12.75" customHeight="1">
      <c r="A257" s="30">
        <v>247</v>
      </c>
      <c r="B257" s="280" t="s">
        <v>264</v>
      </c>
      <c r="C257" s="270">
        <v>879.45</v>
      </c>
      <c r="D257" s="271">
        <v>882.33333333333337</v>
      </c>
      <c r="E257" s="271">
        <v>874.76666666666677</v>
      </c>
      <c r="F257" s="271">
        <v>870.08333333333337</v>
      </c>
      <c r="G257" s="271">
        <v>862.51666666666677</v>
      </c>
      <c r="H257" s="271">
        <v>887.01666666666677</v>
      </c>
      <c r="I257" s="271">
        <v>894.58333333333337</v>
      </c>
      <c r="J257" s="271">
        <v>899.26666666666677</v>
      </c>
      <c r="K257" s="270">
        <v>889.9</v>
      </c>
      <c r="L257" s="270">
        <v>877.65</v>
      </c>
      <c r="M257" s="270">
        <v>1.8063800000000001</v>
      </c>
      <c r="N257" s="1"/>
      <c r="O257" s="1"/>
    </row>
    <row r="258" spans="1:15" ht="12.75" customHeight="1">
      <c r="A258" s="30">
        <v>248</v>
      </c>
      <c r="B258" s="280" t="s">
        <v>401</v>
      </c>
      <c r="C258" s="270">
        <v>1866.15</v>
      </c>
      <c r="D258" s="271">
        <v>1856.05</v>
      </c>
      <c r="E258" s="271">
        <v>1837.1</v>
      </c>
      <c r="F258" s="271">
        <v>1808.05</v>
      </c>
      <c r="G258" s="271">
        <v>1789.1</v>
      </c>
      <c r="H258" s="271">
        <v>1885.1</v>
      </c>
      <c r="I258" s="271">
        <v>1904.0500000000002</v>
      </c>
      <c r="J258" s="271">
        <v>1933.1</v>
      </c>
      <c r="K258" s="270">
        <v>1875</v>
      </c>
      <c r="L258" s="270">
        <v>1827</v>
      </c>
      <c r="M258" s="270">
        <v>0.71192999999999995</v>
      </c>
      <c r="N258" s="1"/>
      <c r="O258" s="1"/>
    </row>
    <row r="259" spans="1:15" ht="12.75" customHeight="1">
      <c r="A259" s="30">
        <v>249</v>
      </c>
      <c r="B259" s="280" t="s">
        <v>402</v>
      </c>
      <c r="C259" s="270">
        <v>2821.2</v>
      </c>
      <c r="D259" s="271">
        <v>2785.0666666666671</v>
      </c>
      <c r="E259" s="271">
        <v>2716.1833333333343</v>
      </c>
      <c r="F259" s="271">
        <v>2611.1666666666674</v>
      </c>
      <c r="G259" s="271">
        <v>2542.2833333333347</v>
      </c>
      <c r="H259" s="271">
        <v>2890.0833333333339</v>
      </c>
      <c r="I259" s="271">
        <v>2958.9666666666662</v>
      </c>
      <c r="J259" s="271">
        <v>3063.9833333333336</v>
      </c>
      <c r="K259" s="270">
        <v>2853.95</v>
      </c>
      <c r="L259" s="270">
        <v>2680.05</v>
      </c>
      <c r="M259" s="270">
        <v>3.47479</v>
      </c>
      <c r="N259" s="1"/>
      <c r="O259" s="1"/>
    </row>
    <row r="260" spans="1:15" ht="12.75" customHeight="1">
      <c r="A260" s="30">
        <v>250</v>
      </c>
      <c r="B260" s="280" t="s">
        <v>403</v>
      </c>
      <c r="C260" s="270">
        <v>499.65</v>
      </c>
      <c r="D260" s="271">
        <v>491.2166666666667</v>
      </c>
      <c r="E260" s="271">
        <v>478.43333333333339</v>
      </c>
      <c r="F260" s="271">
        <v>457.2166666666667</v>
      </c>
      <c r="G260" s="271">
        <v>444.43333333333339</v>
      </c>
      <c r="H260" s="271">
        <v>512.43333333333339</v>
      </c>
      <c r="I260" s="271">
        <v>525.2166666666667</v>
      </c>
      <c r="J260" s="271">
        <v>546.43333333333339</v>
      </c>
      <c r="K260" s="270">
        <v>504</v>
      </c>
      <c r="L260" s="270">
        <v>470</v>
      </c>
      <c r="M260" s="270">
        <v>13.177680000000001</v>
      </c>
      <c r="N260" s="1"/>
      <c r="O260" s="1"/>
    </row>
    <row r="261" spans="1:15" ht="12.75" customHeight="1">
      <c r="A261" s="30">
        <v>251</v>
      </c>
      <c r="B261" s="280" t="s">
        <v>404</v>
      </c>
      <c r="C261" s="270">
        <v>421.35</v>
      </c>
      <c r="D261" s="271">
        <v>420.31666666666661</v>
      </c>
      <c r="E261" s="271">
        <v>413.68333333333322</v>
      </c>
      <c r="F261" s="271">
        <v>406.01666666666659</v>
      </c>
      <c r="G261" s="271">
        <v>399.38333333333321</v>
      </c>
      <c r="H261" s="271">
        <v>427.98333333333323</v>
      </c>
      <c r="I261" s="271">
        <v>434.61666666666667</v>
      </c>
      <c r="J261" s="271">
        <v>442.28333333333325</v>
      </c>
      <c r="K261" s="270">
        <v>426.95</v>
      </c>
      <c r="L261" s="270">
        <v>412.65</v>
      </c>
      <c r="M261" s="270">
        <v>11.907299999999999</v>
      </c>
      <c r="N261" s="1"/>
      <c r="O261" s="1"/>
    </row>
    <row r="262" spans="1:15" ht="12.75" customHeight="1">
      <c r="A262" s="30">
        <v>252</v>
      </c>
      <c r="B262" s="280" t="s">
        <v>405</v>
      </c>
      <c r="C262" s="270">
        <v>64.05</v>
      </c>
      <c r="D262" s="271">
        <v>64.400000000000006</v>
      </c>
      <c r="E262" s="271">
        <v>63.050000000000011</v>
      </c>
      <c r="F262" s="271">
        <v>62.050000000000004</v>
      </c>
      <c r="G262" s="271">
        <v>60.70000000000001</v>
      </c>
      <c r="H262" s="271">
        <v>65.400000000000006</v>
      </c>
      <c r="I262" s="271">
        <v>66.75</v>
      </c>
      <c r="J262" s="271">
        <v>67.750000000000014</v>
      </c>
      <c r="K262" s="270">
        <v>65.75</v>
      </c>
      <c r="L262" s="270">
        <v>63.4</v>
      </c>
      <c r="M262" s="270">
        <v>16.740960000000001</v>
      </c>
      <c r="N262" s="1"/>
      <c r="O262" s="1"/>
    </row>
    <row r="263" spans="1:15" ht="12.75" customHeight="1">
      <c r="A263" s="30">
        <v>253</v>
      </c>
      <c r="B263" s="280" t="s">
        <v>265</v>
      </c>
      <c r="C263" s="270">
        <v>352.8</v>
      </c>
      <c r="D263" s="271">
        <v>356.76666666666665</v>
      </c>
      <c r="E263" s="271">
        <v>346.73333333333329</v>
      </c>
      <c r="F263" s="271">
        <v>340.66666666666663</v>
      </c>
      <c r="G263" s="271">
        <v>330.63333333333327</v>
      </c>
      <c r="H263" s="271">
        <v>362.83333333333331</v>
      </c>
      <c r="I263" s="271">
        <v>372.86666666666662</v>
      </c>
      <c r="J263" s="271">
        <v>378.93333333333334</v>
      </c>
      <c r="K263" s="270">
        <v>366.8</v>
      </c>
      <c r="L263" s="270">
        <v>350.7</v>
      </c>
      <c r="M263" s="270">
        <v>16.181799999999999</v>
      </c>
      <c r="N263" s="1"/>
      <c r="O263" s="1"/>
    </row>
    <row r="264" spans="1:15" ht="12.75" customHeight="1">
      <c r="A264" s="30">
        <v>254</v>
      </c>
      <c r="B264" s="280" t="s">
        <v>139</v>
      </c>
      <c r="C264" s="270">
        <v>684.6</v>
      </c>
      <c r="D264" s="271">
        <v>682.71666666666658</v>
      </c>
      <c r="E264" s="271">
        <v>677.68333333333317</v>
      </c>
      <c r="F264" s="271">
        <v>670.76666666666654</v>
      </c>
      <c r="G264" s="271">
        <v>665.73333333333312</v>
      </c>
      <c r="H264" s="271">
        <v>689.63333333333321</v>
      </c>
      <c r="I264" s="271">
        <v>694.66666666666674</v>
      </c>
      <c r="J264" s="271">
        <v>701.58333333333326</v>
      </c>
      <c r="K264" s="270">
        <v>687.75</v>
      </c>
      <c r="L264" s="270">
        <v>675.8</v>
      </c>
      <c r="M264" s="270">
        <v>23.106719999999999</v>
      </c>
      <c r="N264" s="1"/>
      <c r="O264" s="1"/>
    </row>
    <row r="265" spans="1:15" ht="12.75" customHeight="1">
      <c r="A265" s="30">
        <v>255</v>
      </c>
      <c r="B265" s="280" t="s">
        <v>406</v>
      </c>
      <c r="C265" s="270">
        <v>123.95</v>
      </c>
      <c r="D265" s="271">
        <v>124.39999999999999</v>
      </c>
      <c r="E265" s="271">
        <v>123.09999999999998</v>
      </c>
      <c r="F265" s="271">
        <v>122.24999999999999</v>
      </c>
      <c r="G265" s="271">
        <v>120.94999999999997</v>
      </c>
      <c r="H265" s="271">
        <v>125.24999999999999</v>
      </c>
      <c r="I265" s="271">
        <v>126.55</v>
      </c>
      <c r="J265" s="271">
        <v>127.39999999999999</v>
      </c>
      <c r="K265" s="270">
        <v>125.7</v>
      </c>
      <c r="L265" s="270">
        <v>123.55</v>
      </c>
      <c r="M265" s="270">
        <v>6.5716999999999999</v>
      </c>
      <c r="N265" s="1"/>
      <c r="O265" s="1"/>
    </row>
    <row r="266" spans="1:15" ht="12.75" customHeight="1">
      <c r="A266" s="30">
        <v>256</v>
      </c>
      <c r="B266" s="280" t="s">
        <v>407</v>
      </c>
      <c r="C266" s="270">
        <v>132.6</v>
      </c>
      <c r="D266" s="271">
        <v>131.23333333333335</v>
      </c>
      <c r="E266" s="271">
        <v>129.4666666666667</v>
      </c>
      <c r="F266" s="271">
        <v>126.33333333333334</v>
      </c>
      <c r="G266" s="271">
        <v>124.56666666666669</v>
      </c>
      <c r="H266" s="271">
        <v>134.3666666666667</v>
      </c>
      <c r="I266" s="271">
        <v>136.13333333333335</v>
      </c>
      <c r="J266" s="271">
        <v>139.26666666666671</v>
      </c>
      <c r="K266" s="270">
        <v>133</v>
      </c>
      <c r="L266" s="270">
        <v>128.1</v>
      </c>
      <c r="M266" s="270">
        <v>9.8025000000000002</v>
      </c>
      <c r="N266" s="1"/>
      <c r="O266" s="1"/>
    </row>
    <row r="267" spans="1:15" ht="12.75" customHeight="1">
      <c r="A267" s="30">
        <v>257</v>
      </c>
      <c r="B267" s="280" t="s">
        <v>138</v>
      </c>
      <c r="C267" s="270">
        <v>432.65</v>
      </c>
      <c r="D267" s="271">
        <v>433.16666666666669</v>
      </c>
      <c r="E267" s="271">
        <v>427.78333333333336</v>
      </c>
      <c r="F267" s="271">
        <v>422.91666666666669</v>
      </c>
      <c r="G267" s="271">
        <v>417.53333333333336</v>
      </c>
      <c r="H267" s="271">
        <v>438.03333333333336</v>
      </c>
      <c r="I267" s="271">
        <v>443.41666666666669</v>
      </c>
      <c r="J267" s="271">
        <v>448.28333333333336</v>
      </c>
      <c r="K267" s="270">
        <v>438.55</v>
      </c>
      <c r="L267" s="270">
        <v>428.3</v>
      </c>
      <c r="M267" s="270">
        <v>37.015479999999997</v>
      </c>
      <c r="N267" s="1"/>
      <c r="O267" s="1"/>
    </row>
    <row r="268" spans="1:15" ht="12.75" customHeight="1">
      <c r="A268" s="30">
        <v>258</v>
      </c>
      <c r="B268" s="280" t="s">
        <v>140</v>
      </c>
      <c r="C268" s="270">
        <v>612.25</v>
      </c>
      <c r="D268" s="271">
        <v>612.81666666666672</v>
      </c>
      <c r="E268" s="271">
        <v>605.93333333333339</v>
      </c>
      <c r="F268" s="271">
        <v>599.61666666666667</v>
      </c>
      <c r="G268" s="271">
        <v>592.73333333333335</v>
      </c>
      <c r="H268" s="271">
        <v>619.13333333333344</v>
      </c>
      <c r="I268" s="271">
        <v>626.01666666666688</v>
      </c>
      <c r="J268" s="271">
        <v>632.33333333333348</v>
      </c>
      <c r="K268" s="270">
        <v>619.70000000000005</v>
      </c>
      <c r="L268" s="270">
        <v>606.5</v>
      </c>
      <c r="M268" s="270">
        <v>23.22465</v>
      </c>
      <c r="N268" s="1"/>
      <c r="O268" s="1"/>
    </row>
    <row r="269" spans="1:15" ht="12.75" customHeight="1">
      <c r="A269" s="30">
        <v>259</v>
      </c>
      <c r="B269" s="280" t="s">
        <v>799</v>
      </c>
      <c r="C269" s="270">
        <v>473.25</v>
      </c>
      <c r="D269" s="271">
        <v>472.01666666666665</v>
      </c>
      <c r="E269" s="271">
        <v>462.23333333333329</v>
      </c>
      <c r="F269" s="271">
        <v>451.21666666666664</v>
      </c>
      <c r="G269" s="271">
        <v>441.43333333333328</v>
      </c>
      <c r="H269" s="271">
        <v>483.0333333333333</v>
      </c>
      <c r="I269" s="271">
        <v>492.81666666666661</v>
      </c>
      <c r="J269" s="271">
        <v>503.83333333333331</v>
      </c>
      <c r="K269" s="270">
        <v>481.8</v>
      </c>
      <c r="L269" s="270">
        <v>461</v>
      </c>
      <c r="M269" s="270">
        <v>6.3202600000000002</v>
      </c>
      <c r="N269" s="1"/>
      <c r="O269" s="1"/>
    </row>
    <row r="270" spans="1:15" ht="12.75" customHeight="1">
      <c r="A270" s="30">
        <v>260</v>
      </c>
      <c r="B270" s="280" t="s">
        <v>800</v>
      </c>
      <c r="C270" s="270">
        <v>326.60000000000002</v>
      </c>
      <c r="D270" s="271">
        <v>328.2</v>
      </c>
      <c r="E270" s="271">
        <v>324</v>
      </c>
      <c r="F270" s="271">
        <v>321.40000000000003</v>
      </c>
      <c r="G270" s="271">
        <v>317.20000000000005</v>
      </c>
      <c r="H270" s="271">
        <v>330.79999999999995</v>
      </c>
      <c r="I270" s="271">
        <v>334.99999999999989</v>
      </c>
      <c r="J270" s="271">
        <v>337.59999999999991</v>
      </c>
      <c r="K270" s="270">
        <v>332.4</v>
      </c>
      <c r="L270" s="270">
        <v>325.60000000000002</v>
      </c>
      <c r="M270" s="270">
        <v>1.1194500000000001</v>
      </c>
      <c r="N270" s="1"/>
      <c r="O270" s="1"/>
    </row>
    <row r="271" spans="1:15" ht="12.75" customHeight="1">
      <c r="A271" s="30">
        <v>261</v>
      </c>
      <c r="B271" s="280" t="s">
        <v>408</v>
      </c>
      <c r="C271" s="270">
        <v>607.6</v>
      </c>
      <c r="D271" s="271">
        <v>608.6</v>
      </c>
      <c r="E271" s="271">
        <v>602.70000000000005</v>
      </c>
      <c r="F271" s="271">
        <v>597.80000000000007</v>
      </c>
      <c r="G271" s="271">
        <v>591.90000000000009</v>
      </c>
      <c r="H271" s="271">
        <v>613.5</v>
      </c>
      <c r="I271" s="271">
        <v>619.39999999999986</v>
      </c>
      <c r="J271" s="271">
        <v>624.29999999999995</v>
      </c>
      <c r="K271" s="270">
        <v>614.5</v>
      </c>
      <c r="L271" s="270">
        <v>603.70000000000005</v>
      </c>
      <c r="M271" s="270">
        <v>2.8630800000000001</v>
      </c>
      <c r="N271" s="1"/>
      <c r="O271" s="1"/>
    </row>
    <row r="272" spans="1:15" ht="12.75" customHeight="1">
      <c r="A272" s="30">
        <v>262</v>
      </c>
      <c r="B272" s="280" t="s">
        <v>409</v>
      </c>
      <c r="C272" s="270">
        <v>195.2</v>
      </c>
      <c r="D272" s="271">
        <v>194.4</v>
      </c>
      <c r="E272" s="271">
        <v>191.4</v>
      </c>
      <c r="F272" s="271">
        <v>187.6</v>
      </c>
      <c r="G272" s="271">
        <v>184.6</v>
      </c>
      <c r="H272" s="271">
        <v>198.20000000000002</v>
      </c>
      <c r="I272" s="271">
        <v>201.20000000000002</v>
      </c>
      <c r="J272" s="271">
        <v>205.00000000000003</v>
      </c>
      <c r="K272" s="270">
        <v>197.4</v>
      </c>
      <c r="L272" s="270">
        <v>190.6</v>
      </c>
      <c r="M272" s="270">
        <v>7.4106199999999998</v>
      </c>
      <c r="N272" s="1"/>
      <c r="O272" s="1"/>
    </row>
    <row r="273" spans="1:15" ht="12.75" customHeight="1">
      <c r="A273" s="30">
        <v>263</v>
      </c>
      <c r="B273" s="280" t="s">
        <v>410</v>
      </c>
      <c r="C273" s="270">
        <v>612.20000000000005</v>
      </c>
      <c r="D273" s="271">
        <v>608.4</v>
      </c>
      <c r="E273" s="271">
        <v>599.79999999999995</v>
      </c>
      <c r="F273" s="271">
        <v>587.4</v>
      </c>
      <c r="G273" s="271">
        <v>578.79999999999995</v>
      </c>
      <c r="H273" s="271">
        <v>620.79999999999995</v>
      </c>
      <c r="I273" s="271">
        <v>629.40000000000009</v>
      </c>
      <c r="J273" s="271">
        <v>641.79999999999995</v>
      </c>
      <c r="K273" s="270">
        <v>617</v>
      </c>
      <c r="L273" s="270">
        <v>596</v>
      </c>
      <c r="M273" s="270">
        <v>2.28573</v>
      </c>
      <c r="N273" s="1"/>
      <c r="O273" s="1"/>
    </row>
    <row r="274" spans="1:15" ht="12.75" customHeight="1">
      <c r="A274" s="30">
        <v>264</v>
      </c>
      <c r="B274" s="280" t="s">
        <v>411</v>
      </c>
      <c r="C274" s="270">
        <v>1539.4</v>
      </c>
      <c r="D274" s="271">
        <v>1526.8</v>
      </c>
      <c r="E274" s="271">
        <v>1493.8</v>
      </c>
      <c r="F274" s="271">
        <v>1448.2</v>
      </c>
      <c r="G274" s="271">
        <v>1415.2</v>
      </c>
      <c r="H274" s="271">
        <v>1572.3999999999999</v>
      </c>
      <c r="I274" s="271">
        <v>1605.3999999999999</v>
      </c>
      <c r="J274" s="271">
        <v>1650.9999999999998</v>
      </c>
      <c r="K274" s="270">
        <v>1559.8</v>
      </c>
      <c r="L274" s="270">
        <v>1481.2</v>
      </c>
      <c r="M274" s="270">
        <v>4.6244199999999998</v>
      </c>
      <c r="N274" s="1"/>
      <c r="O274" s="1"/>
    </row>
    <row r="275" spans="1:15" ht="12.75" customHeight="1">
      <c r="A275" s="30">
        <v>265</v>
      </c>
      <c r="B275" s="280" t="s">
        <v>412</v>
      </c>
      <c r="C275" s="270">
        <v>254.55</v>
      </c>
      <c r="D275" s="271">
        <v>254.33333333333334</v>
      </c>
      <c r="E275" s="271">
        <v>252.2166666666667</v>
      </c>
      <c r="F275" s="271">
        <v>249.88333333333335</v>
      </c>
      <c r="G275" s="271">
        <v>247.76666666666671</v>
      </c>
      <c r="H275" s="271">
        <v>256.66666666666669</v>
      </c>
      <c r="I275" s="271">
        <v>258.7833333333333</v>
      </c>
      <c r="J275" s="271">
        <v>261.11666666666667</v>
      </c>
      <c r="K275" s="270">
        <v>256.45</v>
      </c>
      <c r="L275" s="270">
        <v>252</v>
      </c>
      <c r="M275" s="270">
        <v>2.4646599999999999</v>
      </c>
      <c r="N275" s="1"/>
      <c r="O275" s="1"/>
    </row>
    <row r="276" spans="1:15" ht="12.75" customHeight="1">
      <c r="A276" s="30">
        <v>266</v>
      </c>
      <c r="B276" s="280" t="s">
        <v>413</v>
      </c>
      <c r="C276" s="270">
        <v>548.79999999999995</v>
      </c>
      <c r="D276" s="271">
        <v>551.73333333333323</v>
      </c>
      <c r="E276" s="271">
        <v>542.56666666666649</v>
      </c>
      <c r="F276" s="271">
        <v>536.33333333333326</v>
      </c>
      <c r="G276" s="271">
        <v>527.16666666666652</v>
      </c>
      <c r="H276" s="271">
        <v>557.96666666666647</v>
      </c>
      <c r="I276" s="271">
        <v>567.13333333333321</v>
      </c>
      <c r="J276" s="271">
        <v>573.36666666666645</v>
      </c>
      <c r="K276" s="270">
        <v>560.9</v>
      </c>
      <c r="L276" s="270">
        <v>545.5</v>
      </c>
      <c r="M276" s="270">
        <v>15.64784</v>
      </c>
      <c r="N276" s="1"/>
      <c r="O276" s="1"/>
    </row>
    <row r="277" spans="1:15" ht="12.75" customHeight="1">
      <c r="A277" s="30">
        <v>267</v>
      </c>
      <c r="B277" s="280" t="s">
        <v>414</v>
      </c>
      <c r="C277" s="270">
        <v>322.89999999999998</v>
      </c>
      <c r="D277" s="271">
        <v>318.75</v>
      </c>
      <c r="E277" s="271">
        <v>313.39999999999998</v>
      </c>
      <c r="F277" s="271">
        <v>303.89999999999998</v>
      </c>
      <c r="G277" s="271">
        <v>298.54999999999995</v>
      </c>
      <c r="H277" s="271">
        <v>328.25</v>
      </c>
      <c r="I277" s="271">
        <v>333.6</v>
      </c>
      <c r="J277" s="271">
        <v>343.1</v>
      </c>
      <c r="K277" s="270">
        <v>324.10000000000002</v>
      </c>
      <c r="L277" s="270">
        <v>309.25</v>
      </c>
      <c r="M277" s="270">
        <v>8.0342199999999995</v>
      </c>
      <c r="N277" s="1"/>
      <c r="O277" s="1"/>
    </row>
    <row r="278" spans="1:15" ht="12.75" customHeight="1">
      <c r="A278" s="30">
        <v>268</v>
      </c>
      <c r="B278" s="280" t="s">
        <v>415</v>
      </c>
      <c r="C278" s="270">
        <v>1113.5999999999999</v>
      </c>
      <c r="D278" s="271">
        <v>1116.0333333333333</v>
      </c>
      <c r="E278" s="271">
        <v>1104.5666666666666</v>
      </c>
      <c r="F278" s="271">
        <v>1095.5333333333333</v>
      </c>
      <c r="G278" s="271">
        <v>1084.0666666666666</v>
      </c>
      <c r="H278" s="271">
        <v>1125.0666666666666</v>
      </c>
      <c r="I278" s="271">
        <v>1136.5333333333333</v>
      </c>
      <c r="J278" s="271">
        <v>1145.5666666666666</v>
      </c>
      <c r="K278" s="270">
        <v>1127.5</v>
      </c>
      <c r="L278" s="270">
        <v>1107</v>
      </c>
      <c r="M278" s="270">
        <v>1.78695</v>
      </c>
      <c r="N278" s="1"/>
      <c r="O278" s="1"/>
    </row>
    <row r="279" spans="1:15" ht="12.75" customHeight="1">
      <c r="A279" s="30">
        <v>269</v>
      </c>
      <c r="B279" s="280" t="s">
        <v>416</v>
      </c>
      <c r="C279" s="270">
        <v>421.35</v>
      </c>
      <c r="D279" s="271">
        <v>423.8</v>
      </c>
      <c r="E279" s="271">
        <v>416.70000000000005</v>
      </c>
      <c r="F279" s="271">
        <v>412.05</v>
      </c>
      <c r="G279" s="271">
        <v>404.95000000000005</v>
      </c>
      <c r="H279" s="271">
        <v>428.45000000000005</v>
      </c>
      <c r="I279" s="271">
        <v>435.55000000000007</v>
      </c>
      <c r="J279" s="271">
        <v>440.20000000000005</v>
      </c>
      <c r="K279" s="270">
        <v>430.9</v>
      </c>
      <c r="L279" s="270">
        <v>419.15</v>
      </c>
      <c r="M279" s="270">
        <v>3.06568</v>
      </c>
      <c r="N279" s="1"/>
      <c r="O279" s="1"/>
    </row>
    <row r="280" spans="1:15" ht="12.75" customHeight="1">
      <c r="A280" s="30">
        <v>270</v>
      </c>
      <c r="B280" s="280" t="s">
        <v>801</v>
      </c>
      <c r="C280" s="270">
        <v>82.2</v>
      </c>
      <c r="D280" s="271">
        <v>81.683333333333337</v>
      </c>
      <c r="E280" s="271">
        <v>80.51666666666668</v>
      </c>
      <c r="F280" s="271">
        <v>78.833333333333343</v>
      </c>
      <c r="G280" s="271">
        <v>77.666666666666686</v>
      </c>
      <c r="H280" s="271">
        <v>83.366666666666674</v>
      </c>
      <c r="I280" s="271">
        <v>84.533333333333331</v>
      </c>
      <c r="J280" s="271">
        <v>86.216666666666669</v>
      </c>
      <c r="K280" s="270">
        <v>82.85</v>
      </c>
      <c r="L280" s="270">
        <v>80</v>
      </c>
      <c r="M280" s="270">
        <v>22.4696</v>
      </c>
      <c r="N280" s="1"/>
      <c r="O280" s="1"/>
    </row>
    <row r="281" spans="1:15" ht="12.75" customHeight="1">
      <c r="A281" s="30">
        <v>271</v>
      </c>
      <c r="B281" s="280" t="s">
        <v>417</v>
      </c>
      <c r="C281" s="270">
        <v>499.9</v>
      </c>
      <c r="D281" s="271">
        <v>502.35000000000008</v>
      </c>
      <c r="E281" s="271">
        <v>496.15000000000015</v>
      </c>
      <c r="F281" s="271">
        <v>492.40000000000009</v>
      </c>
      <c r="G281" s="271">
        <v>486.20000000000016</v>
      </c>
      <c r="H281" s="271">
        <v>506.10000000000014</v>
      </c>
      <c r="I281" s="271">
        <v>512.30000000000007</v>
      </c>
      <c r="J281" s="271">
        <v>516.05000000000018</v>
      </c>
      <c r="K281" s="270">
        <v>508.55</v>
      </c>
      <c r="L281" s="270">
        <v>498.6</v>
      </c>
      <c r="M281" s="270">
        <v>0.70598000000000005</v>
      </c>
      <c r="N281" s="1"/>
      <c r="O281" s="1"/>
    </row>
    <row r="282" spans="1:15" ht="12.75" customHeight="1">
      <c r="A282" s="30">
        <v>272</v>
      </c>
      <c r="B282" s="280" t="s">
        <v>418</v>
      </c>
      <c r="C282" s="270">
        <v>71.7</v>
      </c>
      <c r="D282" s="271">
        <v>71.61666666666666</v>
      </c>
      <c r="E282" s="271">
        <v>70.683333333333323</v>
      </c>
      <c r="F282" s="271">
        <v>69.666666666666657</v>
      </c>
      <c r="G282" s="271">
        <v>68.73333333333332</v>
      </c>
      <c r="H282" s="271">
        <v>72.633333333333326</v>
      </c>
      <c r="I282" s="271">
        <v>73.566666666666663</v>
      </c>
      <c r="J282" s="271">
        <v>74.583333333333329</v>
      </c>
      <c r="K282" s="270">
        <v>72.55</v>
      </c>
      <c r="L282" s="270">
        <v>70.599999999999994</v>
      </c>
      <c r="M282" s="270">
        <v>55.8215</v>
      </c>
      <c r="N282" s="1"/>
      <c r="O282" s="1"/>
    </row>
    <row r="283" spans="1:15" ht="12.75" customHeight="1">
      <c r="A283" s="30">
        <v>273</v>
      </c>
      <c r="B283" s="280" t="s">
        <v>419</v>
      </c>
      <c r="C283" s="270">
        <v>403.05</v>
      </c>
      <c r="D283" s="271">
        <v>404.2</v>
      </c>
      <c r="E283" s="271">
        <v>400.59999999999997</v>
      </c>
      <c r="F283" s="271">
        <v>398.15</v>
      </c>
      <c r="G283" s="271">
        <v>394.54999999999995</v>
      </c>
      <c r="H283" s="271">
        <v>406.65</v>
      </c>
      <c r="I283" s="271">
        <v>410.25</v>
      </c>
      <c r="J283" s="271">
        <v>412.7</v>
      </c>
      <c r="K283" s="270">
        <v>407.8</v>
      </c>
      <c r="L283" s="270">
        <v>401.75</v>
      </c>
      <c r="M283" s="270">
        <v>4.4241999999999999</v>
      </c>
      <c r="N283" s="1"/>
      <c r="O283" s="1"/>
    </row>
    <row r="284" spans="1:15" ht="12.75" customHeight="1">
      <c r="A284" s="30">
        <v>274</v>
      </c>
      <c r="B284" s="280" t="s">
        <v>141</v>
      </c>
      <c r="C284" s="270">
        <v>1908.25</v>
      </c>
      <c r="D284" s="271">
        <v>1903.0166666666667</v>
      </c>
      <c r="E284" s="271">
        <v>1890.9333333333334</v>
      </c>
      <c r="F284" s="271">
        <v>1873.6166666666668</v>
      </c>
      <c r="G284" s="271">
        <v>1861.5333333333335</v>
      </c>
      <c r="H284" s="271">
        <v>1920.3333333333333</v>
      </c>
      <c r="I284" s="271">
        <v>1932.4166666666667</v>
      </c>
      <c r="J284" s="271">
        <v>1949.7333333333331</v>
      </c>
      <c r="K284" s="270">
        <v>1915.1</v>
      </c>
      <c r="L284" s="270">
        <v>1885.7</v>
      </c>
      <c r="M284" s="270">
        <v>19.76258</v>
      </c>
      <c r="N284" s="1"/>
      <c r="O284" s="1"/>
    </row>
    <row r="285" spans="1:15" ht="12.75" customHeight="1">
      <c r="A285" s="30">
        <v>275</v>
      </c>
      <c r="B285" s="280" t="s">
        <v>783</v>
      </c>
      <c r="C285" s="270">
        <v>1275.9000000000001</v>
      </c>
      <c r="D285" s="271">
        <v>1276.05</v>
      </c>
      <c r="E285" s="271">
        <v>1268.5999999999999</v>
      </c>
      <c r="F285" s="271">
        <v>1261.3</v>
      </c>
      <c r="G285" s="271">
        <v>1253.8499999999999</v>
      </c>
      <c r="H285" s="271">
        <v>1283.3499999999999</v>
      </c>
      <c r="I285" s="271">
        <v>1290.8000000000002</v>
      </c>
      <c r="J285" s="271">
        <v>1298.0999999999999</v>
      </c>
      <c r="K285" s="270">
        <v>1283.5</v>
      </c>
      <c r="L285" s="270">
        <v>1268.75</v>
      </c>
      <c r="M285" s="270">
        <v>0.27959000000000001</v>
      </c>
      <c r="N285" s="1"/>
      <c r="O285" s="1"/>
    </row>
    <row r="286" spans="1:15" ht="12.75" customHeight="1">
      <c r="A286" s="30">
        <v>276</v>
      </c>
      <c r="B286" s="280" t="s">
        <v>142</v>
      </c>
      <c r="C286" s="270">
        <v>79.599999999999994</v>
      </c>
      <c r="D286" s="271">
        <v>79.61666666666666</v>
      </c>
      <c r="E286" s="271">
        <v>78.833333333333314</v>
      </c>
      <c r="F286" s="271">
        <v>78.066666666666649</v>
      </c>
      <c r="G286" s="271">
        <v>77.283333333333303</v>
      </c>
      <c r="H286" s="271">
        <v>80.383333333333326</v>
      </c>
      <c r="I286" s="271">
        <v>81.166666666666657</v>
      </c>
      <c r="J286" s="271">
        <v>81.933333333333337</v>
      </c>
      <c r="K286" s="270">
        <v>80.400000000000006</v>
      </c>
      <c r="L286" s="270">
        <v>78.849999999999994</v>
      </c>
      <c r="M286" s="270">
        <v>37.039200000000001</v>
      </c>
      <c r="N286" s="1"/>
      <c r="O286" s="1"/>
    </row>
    <row r="287" spans="1:15" ht="12.75" customHeight="1">
      <c r="A287" s="30">
        <v>277</v>
      </c>
      <c r="B287" s="280" t="s">
        <v>147</v>
      </c>
      <c r="C287" s="270">
        <v>3595.55</v>
      </c>
      <c r="D287" s="271">
        <v>3589</v>
      </c>
      <c r="E287" s="271">
        <v>3553</v>
      </c>
      <c r="F287" s="271">
        <v>3510.45</v>
      </c>
      <c r="G287" s="271">
        <v>3474.45</v>
      </c>
      <c r="H287" s="271">
        <v>3631.55</v>
      </c>
      <c r="I287" s="271">
        <v>3667.55</v>
      </c>
      <c r="J287" s="271">
        <v>3710.1000000000004</v>
      </c>
      <c r="K287" s="270">
        <v>3625</v>
      </c>
      <c r="L287" s="270">
        <v>3546.45</v>
      </c>
      <c r="M287" s="270">
        <v>2.51945</v>
      </c>
      <c r="N287" s="1"/>
      <c r="O287" s="1"/>
    </row>
    <row r="288" spans="1:15" ht="12.75" customHeight="1">
      <c r="A288" s="30">
        <v>278</v>
      </c>
      <c r="B288" s="280" t="s">
        <v>144</v>
      </c>
      <c r="C288" s="270">
        <v>423.6</v>
      </c>
      <c r="D288" s="271">
        <v>423.25</v>
      </c>
      <c r="E288" s="271">
        <v>419.9</v>
      </c>
      <c r="F288" s="271">
        <v>416.2</v>
      </c>
      <c r="G288" s="271">
        <v>412.84999999999997</v>
      </c>
      <c r="H288" s="271">
        <v>426.95</v>
      </c>
      <c r="I288" s="271">
        <v>430.3</v>
      </c>
      <c r="J288" s="271">
        <v>434</v>
      </c>
      <c r="K288" s="270">
        <v>426.6</v>
      </c>
      <c r="L288" s="270">
        <v>419.55</v>
      </c>
      <c r="M288" s="270">
        <v>12.48396</v>
      </c>
      <c r="N288" s="1"/>
      <c r="O288" s="1"/>
    </row>
    <row r="289" spans="1:15" ht="12.75" customHeight="1">
      <c r="A289" s="30">
        <v>279</v>
      </c>
      <c r="B289" s="280" t="s">
        <v>420</v>
      </c>
      <c r="C289" s="270">
        <v>12501.35</v>
      </c>
      <c r="D289" s="271">
        <v>12537.6</v>
      </c>
      <c r="E289" s="271">
        <v>12439</v>
      </c>
      <c r="F289" s="271">
        <v>12376.65</v>
      </c>
      <c r="G289" s="271">
        <v>12278.05</v>
      </c>
      <c r="H289" s="271">
        <v>12599.95</v>
      </c>
      <c r="I289" s="271">
        <v>12698.550000000003</v>
      </c>
      <c r="J289" s="271">
        <v>12760.900000000001</v>
      </c>
      <c r="K289" s="270">
        <v>12636.2</v>
      </c>
      <c r="L289" s="270">
        <v>12475.25</v>
      </c>
      <c r="M289" s="270">
        <v>4.4179999999999997E-2</v>
      </c>
      <c r="N289" s="1"/>
      <c r="O289" s="1"/>
    </row>
    <row r="290" spans="1:15" ht="12.75" customHeight="1">
      <c r="A290" s="30">
        <v>280</v>
      </c>
      <c r="B290" s="280" t="s">
        <v>146</v>
      </c>
      <c r="C290" s="270">
        <v>4510.25</v>
      </c>
      <c r="D290" s="271">
        <v>4483.9000000000005</v>
      </c>
      <c r="E290" s="271">
        <v>4441.8000000000011</v>
      </c>
      <c r="F290" s="271">
        <v>4373.3500000000004</v>
      </c>
      <c r="G290" s="271">
        <v>4331.2500000000009</v>
      </c>
      <c r="H290" s="271">
        <v>4552.3500000000013</v>
      </c>
      <c r="I290" s="271">
        <v>4594.4500000000016</v>
      </c>
      <c r="J290" s="271">
        <v>4662.9000000000015</v>
      </c>
      <c r="K290" s="270">
        <v>4526</v>
      </c>
      <c r="L290" s="270">
        <v>4415.45</v>
      </c>
      <c r="M290" s="270">
        <v>2.28545</v>
      </c>
      <c r="N290" s="1"/>
      <c r="O290" s="1"/>
    </row>
    <row r="291" spans="1:15" ht="12.75" customHeight="1">
      <c r="A291" s="30">
        <v>281</v>
      </c>
      <c r="B291" s="280" t="s">
        <v>145</v>
      </c>
      <c r="C291" s="270">
        <v>1958.1</v>
      </c>
      <c r="D291" s="271">
        <v>1951.1499999999999</v>
      </c>
      <c r="E291" s="271">
        <v>1940.9499999999998</v>
      </c>
      <c r="F291" s="271">
        <v>1923.8</v>
      </c>
      <c r="G291" s="271">
        <v>1913.6</v>
      </c>
      <c r="H291" s="271">
        <v>1968.2999999999997</v>
      </c>
      <c r="I291" s="271">
        <v>1978.5</v>
      </c>
      <c r="J291" s="271">
        <v>1995.6499999999996</v>
      </c>
      <c r="K291" s="270">
        <v>1961.35</v>
      </c>
      <c r="L291" s="270">
        <v>1934</v>
      </c>
      <c r="M291" s="270">
        <v>12.385490000000001</v>
      </c>
      <c r="N291" s="1"/>
      <c r="O291" s="1"/>
    </row>
    <row r="292" spans="1:15" ht="12.75" customHeight="1">
      <c r="A292" s="30">
        <v>282</v>
      </c>
      <c r="B292" s="280" t="s">
        <v>847</v>
      </c>
      <c r="C292" s="270">
        <v>379.05</v>
      </c>
      <c r="D292" s="271">
        <v>379.65000000000003</v>
      </c>
      <c r="E292" s="271">
        <v>375.35000000000008</v>
      </c>
      <c r="F292" s="271">
        <v>371.65000000000003</v>
      </c>
      <c r="G292" s="271">
        <v>367.35000000000008</v>
      </c>
      <c r="H292" s="271">
        <v>383.35000000000008</v>
      </c>
      <c r="I292" s="271">
        <v>387.65000000000003</v>
      </c>
      <c r="J292" s="271">
        <v>391.35000000000008</v>
      </c>
      <c r="K292" s="270">
        <v>383.95</v>
      </c>
      <c r="L292" s="270">
        <v>375.95</v>
      </c>
      <c r="M292" s="270">
        <v>3.0185900000000001</v>
      </c>
      <c r="N292" s="1"/>
      <c r="O292" s="1"/>
    </row>
    <row r="293" spans="1:15" ht="12.75" customHeight="1">
      <c r="A293" s="30">
        <v>283</v>
      </c>
      <c r="B293" s="280" t="s">
        <v>266</v>
      </c>
      <c r="C293" s="270">
        <v>559.4</v>
      </c>
      <c r="D293" s="271">
        <v>560.21666666666658</v>
      </c>
      <c r="E293" s="271">
        <v>554.63333333333321</v>
      </c>
      <c r="F293" s="271">
        <v>549.86666666666667</v>
      </c>
      <c r="G293" s="271">
        <v>544.2833333333333</v>
      </c>
      <c r="H293" s="271">
        <v>564.98333333333312</v>
      </c>
      <c r="I293" s="271">
        <v>570.56666666666638</v>
      </c>
      <c r="J293" s="271">
        <v>575.33333333333303</v>
      </c>
      <c r="K293" s="270">
        <v>565.79999999999995</v>
      </c>
      <c r="L293" s="270">
        <v>555.45000000000005</v>
      </c>
      <c r="M293" s="270">
        <v>10.651400000000001</v>
      </c>
      <c r="N293" s="1"/>
      <c r="O293" s="1"/>
    </row>
    <row r="294" spans="1:15" ht="12.75" customHeight="1">
      <c r="A294" s="30">
        <v>284</v>
      </c>
      <c r="B294" s="280" t="s">
        <v>803</v>
      </c>
      <c r="C294" s="270">
        <v>341.5</v>
      </c>
      <c r="D294" s="271">
        <v>338.09999999999997</v>
      </c>
      <c r="E294" s="271">
        <v>329.39999999999992</v>
      </c>
      <c r="F294" s="271">
        <v>317.29999999999995</v>
      </c>
      <c r="G294" s="271">
        <v>308.59999999999991</v>
      </c>
      <c r="H294" s="271">
        <v>350.19999999999993</v>
      </c>
      <c r="I294" s="271">
        <v>358.9</v>
      </c>
      <c r="J294" s="271">
        <v>370.99999999999994</v>
      </c>
      <c r="K294" s="270">
        <v>346.8</v>
      </c>
      <c r="L294" s="270">
        <v>326</v>
      </c>
      <c r="M294" s="270">
        <v>27.09291</v>
      </c>
      <c r="N294" s="1"/>
      <c r="O294" s="1"/>
    </row>
    <row r="295" spans="1:15" ht="12.75" customHeight="1">
      <c r="A295" s="30">
        <v>285</v>
      </c>
      <c r="B295" s="280" t="s">
        <v>421</v>
      </c>
      <c r="C295" s="270">
        <v>3368.3</v>
      </c>
      <c r="D295" s="271">
        <v>3372.6000000000004</v>
      </c>
      <c r="E295" s="271">
        <v>3346.5500000000006</v>
      </c>
      <c r="F295" s="271">
        <v>3324.8</v>
      </c>
      <c r="G295" s="271">
        <v>3298.7500000000005</v>
      </c>
      <c r="H295" s="271">
        <v>3394.3500000000008</v>
      </c>
      <c r="I295" s="271">
        <v>3420.4</v>
      </c>
      <c r="J295" s="271">
        <v>3442.150000000001</v>
      </c>
      <c r="K295" s="270">
        <v>3398.65</v>
      </c>
      <c r="L295" s="270">
        <v>3350.85</v>
      </c>
      <c r="M295" s="270">
        <v>0.25984000000000002</v>
      </c>
      <c r="N295" s="1"/>
      <c r="O295" s="1"/>
    </row>
    <row r="296" spans="1:15" ht="12.75" customHeight="1">
      <c r="A296" s="30">
        <v>286</v>
      </c>
      <c r="B296" s="280" t="s">
        <v>148</v>
      </c>
      <c r="C296" s="270">
        <v>666.3</v>
      </c>
      <c r="D296" s="271">
        <v>660.41666666666663</v>
      </c>
      <c r="E296" s="271">
        <v>653.0333333333333</v>
      </c>
      <c r="F296" s="271">
        <v>639.76666666666665</v>
      </c>
      <c r="G296" s="271">
        <v>632.38333333333333</v>
      </c>
      <c r="H296" s="271">
        <v>673.68333333333328</v>
      </c>
      <c r="I296" s="271">
        <v>681.06666666666672</v>
      </c>
      <c r="J296" s="271">
        <v>694.33333333333326</v>
      </c>
      <c r="K296" s="270">
        <v>667.8</v>
      </c>
      <c r="L296" s="270">
        <v>647.15</v>
      </c>
      <c r="M296" s="270">
        <v>6.9391800000000003</v>
      </c>
      <c r="N296" s="1"/>
      <c r="O296" s="1"/>
    </row>
    <row r="297" spans="1:15" ht="12.75" customHeight="1">
      <c r="A297" s="30">
        <v>287</v>
      </c>
      <c r="B297" s="280" t="s">
        <v>422</v>
      </c>
      <c r="C297" s="270">
        <v>1818.85</v>
      </c>
      <c r="D297" s="271">
        <v>1820.2333333333333</v>
      </c>
      <c r="E297" s="271">
        <v>1808.6666666666667</v>
      </c>
      <c r="F297" s="271">
        <v>1798.4833333333333</v>
      </c>
      <c r="G297" s="271">
        <v>1786.9166666666667</v>
      </c>
      <c r="H297" s="271">
        <v>1830.4166666666667</v>
      </c>
      <c r="I297" s="271">
        <v>1841.9833333333333</v>
      </c>
      <c r="J297" s="271">
        <v>1852.1666666666667</v>
      </c>
      <c r="K297" s="270">
        <v>1831.8</v>
      </c>
      <c r="L297" s="270">
        <v>1810.05</v>
      </c>
      <c r="M297" s="270">
        <v>0.19833000000000001</v>
      </c>
      <c r="N297" s="1"/>
      <c r="O297" s="1"/>
    </row>
    <row r="298" spans="1:15" ht="12.75" customHeight="1">
      <c r="A298" s="30">
        <v>288</v>
      </c>
      <c r="B298" s="280" t="s">
        <v>423</v>
      </c>
      <c r="C298" s="270">
        <v>41.85</v>
      </c>
      <c r="D298" s="271">
        <v>41.783333333333339</v>
      </c>
      <c r="E298" s="271">
        <v>41.116666666666674</v>
      </c>
      <c r="F298" s="271">
        <v>40.383333333333333</v>
      </c>
      <c r="G298" s="271">
        <v>39.716666666666669</v>
      </c>
      <c r="H298" s="271">
        <v>42.51666666666668</v>
      </c>
      <c r="I298" s="271">
        <v>43.183333333333351</v>
      </c>
      <c r="J298" s="271">
        <v>43.916666666666686</v>
      </c>
      <c r="K298" s="270">
        <v>42.45</v>
      </c>
      <c r="L298" s="270">
        <v>41.05</v>
      </c>
      <c r="M298" s="270">
        <v>19.014800000000001</v>
      </c>
      <c r="N298" s="1"/>
      <c r="O298" s="1"/>
    </row>
    <row r="299" spans="1:15" ht="12.75" customHeight="1">
      <c r="A299" s="30">
        <v>289</v>
      </c>
      <c r="B299" s="280" t="s">
        <v>424</v>
      </c>
      <c r="C299" s="270">
        <v>168.2</v>
      </c>
      <c r="D299" s="271">
        <v>167.79999999999998</v>
      </c>
      <c r="E299" s="271">
        <v>166.79999999999995</v>
      </c>
      <c r="F299" s="271">
        <v>165.39999999999998</v>
      </c>
      <c r="G299" s="271">
        <v>164.39999999999995</v>
      </c>
      <c r="H299" s="271">
        <v>169.19999999999996</v>
      </c>
      <c r="I299" s="271">
        <v>170.20000000000002</v>
      </c>
      <c r="J299" s="271">
        <v>171.59999999999997</v>
      </c>
      <c r="K299" s="270">
        <v>168.8</v>
      </c>
      <c r="L299" s="270">
        <v>166.4</v>
      </c>
      <c r="M299" s="270">
        <v>1.8086199999999999</v>
      </c>
      <c r="N299" s="1"/>
      <c r="O299" s="1"/>
    </row>
    <row r="300" spans="1:15" ht="12.75" customHeight="1">
      <c r="A300" s="30">
        <v>290</v>
      </c>
      <c r="B300" s="280" t="s">
        <v>160</v>
      </c>
      <c r="C300" s="270">
        <v>85133.3</v>
      </c>
      <c r="D300" s="271">
        <v>85314.75</v>
      </c>
      <c r="E300" s="271">
        <v>84718.55</v>
      </c>
      <c r="F300" s="271">
        <v>84303.8</v>
      </c>
      <c r="G300" s="271">
        <v>83707.600000000006</v>
      </c>
      <c r="H300" s="271">
        <v>85729.5</v>
      </c>
      <c r="I300" s="271">
        <v>86325.700000000012</v>
      </c>
      <c r="J300" s="271">
        <v>86740.45</v>
      </c>
      <c r="K300" s="270">
        <v>85910.95</v>
      </c>
      <c r="L300" s="270">
        <v>84900</v>
      </c>
      <c r="M300" s="270">
        <v>5.9670000000000001E-2</v>
      </c>
      <c r="N300" s="1"/>
      <c r="O300" s="1"/>
    </row>
    <row r="301" spans="1:15" ht="12.75" customHeight="1">
      <c r="A301" s="30">
        <v>291</v>
      </c>
      <c r="B301" s="280" t="s">
        <v>848</v>
      </c>
      <c r="C301" s="270">
        <v>1627</v>
      </c>
      <c r="D301" s="271">
        <v>1620.7</v>
      </c>
      <c r="E301" s="271">
        <v>1608.4</v>
      </c>
      <c r="F301" s="271">
        <v>1589.8</v>
      </c>
      <c r="G301" s="271">
        <v>1577.5</v>
      </c>
      <c r="H301" s="271">
        <v>1639.3000000000002</v>
      </c>
      <c r="I301" s="271">
        <v>1651.6</v>
      </c>
      <c r="J301" s="271">
        <v>1670.2000000000003</v>
      </c>
      <c r="K301" s="270">
        <v>1633</v>
      </c>
      <c r="L301" s="270">
        <v>1602.1</v>
      </c>
      <c r="M301" s="270">
        <v>1.0708500000000001</v>
      </c>
      <c r="N301" s="1"/>
      <c r="O301" s="1"/>
    </row>
    <row r="302" spans="1:15" ht="12.75" customHeight="1">
      <c r="A302" s="30">
        <v>292</v>
      </c>
      <c r="B302" s="280" t="s">
        <v>802</v>
      </c>
      <c r="C302" s="270">
        <v>1107.75</v>
      </c>
      <c r="D302" s="271">
        <v>1101.0166666666667</v>
      </c>
      <c r="E302" s="271">
        <v>1092.0333333333333</v>
      </c>
      <c r="F302" s="271">
        <v>1076.3166666666666</v>
      </c>
      <c r="G302" s="271">
        <v>1067.3333333333333</v>
      </c>
      <c r="H302" s="271">
        <v>1116.7333333333333</v>
      </c>
      <c r="I302" s="271">
        <v>1125.7166666666665</v>
      </c>
      <c r="J302" s="271">
        <v>1141.4333333333334</v>
      </c>
      <c r="K302" s="270">
        <v>1110</v>
      </c>
      <c r="L302" s="270">
        <v>1085.3</v>
      </c>
      <c r="M302" s="270">
        <v>1.2933699999999999</v>
      </c>
      <c r="N302" s="1"/>
      <c r="O302" s="1"/>
    </row>
    <row r="303" spans="1:15" ht="12.75" customHeight="1">
      <c r="A303" s="30">
        <v>293</v>
      </c>
      <c r="B303" s="280" t="s">
        <v>157</v>
      </c>
      <c r="C303" s="270">
        <v>876.8</v>
      </c>
      <c r="D303" s="271">
        <v>871.1</v>
      </c>
      <c r="E303" s="271">
        <v>861.7</v>
      </c>
      <c r="F303" s="271">
        <v>846.6</v>
      </c>
      <c r="G303" s="271">
        <v>837.2</v>
      </c>
      <c r="H303" s="271">
        <v>886.2</v>
      </c>
      <c r="I303" s="271">
        <v>895.59999999999991</v>
      </c>
      <c r="J303" s="271">
        <v>910.7</v>
      </c>
      <c r="K303" s="270">
        <v>880.5</v>
      </c>
      <c r="L303" s="270">
        <v>856</v>
      </c>
      <c r="M303" s="270">
        <v>1.9826900000000001</v>
      </c>
      <c r="N303" s="1"/>
      <c r="O303" s="1"/>
    </row>
    <row r="304" spans="1:15" ht="12.75" customHeight="1">
      <c r="A304" s="30">
        <v>294</v>
      </c>
      <c r="B304" s="280" t="s">
        <v>150</v>
      </c>
      <c r="C304" s="270">
        <v>222.3</v>
      </c>
      <c r="D304" s="271">
        <v>221.11666666666667</v>
      </c>
      <c r="E304" s="271">
        <v>218.23333333333335</v>
      </c>
      <c r="F304" s="271">
        <v>214.16666666666669</v>
      </c>
      <c r="G304" s="271">
        <v>211.28333333333336</v>
      </c>
      <c r="H304" s="271">
        <v>225.18333333333334</v>
      </c>
      <c r="I304" s="271">
        <v>228.06666666666666</v>
      </c>
      <c r="J304" s="271">
        <v>232.13333333333333</v>
      </c>
      <c r="K304" s="270">
        <v>224</v>
      </c>
      <c r="L304" s="270">
        <v>217.05</v>
      </c>
      <c r="M304" s="270">
        <v>42.935879999999997</v>
      </c>
      <c r="N304" s="1"/>
      <c r="O304" s="1"/>
    </row>
    <row r="305" spans="1:15" ht="12.75" customHeight="1">
      <c r="A305" s="30">
        <v>295</v>
      </c>
      <c r="B305" s="280" t="s">
        <v>149</v>
      </c>
      <c r="C305" s="270">
        <v>1289.7</v>
      </c>
      <c r="D305" s="271">
        <v>1294.2833333333335</v>
      </c>
      <c r="E305" s="271">
        <v>1276.616666666667</v>
      </c>
      <c r="F305" s="271">
        <v>1263.5333333333335</v>
      </c>
      <c r="G305" s="271">
        <v>1245.866666666667</v>
      </c>
      <c r="H305" s="271">
        <v>1307.366666666667</v>
      </c>
      <c r="I305" s="271">
        <v>1325.0333333333335</v>
      </c>
      <c r="J305" s="271">
        <v>1338.116666666667</v>
      </c>
      <c r="K305" s="270">
        <v>1311.95</v>
      </c>
      <c r="L305" s="270">
        <v>1281.2</v>
      </c>
      <c r="M305" s="270">
        <v>31.624279999999999</v>
      </c>
      <c r="N305" s="1"/>
      <c r="O305" s="1"/>
    </row>
    <row r="306" spans="1:15" ht="12.75" customHeight="1">
      <c r="A306" s="30">
        <v>296</v>
      </c>
      <c r="B306" s="280" t="s">
        <v>425</v>
      </c>
      <c r="C306" s="270">
        <v>274.55</v>
      </c>
      <c r="D306" s="271">
        <v>273.8</v>
      </c>
      <c r="E306" s="271">
        <v>268.60000000000002</v>
      </c>
      <c r="F306" s="271">
        <v>262.65000000000003</v>
      </c>
      <c r="G306" s="271">
        <v>257.45000000000005</v>
      </c>
      <c r="H306" s="271">
        <v>279.75</v>
      </c>
      <c r="I306" s="271">
        <v>284.94999999999993</v>
      </c>
      <c r="J306" s="271">
        <v>290.89999999999998</v>
      </c>
      <c r="K306" s="270">
        <v>279</v>
      </c>
      <c r="L306" s="270">
        <v>267.85000000000002</v>
      </c>
      <c r="M306" s="270">
        <v>3.3084600000000002</v>
      </c>
      <c r="N306" s="1"/>
      <c r="O306" s="1"/>
    </row>
    <row r="307" spans="1:15" ht="12.75" customHeight="1">
      <c r="A307" s="30">
        <v>297</v>
      </c>
      <c r="B307" s="280" t="s">
        <v>426</v>
      </c>
      <c r="C307" s="270">
        <v>287.95</v>
      </c>
      <c r="D307" s="271">
        <v>288.71666666666664</v>
      </c>
      <c r="E307" s="271">
        <v>283.2833333333333</v>
      </c>
      <c r="F307" s="271">
        <v>278.61666666666667</v>
      </c>
      <c r="G307" s="271">
        <v>273.18333333333334</v>
      </c>
      <c r="H307" s="271">
        <v>293.38333333333327</v>
      </c>
      <c r="I307" s="271">
        <v>298.81666666666655</v>
      </c>
      <c r="J307" s="271">
        <v>303.48333333333323</v>
      </c>
      <c r="K307" s="270">
        <v>294.14999999999998</v>
      </c>
      <c r="L307" s="270">
        <v>284.05</v>
      </c>
      <c r="M307" s="270">
        <v>7.93133</v>
      </c>
      <c r="N307" s="1"/>
      <c r="O307" s="1"/>
    </row>
    <row r="308" spans="1:15" ht="12.75" customHeight="1">
      <c r="A308" s="30">
        <v>298</v>
      </c>
      <c r="B308" s="280" t="s">
        <v>427</v>
      </c>
      <c r="C308" s="270">
        <v>493.9</v>
      </c>
      <c r="D308" s="271">
        <v>493.7</v>
      </c>
      <c r="E308" s="271">
        <v>491.4</v>
      </c>
      <c r="F308" s="271">
        <v>488.9</v>
      </c>
      <c r="G308" s="271">
        <v>486.59999999999997</v>
      </c>
      <c r="H308" s="271">
        <v>496.2</v>
      </c>
      <c r="I308" s="271">
        <v>498.50000000000006</v>
      </c>
      <c r="J308" s="271">
        <v>501</v>
      </c>
      <c r="K308" s="270">
        <v>496</v>
      </c>
      <c r="L308" s="270">
        <v>491.2</v>
      </c>
      <c r="M308" s="270">
        <v>0.39451000000000003</v>
      </c>
      <c r="N308" s="1"/>
      <c r="O308" s="1"/>
    </row>
    <row r="309" spans="1:15" ht="12.75" customHeight="1">
      <c r="A309" s="30">
        <v>299</v>
      </c>
      <c r="B309" s="280" t="s">
        <v>151</v>
      </c>
      <c r="C309" s="270">
        <v>105.85</v>
      </c>
      <c r="D309" s="271">
        <v>105.53333333333335</v>
      </c>
      <c r="E309" s="271">
        <v>104.9666666666667</v>
      </c>
      <c r="F309" s="271">
        <v>104.08333333333336</v>
      </c>
      <c r="G309" s="271">
        <v>103.51666666666671</v>
      </c>
      <c r="H309" s="271">
        <v>106.41666666666669</v>
      </c>
      <c r="I309" s="271">
        <v>106.98333333333332</v>
      </c>
      <c r="J309" s="271">
        <v>107.86666666666667</v>
      </c>
      <c r="K309" s="270">
        <v>106.1</v>
      </c>
      <c r="L309" s="270">
        <v>104.65</v>
      </c>
      <c r="M309" s="270">
        <v>43.845309999999998</v>
      </c>
      <c r="N309" s="1"/>
      <c r="O309" s="1"/>
    </row>
    <row r="310" spans="1:15" ht="12.75" customHeight="1">
      <c r="A310" s="30">
        <v>300</v>
      </c>
      <c r="B310" s="280" t="s">
        <v>428</v>
      </c>
      <c r="C310" s="270">
        <v>73.599999999999994</v>
      </c>
      <c r="D310" s="271">
        <v>73.466666666666654</v>
      </c>
      <c r="E310" s="271">
        <v>71.433333333333309</v>
      </c>
      <c r="F310" s="271">
        <v>69.266666666666652</v>
      </c>
      <c r="G310" s="271">
        <v>67.233333333333306</v>
      </c>
      <c r="H310" s="271">
        <v>75.633333333333312</v>
      </c>
      <c r="I310" s="271">
        <v>77.666666666666643</v>
      </c>
      <c r="J310" s="271">
        <v>79.833333333333314</v>
      </c>
      <c r="K310" s="270">
        <v>75.5</v>
      </c>
      <c r="L310" s="270">
        <v>71.3</v>
      </c>
      <c r="M310" s="270">
        <v>120.90937</v>
      </c>
      <c r="N310" s="1"/>
      <c r="O310" s="1"/>
    </row>
    <row r="311" spans="1:15" ht="12.75" customHeight="1">
      <c r="A311" s="30">
        <v>301</v>
      </c>
      <c r="B311" s="280" t="s">
        <v>152</v>
      </c>
      <c r="C311" s="270">
        <v>522.75</v>
      </c>
      <c r="D311" s="271">
        <v>521</v>
      </c>
      <c r="E311" s="271">
        <v>517.25</v>
      </c>
      <c r="F311" s="271">
        <v>511.75</v>
      </c>
      <c r="G311" s="271">
        <v>508</v>
      </c>
      <c r="H311" s="271">
        <v>526.5</v>
      </c>
      <c r="I311" s="271">
        <v>530.25</v>
      </c>
      <c r="J311" s="271">
        <v>535.75</v>
      </c>
      <c r="K311" s="270">
        <v>524.75</v>
      </c>
      <c r="L311" s="270">
        <v>515.5</v>
      </c>
      <c r="M311" s="270">
        <v>5.3730500000000001</v>
      </c>
      <c r="N311" s="1"/>
      <c r="O311" s="1"/>
    </row>
    <row r="312" spans="1:15" ht="12.75" customHeight="1">
      <c r="A312" s="30">
        <v>302</v>
      </c>
      <c r="B312" s="280" t="s">
        <v>153</v>
      </c>
      <c r="C312" s="270">
        <v>8784.9</v>
      </c>
      <c r="D312" s="271">
        <v>8806.15</v>
      </c>
      <c r="E312" s="271">
        <v>8738.75</v>
      </c>
      <c r="F312" s="271">
        <v>8692.6</v>
      </c>
      <c r="G312" s="271">
        <v>8625.2000000000007</v>
      </c>
      <c r="H312" s="271">
        <v>8852.2999999999993</v>
      </c>
      <c r="I312" s="271">
        <v>8919.6999999999971</v>
      </c>
      <c r="J312" s="271">
        <v>8965.8499999999985</v>
      </c>
      <c r="K312" s="270">
        <v>8873.5499999999993</v>
      </c>
      <c r="L312" s="270">
        <v>8760</v>
      </c>
      <c r="M312" s="270">
        <v>4.9678500000000003</v>
      </c>
      <c r="N312" s="1"/>
      <c r="O312" s="1"/>
    </row>
    <row r="313" spans="1:15" ht="12.75" customHeight="1">
      <c r="A313" s="30">
        <v>303</v>
      </c>
      <c r="B313" s="280" t="s">
        <v>804</v>
      </c>
      <c r="C313" s="270">
        <v>1839.45</v>
      </c>
      <c r="D313" s="271">
        <v>1841.6166666666668</v>
      </c>
      <c r="E313" s="271">
        <v>1822.8333333333335</v>
      </c>
      <c r="F313" s="271">
        <v>1806.2166666666667</v>
      </c>
      <c r="G313" s="271">
        <v>1787.4333333333334</v>
      </c>
      <c r="H313" s="271">
        <v>1858.2333333333336</v>
      </c>
      <c r="I313" s="271">
        <v>1877.0166666666669</v>
      </c>
      <c r="J313" s="271">
        <v>1893.6333333333337</v>
      </c>
      <c r="K313" s="270">
        <v>1860.4</v>
      </c>
      <c r="L313" s="270">
        <v>1825</v>
      </c>
      <c r="M313" s="270">
        <v>1.34578</v>
      </c>
      <c r="N313" s="1"/>
      <c r="O313" s="1"/>
    </row>
    <row r="314" spans="1:15" ht="12.75" customHeight="1">
      <c r="A314" s="30">
        <v>304</v>
      </c>
      <c r="B314" s="280" t="s">
        <v>156</v>
      </c>
      <c r="C314" s="270">
        <v>812.7</v>
      </c>
      <c r="D314" s="271">
        <v>807.25</v>
      </c>
      <c r="E314" s="271">
        <v>800.5</v>
      </c>
      <c r="F314" s="271">
        <v>788.3</v>
      </c>
      <c r="G314" s="271">
        <v>781.55</v>
      </c>
      <c r="H314" s="271">
        <v>819.45</v>
      </c>
      <c r="I314" s="271">
        <v>826.2</v>
      </c>
      <c r="J314" s="271">
        <v>838.40000000000009</v>
      </c>
      <c r="K314" s="270">
        <v>814</v>
      </c>
      <c r="L314" s="270">
        <v>795.05</v>
      </c>
      <c r="M314" s="270">
        <v>2.69448</v>
      </c>
      <c r="N314" s="1"/>
      <c r="O314" s="1"/>
    </row>
    <row r="315" spans="1:15" ht="12.75" customHeight="1">
      <c r="A315" s="30">
        <v>305</v>
      </c>
      <c r="B315" s="280" t="s">
        <v>429</v>
      </c>
      <c r="C315" s="270">
        <v>382.9</v>
      </c>
      <c r="D315" s="271">
        <v>382.18333333333334</v>
      </c>
      <c r="E315" s="271">
        <v>379.91666666666669</v>
      </c>
      <c r="F315" s="271">
        <v>376.93333333333334</v>
      </c>
      <c r="G315" s="271">
        <v>374.66666666666669</v>
      </c>
      <c r="H315" s="271">
        <v>385.16666666666669</v>
      </c>
      <c r="I315" s="271">
        <v>387.43333333333334</v>
      </c>
      <c r="J315" s="271">
        <v>390.41666666666669</v>
      </c>
      <c r="K315" s="270">
        <v>384.45</v>
      </c>
      <c r="L315" s="270">
        <v>379.2</v>
      </c>
      <c r="M315" s="270">
        <v>7.7811000000000003</v>
      </c>
      <c r="N315" s="1"/>
      <c r="O315" s="1"/>
    </row>
    <row r="316" spans="1:15" ht="12.75" customHeight="1">
      <c r="A316" s="30">
        <v>306</v>
      </c>
      <c r="B316" s="280" t="s">
        <v>430</v>
      </c>
      <c r="C316" s="270">
        <v>408.6</v>
      </c>
      <c r="D316" s="271">
        <v>400.9666666666667</v>
      </c>
      <c r="E316" s="271">
        <v>386.28333333333342</v>
      </c>
      <c r="F316" s="271">
        <v>363.9666666666667</v>
      </c>
      <c r="G316" s="271">
        <v>349.28333333333342</v>
      </c>
      <c r="H316" s="271">
        <v>423.28333333333342</v>
      </c>
      <c r="I316" s="271">
        <v>437.9666666666667</v>
      </c>
      <c r="J316" s="271">
        <v>460.28333333333342</v>
      </c>
      <c r="K316" s="270">
        <v>415.65</v>
      </c>
      <c r="L316" s="270">
        <v>378.65</v>
      </c>
      <c r="M316" s="270">
        <v>42.037379999999999</v>
      </c>
      <c r="N316" s="1"/>
      <c r="O316" s="1"/>
    </row>
    <row r="317" spans="1:15" ht="12.75" customHeight="1">
      <c r="A317" s="30">
        <v>307</v>
      </c>
      <c r="B317" s="280" t="s">
        <v>849</v>
      </c>
      <c r="C317" s="270">
        <v>742.6</v>
      </c>
      <c r="D317" s="271">
        <v>742.4</v>
      </c>
      <c r="E317" s="271">
        <v>738.4</v>
      </c>
      <c r="F317" s="271">
        <v>734.2</v>
      </c>
      <c r="G317" s="271">
        <v>730.2</v>
      </c>
      <c r="H317" s="271">
        <v>746.59999999999991</v>
      </c>
      <c r="I317" s="271">
        <v>750.59999999999991</v>
      </c>
      <c r="J317" s="271">
        <v>754.79999999999984</v>
      </c>
      <c r="K317" s="270">
        <v>746.4</v>
      </c>
      <c r="L317" s="270">
        <v>738.2</v>
      </c>
      <c r="M317" s="270">
        <v>0.68947999999999998</v>
      </c>
      <c r="N317" s="1"/>
      <c r="O317" s="1"/>
    </row>
    <row r="318" spans="1:15" ht="12.75" customHeight="1">
      <c r="A318" s="30">
        <v>308</v>
      </c>
      <c r="B318" s="280" t="s">
        <v>850</v>
      </c>
      <c r="C318" s="270">
        <v>795.8</v>
      </c>
      <c r="D318" s="271">
        <v>801.93333333333339</v>
      </c>
      <c r="E318" s="271">
        <v>786.86666666666679</v>
      </c>
      <c r="F318" s="271">
        <v>777.93333333333339</v>
      </c>
      <c r="G318" s="271">
        <v>762.86666666666679</v>
      </c>
      <c r="H318" s="271">
        <v>810.86666666666679</v>
      </c>
      <c r="I318" s="271">
        <v>825.93333333333339</v>
      </c>
      <c r="J318" s="271">
        <v>834.86666666666679</v>
      </c>
      <c r="K318" s="270">
        <v>817</v>
      </c>
      <c r="L318" s="270">
        <v>793</v>
      </c>
      <c r="M318" s="270">
        <v>1.5357799999999999</v>
      </c>
      <c r="N318" s="1"/>
      <c r="O318" s="1"/>
    </row>
    <row r="319" spans="1:15" ht="12.75" customHeight="1">
      <c r="A319" s="30">
        <v>309</v>
      </c>
      <c r="B319" s="280" t="s">
        <v>155</v>
      </c>
      <c r="C319" s="270">
        <v>1403.55</v>
      </c>
      <c r="D319" s="271">
        <v>1391.1833333333334</v>
      </c>
      <c r="E319" s="271">
        <v>1372.5666666666668</v>
      </c>
      <c r="F319" s="271">
        <v>1341.5833333333335</v>
      </c>
      <c r="G319" s="271">
        <v>1322.9666666666669</v>
      </c>
      <c r="H319" s="271">
        <v>1422.1666666666667</v>
      </c>
      <c r="I319" s="271">
        <v>1440.7833333333335</v>
      </c>
      <c r="J319" s="271">
        <v>1471.7666666666667</v>
      </c>
      <c r="K319" s="270">
        <v>1409.8</v>
      </c>
      <c r="L319" s="270">
        <v>1360.2</v>
      </c>
      <c r="M319" s="270">
        <v>3.8965100000000001</v>
      </c>
      <c r="N319" s="1"/>
      <c r="O319" s="1"/>
    </row>
    <row r="320" spans="1:15" ht="12.75" customHeight="1">
      <c r="A320" s="30">
        <v>310</v>
      </c>
      <c r="B320" s="280" t="s">
        <v>158</v>
      </c>
      <c r="C320" s="270">
        <v>3211</v>
      </c>
      <c r="D320" s="271">
        <v>3195.6666666666665</v>
      </c>
      <c r="E320" s="271">
        <v>3166.333333333333</v>
      </c>
      <c r="F320" s="271">
        <v>3121.6666666666665</v>
      </c>
      <c r="G320" s="271">
        <v>3092.333333333333</v>
      </c>
      <c r="H320" s="271">
        <v>3240.333333333333</v>
      </c>
      <c r="I320" s="271">
        <v>3269.6666666666661</v>
      </c>
      <c r="J320" s="271">
        <v>3314.333333333333</v>
      </c>
      <c r="K320" s="270">
        <v>3225</v>
      </c>
      <c r="L320" s="270">
        <v>3151</v>
      </c>
      <c r="M320" s="270">
        <v>3.8010999999999999</v>
      </c>
      <c r="N320" s="1"/>
      <c r="O320" s="1"/>
    </row>
    <row r="321" spans="1:15" ht="12.75" customHeight="1">
      <c r="A321" s="30">
        <v>311</v>
      </c>
      <c r="B321" s="280" t="s">
        <v>894</v>
      </c>
      <c r="C321" s="270" t="e">
        <v>#N/A</v>
      </c>
      <c r="D321" s="271" t="e">
        <v>#N/A</v>
      </c>
      <c r="E321" s="271" t="e">
        <v>#N/A</v>
      </c>
      <c r="F321" s="271" t="e">
        <v>#N/A</v>
      </c>
      <c r="G321" s="271" t="e">
        <v>#N/A</v>
      </c>
      <c r="H321" s="271" t="e">
        <v>#N/A</v>
      </c>
      <c r="I321" s="271" t="e">
        <v>#N/A</v>
      </c>
      <c r="J321" s="271" t="e">
        <v>#N/A</v>
      </c>
      <c r="K321" s="270" t="e">
        <v>#N/A</v>
      </c>
      <c r="L321" s="270" t="e">
        <v>#N/A</v>
      </c>
      <c r="M321" s="270" t="e">
        <v>#N/A</v>
      </c>
      <c r="N321" s="1"/>
      <c r="O321" s="1"/>
    </row>
    <row r="322" spans="1:15" ht="12.75" customHeight="1">
      <c r="A322" s="30">
        <v>312</v>
      </c>
      <c r="B322" s="280" t="s">
        <v>432</v>
      </c>
      <c r="C322" s="270">
        <v>770.35</v>
      </c>
      <c r="D322" s="271">
        <v>769.2166666666667</v>
      </c>
      <c r="E322" s="271">
        <v>763.48333333333335</v>
      </c>
      <c r="F322" s="271">
        <v>756.61666666666667</v>
      </c>
      <c r="G322" s="271">
        <v>750.88333333333333</v>
      </c>
      <c r="H322" s="271">
        <v>776.08333333333337</v>
      </c>
      <c r="I322" s="271">
        <v>781.81666666666672</v>
      </c>
      <c r="J322" s="271">
        <v>788.68333333333339</v>
      </c>
      <c r="K322" s="270">
        <v>774.95</v>
      </c>
      <c r="L322" s="270">
        <v>762.35</v>
      </c>
      <c r="M322" s="270">
        <v>0.39504</v>
      </c>
      <c r="N322" s="1"/>
      <c r="O322" s="1"/>
    </row>
    <row r="323" spans="1:15" ht="12.75" customHeight="1">
      <c r="A323" s="30">
        <v>313</v>
      </c>
      <c r="B323" s="280" t="s">
        <v>159</v>
      </c>
      <c r="C323" s="270">
        <v>2083.9499999999998</v>
      </c>
      <c r="D323" s="271">
        <v>2070.3833333333332</v>
      </c>
      <c r="E323" s="271">
        <v>2048.5666666666666</v>
      </c>
      <c r="F323" s="271">
        <v>2013.1833333333334</v>
      </c>
      <c r="G323" s="271">
        <v>1991.3666666666668</v>
      </c>
      <c r="H323" s="271">
        <v>2105.7666666666664</v>
      </c>
      <c r="I323" s="271">
        <v>2127.583333333333</v>
      </c>
      <c r="J323" s="271">
        <v>2162.9666666666662</v>
      </c>
      <c r="K323" s="270">
        <v>2092.1999999999998</v>
      </c>
      <c r="L323" s="270">
        <v>2035</v>
      </c>
      <c r="M323" s="270">
        <v>4.5758400000000004</v>
      </c>
      <c r="N323" s="1"/>
      <c r="O323" s="1"/>
    </row>
    <row r="324" spans="1:15" ht="12.75" customHeight="1">
      <c r="A324" s="30">
        <v>314</v>
      </c>
      <c r="B324" s="280" t="s">
        <v>433</v>
      </c>
      <c r="C324" s="270">
        <v>1273</v>
      </c>
      <c r="D324" s="271">
        <v>1274.9833333333333</v>
      </c>
      <c r="E324" s="271">
        <v>1258.0166666666667</v>
      </c>
      <c r="F324" s="271">
        <v>1243.0333333333333</v>
      </c>
      <c r="G324" s="271">
        <v>1226.0666666666666</v>
      </c>
      <c r="H324" s="271">
        <v>1289.9666666666667</v>
      </c>
      <c r="I324" s="271">
        <v>1306.9333333333334</v>
      </c>
      <c r="J324" s="271">
        <v>1321.9166666666667</v>
      </c>
      <c r="K324" s="270">
        <v>1291.95</v>
      </c>
      <c r="L324" s="270">
        <v>1260</v>
      </c>
      <c r="M324" s="270">
        <v>3.2361</v>
      </c>
      <c r="N324" s="1"/>
      <c r="O324" s="1"/>
    </row>
    <row r="325" spans="1:15" ht="12.75" customHeight="1">
      <c r="A325" s="30">
        <v>315</v>
      </c>
      <c r="B325" s="280" t="s">
        <v>161</v>
      </c>
      <c r="C325" s="270">
        <v>1035.9000000000001</v>
      </c>
      <c r="D325" s="271">
        <v>1033.45</v>
      </c>
      <c r="E325" s="271">
        <v>1026.6000000000001</v>
      </c>
      <c r="F325" s="271">
        <v>1017.3000000000002</v>
      </c>
      <c r="G325" s="271">
        <v>1010.4500000000003</v>
      </c>
      <c r="H325" s="271">
        <v>1042.75</v>
      </c>
      <c r="I325" s="271">
        <v>1049.5999999999999</v>
      </c>
      <c r="J325" s="271">
        <v>1058.8999999999999</v>
      </c>
      <c r="K325" s="270">
        <v>1040.3</v>
      </c>
      <c r="L325" s="270">
        <v>1024.1500000000001</v>
      </c>
      <c r="M325" s="270">
        <v>5.1048200000000001</v>
      </c>
      <c r="N325" s="1"/>
      <c r="O325" s="1"/>
    </row>
    <row r="326" spans="1:15" ht="12.75" customHeight="1">
      <c r="A326" s="30">
        <v>316</v>
      </c>
      <c r="B326" s="280" t="s">
        <v>267</v>
      </c>
      <c r="C326" s="270">
        <v>611.45000000000005</v>
      </c>
      <c r="D326" s="271">
        <v>613.7833333333333</v>
      </c>
      <c r="E326" s="271">
        <v>605.66666666666663</v>
      </c>
      <c r="F326" s="271">
        <v>599.88333333333333</v>
      </c>
      <c r="G326" s="271">
        <v>591.76666666666665</v>
      </c>
      <c r="H326" s="271">
        <v>619.56666666666661</v>
      </c>
      <c r="I326" s="271">
        <v>627.68333333333339</v>
      </c>
      <c r="J326" s="271">
        <v>633.46666666666658</v>
      </c>
      <c r="K326" s="270">
        <v>621.9</v>
      </c>
      <c r="L326" s="270">
        <v>608</v>
      </c>
      <c r="M326" s="270">
        <v>2.4992800000000002</v>
      </c>
      <c r="N326" s="1"/>
      <c r="O326" s="1"/>
    </row>
    <row r="327" spans="1:15" ht="12.75" customHeight="1">
      <c r="A327" s="30">
        <v>317</v>
      </c>
      <c r="B327" s="280" t="s">
        <v>434</v>
      </c>
      <c r="C327" s="270">
        <v>36.049999999999997</v>
      </c>
      <c r="D327" s="271">
        <v>35.5</v>
      </c>
      <c r="E327" s="271">
        <v>34.5</v>
      </c>
      <c r="F327" s="271">
        <v>32.950000000000003</v>
      </c>
      <c r="G327" s="271">
        <v>31.950000000000003</v>
      </c>
      <c r="H327" s="271">
        <v>37.049999999999997</v>
      </c>
      <c r="I327" s="271">
        <v>38.049999999999997</v>
      </c>
      <c r="J327" s="271">
        <v>39.599999999999994</v>
      </c>
      <c r="K327" s="270">
        <v>36.5</v>
      </c>
      <c r="L327" s="270">
        <v>33.950000000000003</v>
      </c>
      <c r="M327" s="270">
        <v>132.84733</v>
      </c>
      <c r="N327" s="1"/>
      <c r="O327" s="1"/>
    </row>
    <row r="328" spans="1:15" ht="12.75" customHeight="1">
      <c r="A328" s="30">
        <v>318</v>
      </c>
      <c r="B328" s="280" t="s">
        <v>435</v>
      </c>
      <c r="C328" s="270">
        <v>74.3</v>
      </c>
      <c r="D328" s="271">
        <v>74.199999999999989</v>
      </c>
      <c r="E328" s="271">
        <v>73.549999999999983</v>
      </c>
      <c r="F328" s="271">
        <v>72.8</v>
      </c>
      <c r="G328" s="271">
        <v>72.149999999999991</v>
      </c>
      <c r="H328" s="271">
        <v>74.949999999999974</v>
      </c>
      <c r="I328" s="271">
        <v>75.59999999999998</v>
      </c>
      <c r="J328" s="271">
        <v>76.349999999999966</v>
      </c>
      <c r="K328" s="270">
        <v>74.849999999999994</v>
      </c>
      <c r="L328" s="270">
        <v>73.45</v>
      </c>
      <c r="M328" s="270">
        <v>25.032019999999999</v>
      </c>
      <c r="N328" s="1"/>
      <c r="O328" s="1"/>
    </row>
    <row r="329" spans="1:15" ht="12.75" customHeight="1">
      <c r="A329" s="30">
        <v>319</v>
      </c>
      <c r="B329" s="280" t="s">
        <v>436</v>
      </c>
      <c r="C329" s="270">
        <v>584.4</v>
      </c>
      <c r="D329" s="271">
        <v>580.81666666666661</v>
      </c>
      <c r="E329" s="271">
        <v>572.73333333333323</v>
      </c>
      <c r="F329" s="271">
        <v>561.06666666666661</v>
      </c>
      <c r="G329" s="271">
        <v>552.98333333333323</v>
      </c>
      <c r="H329" s="271">
        <v>592.48333333333323</v>
      </c>
      <c r="I329" s="271">
        <v>600.56666666666672</v>
      </c>
      <c r="J329" s="271">
        <v>612.23333333333323</v>
      </c>
      <c r="K329" s="270">
        <v>588.9</v>
      </c>
      <c r="L329" s="270">
        <v>569.15</v>
      </c>
      <c r="M329" s="270">
        <v>0.49314000000000002</v>
      </c>
      <c r="N329" s="1"/>
      <c r="O329" s="1"/>
    </row>
    <row r="330" spans="1:15" ht="12.75" customHeight="1">
      <c r="A330" s="30">
        <v>320</v>
      </c>
      <c r="B330" s="280" t="s">
        <v>437</v>
      </c>
      <c r="C330" s="270">
        <v>38.049999999999997</v>
      </c>
      <c r="D330" s="271">
        <v>38.083333333333336</v>
      </c>
      <c r="E330" s="271">
        <v>37.666666666666671</v>
      </c>
      <c r="F330" s="271">
        <v>37.283333333333339</v>
      </c>
      <c r="G330" s="271">
        <v>36.866666666666674</v>
      </c>
      <c r="H330" s="271">
        <v>38.466666666666669</v>
      </c>
      <c r="I330" s="271">
        <v>38.88333333333334</v>
      </c>
      <c r="J330" s="271">
        <v>39.266666666666666</v>
      </c>
      <c r="K330" s="270">
        <v>38.5</v>
      </c>
      <c r="L330" s="270">
        <v>37.700000000000003</v>
      </c>
      <c r="M330" s="270">
        <v>105.21195</v>
      </c>
      <c r="N330" s="1"/>
      <c r="O330" s="1"/>
    </row>
    <row r="331" spans="1:15" ht="12.75" customHeight="1">
      <c r="A331" s="30">
        <v>321</v>
      </c>
      <c r="B331" s="280" t="s">
        <v>438</v>
      </c>
      <c r="C331" s="270">
        <v>81.650000000000006</v>
      </c>
      <c r="D331" s="271">
        <v>81.966666666666669</v>
      </c>
      <c r="E331" s="271">
        <v>80.333333333333343</v>
      </c>
      <c r="F331" s="271">
        <v>79.01666666666668</v>
      </c>
      <c r="G331" s="271">
        <v>77.383333333333354</v>
      </c>
      <c r="H331" s="271">
        <v>83.283333333333331</v>
      </c>
      <c r="I331" s="271">
        <v>84.916666666666657</v>
      </c>
      <c r="J331" s="271">
        <v>86.23333333333332</v>
      </c>
      <c r="K331" s="270">
        <v>83.6</v>
      </c>
      <c r="L331" s="270">
        <v>80.650000000000006</v>
      </c>
      <c r="M331" s="270">
        <v>58.429340000000003</v>
      </c>
      <c r="N331" s="1"/>
      <c r="O331" s="1"/>
    </row>
    <row r="332" spans="1:15" ht="12.75" customHeight="1">
      <c r="A332" s="30">
        <v>322</v>
      </c>
      <c r="B332" s="280" t="s">
        <v>167</v>
      </c>
      <c r="C332" s="270">
        <v>123.9</v>
      </c>
      <c r="D332" s="271">
        <v>123.01666666666667</v>
      </c>
      <c r="E332" s="271">
        <v>122.03333333333333</v>
      </c>
      <c r="F332" s="271">
        <v>120.16666666666667</v>
      </c>
      <c r="G332" s="271">
        <v>119.18333333333334</v>
      </c>
      <c r="H332" s="271">
        <v>124.88333333333333</v>
      </c>
      <c r="I332" s="271">
        <v>125.86666666666665</v>
      </c>
      <c r="J332" s="271">
        <v>127.73333333333332</v>
      </c>
      <c r="K332" s="270">
        <v>124</v>
      </c>
      <c r="L332" s="270">
        <v>121.15</v>
      </c>
      <c r="M332" s="270">
        <v>57.35933</v>
      </c>
      <c r="N332" s="1"/>
      <c r="O332" s="1"/>
    </row>
    <row r="333" spans="1:15" ht="12.75" customHeight="1">
      <c r="A333" s="30">
        <v>323</v>
      </c>
      <c r="B333" s="280" t="s">
        <v>439</v>
      </c>
      <c r="C333" s="270">
        <v>288.7</v>
      </c>
      <c r="D333" s="271">
        <v>287.18333333333334</v>
      </c>
      <c r="E333" s="271">
        <v>283.56666666666666</v>
      </c>
      <c r="F333" s="271">
        <v>278.43333333333334</v>
      </c>
      <c r="G333" s="271">
        <v>274.81666666666666</v>
      </c>
      <c r="H333" s="271">
        <v>292.31666666666666</v>
      </c>
      <c r="I333" s="271">
        <v>295.93333333333334</v>
      </c>
      <c r="J333" s="271">
        <v>301.06666666666666</v>
      </c>
      <c r="K333" s="270">
        <v>290.8</v>
      </c>
      <c r="L333" s="270">
        <v>282.05</v>
      </c>
      <c r="M333" s="270">
        <v>13.79406</v>
      </c>
      <c r="N333" s="1"/>
      <c r="O333" s="1"/>
    </row>
    <row r="334" spans="1:15" ht="12.75" customHeight="1">
      <c r="A334" s="30">
        <v>324</v>
      </c>
      <c r="B334" s="280" t="s">
        <v>169</v>
      </c>
      <c r="C334" s="270">
        <v>167.3</v>
      </c>
      <c r="D334" s="271">
        <v>168.03333333333333</v>
      </c>
      <c r="E334" s="271">
        <v>165.91666666666666</v>
      </c>
      <c r="F334" s="271">
        <v>164.53333333333333</v>
      </c>
      <c r="G334" s="271">
        <v>162.41666666666666</v>
      </c>
      <c r="H334" s="271">
        <v>169.41666666666666</v>
      </c>
      <c r="I334" s="271">
        <v>171.53333333333333</v>
      </c>
      <c r="J334" s="271">
        <v>172.91666666666666</v>
      </c>
      <c r="K334" s="270">
        <v>170.15</v>
      </c>
      <c r="L334" s="270">
        <v>166.65</v>
      </c>
      <c r="M334" s="270">
        <v>194.15891999999999</v>
      </c>
      <c r="N334" s="1"/>
      <c r="O334" s="1"/>
    </row>
    <row r="335" spans="1:15" ht="12.75" customHeight="1">
      <c r="A335" s="30">
        <v>325</v>
      </c>
      <c r="B335" s="280" t="s">
        <v>440</v>
      </c>
      <c r="C335" s="270">
        <v>712.55</v>
      </c>
      <c r="D335" s="271">
        <v>713.83333333333337</v>
      </c>
      <c r="E335" s="271">
        <v>705.76666666666677</v>
      </c>
      <c r="F335" s="271">
        <v>698.98333333333335</v>
      </c>
      <c r="G335" s="271">
        <v>690.91666666666674</v>
      </c>
      <c r="H335" s="271">
        <v>720.61666666666679</v>
      </c>
      <c r="I335" s="271">
        <v>728.68333333333339</v>
      </c>
      <c r="J335" s="271">
        <v>735.46666666666681</v>
      </c>
      <c r="K335" s="270">
        <v>721.9</v>
      </c>
      <c r="L335" s="270">
        <v>707.05</v>
      </c>
      <c r="M335" s="270">
        <v>1.2865500000000001</v>
      </c>
      <c r="N335" s="1"/>
      <c r="O335" s="1"/>
    </row>
    <row r="336" spans="1:15" ht="12.75" customHeight="1">
      <c r="A336" s="30">
        <v>326</v>
      </c>
      <c r="B336" s="280" t="s">
        <v>163</v>
      </c>
      <c r="C336" s="270">
        <v>80.150000000000006</v>
      </c>
      <c r="D336" s="271">
        <v>79.849999999999994</v>
      </c>
      <c r="E336" s="271">
        <v>79.399999999999991</v>
      </c>
      <c r="F336" s="271">
        <v>78.649999999999991</v>
      </c>
      <c r="G336" s="271">
        <v>78.199999999999989</v>
      </c>
      <c r="H336" s="271">
        <v>80.599999999999994</v>
      </c>
      <c r="I336" s="271">
        <v>81.049999999999983</v>
      </c>
      <c r="J336" s="271">
        <v>81.8</v>
      </c>
      <c r="K336" s="270">
        <v>80.3</v>
      </c>
      <c r="L336" s="270">
        <v>79.099999999999994</v>
      </c>
      <c r="M336" s="270">
        <v>102.18095</v>
      </c>
      <c r="N336" s="1"/>
      <c r="O336" s="1"/>
    </row>
    <row r="337" spans="1:15" ht="12.75" customHeight="1">
      <c r="A337" s="30">
        <v>327</v>
      </c>
      <c r="B337" s="280" t="s">
        <v>165</v>
      </c>
      <c r="C337" s="270">
        <v>4293.8999999999996</v>
      </c>
      <c r="D337" s="271">
        <v>4297.9666666666662</v>
      </c>
      <c r="E337" s="271">
        <v>4231.9333333333325</v>
      </c>
      <c r="F337" s="271">
        <v>4169.9666666666662</v>
      </c>
      <c r="G337" s="271">
        <v>4103.9333333333325</v>
      </c>
      <c r="H337" s="271">
        <v>4359.9333333333325</v>
      </c>
      <c r="I337" s="271">
        <v>4425.9666666666672</v>
      </c>
      <c r="J337" s="271">
        <v>4487.9333333333325</v>
      </c>
      <c r="K337" s="270">
        <v>4364</v>
      </c>
      <c r="L337" s="270">
        <v>4236</v>
      </c>
      <c r="M337" s="270">
        <v>2.1053700000000002</v>
      </c>
      <c r="N337" s="1"/>
      <c r="O337" s="1"/>
    </row>
    <row r="338" spans="1:15" ht="12.75" customHeight="1">
      <c r="A338" s="30">
        <v>328</v>
      </c>
      <c r="B338" s="280" t="s">
        <v>805</v>
      </c>
      <c r="C338" s="270">
        <v>646.15</v>
      </c>
      <c r="D338" s="271">
        <v>647.33333333333337</v>
      </c>
      <c r="E338" s="271">
        <v>642.01666666666677</v>
      </c>
      <c r="F338" s="271">
        <v>637.88333333333344</v>
      </c>
      <c r="G338" s="271">
        <v>632.56666666666683</v>
      </c>
      <c r="H338" s="271">
        <v>651.4666666666667</v>
      </c>
      <c r="I338" s="271">
        <v>656.7833333333333</v>
      </c>
      <c r="J338" s="271">
        <v>660.91666666666663</v>
      </c>
      <c r="K338" s="270">
        <v>652.65</v>
      </c>
      <c r="L338" s="270">
        <v>643.20000000000005</v>
      </c>
      <c r="M338" s="270">
        <v>2.34585</v>
      </c>
      <c r="N338" s="1"/>
      <c r="O338" s="1"/>
    </row>
    <row r="339" spans="1:15" ht="12.75" customHeight="1">
      <c r="A339" s="30">
        <v>329</v>
      </c>
      <c r="B339" s="280" t="s">
        <v>166</v>
      </c>
      <c r="C339" s="270">
        <v>19179.3</v>
      </c>
      <c r="D339" s="271">
        <v>19167.116666666665</v>
      </c>
      <c r="E339" s="271">
        <v>19027.183333333331</v>
      </c>
      <c r="F339" s="271">
        <v>18875.066666666666</v>
      </c>
      <c r="G339" s="271">
        <v>18735.133333333331</v>
      </c>
      <c r="H339" s="271">
        <v>19319.23333333333</v>
      </c>
      <c r="I339" s="271">
        <v>19459.166666666664</v>
      </c>
      <c r="J339" s="271">
        <v>19611.283333333329</v>
      </c>
      <c r="K339" s="270">
        <v>19307.05</v>
      </c>
      <c r="L339" s="270">
        <v>19015</v>
      </c>
      <c r="M339" s="270">
        <v>0.55735999999999997</v>
      </c>
      <c r="N339" s="1"/>
      <c r="O339" s="1"/>
    </row>
    <row r="340" spans="1:15" ht="12.75" customHeight="1">
      <c r="A340" s="30">
        <v>330</v>
      </c>
      <c r="B340" s="280" t="s">
        <v>441</v>
      </c>
      <c r="C340" s="270">
        <v>75.099999999999994</v>
      </c>
      <c r="D340" s="271">
        <v>74.766666666666666</v>
      </c>
      <c r="E340" s="271">
        <v>73.683333333333337</v>
      </c>
      <c r="F340" s="271">
        <v>72.266666666666666</v>
      </c>
      <c r="G340" s="271">
        <v>71.183333333333337</v>
      </c>
      <c r="H340" s="271">
        <v>76.183333333333337</v>
      </c>
      <c r="I340" s="271">
        <v>77.26666666666668</v>
      </c>
      <c r="J340" s="271">
        <v>78.683333333333337</v>
      </c>
      <c r="K340" s="270">
        <v>75.849999999999994</v>
      </c>
      <c r="L340" s="270">
        <v>73.349999999999994</v>
      </c>
      <c r="M340" s="270">
        <v>16.470600000000001</v>
      </c>
      <c r="N340" s="1"/>
      <c r="O340" s="1"/>
    </row>
    <row r="341" spans="1:15" ht="12.75" customHeight="1">
      <c r="A341" s="30">
        <v>331</v>
      </c>
      <c r="B341" s="280" t="s">
        <v>162</v>
      </c>
      <c r="C341" s="270">
        <v>297.7</v>
      </c>
      <c r="D341" s="271">
        <v>298.09999999999997</v>
      </c>
      <c r="E341" s="271">
        <v>295.59999999999991</v>
      </c>
      <c r="F341" s="271">
        <v>293.49999999999994</v>
      </c>
      <c r="G341" s="271">
        <v>290.99999999999989</v>
      </c>
      <c r="H341" s="271">
        <v>300.19999999999993</v>
      </c>
      <c r="I341" s="271">
        <v>302.70000000000005</v>
      </c>
      <c r="J341" s="271">
        <v>304.79999999999995</v>
      </c>
      <c r="K341" s="270">
        <v>300.60000000000002</v>
      </c>
      <c r="L341" s="270">
        <v>296</v>
      </c>
      <c r="M341" s="270">
        <v>2.2826499999999998</v>
      </c>
      <c r="N341" s="1"/>
      <c r="O341" s="1"/>
    </row>
    <row r="342" spans="1:15" ht="12.75" customHeight="1">
      <c r="A342" s="30">
        <v>332</v>
      </c>
      <c r="B342" s="280" t="s">
        <v>851</v>
      </c>
      <c r="C342" s="270">
        <v>364.05</v>
      </c>
      <c r="D342" s="271">
        <v>362.64999999999992</v>
      </c>
      <c r="E342" s="271">
        <v>350.79999999999984</v>
      </c>
      <c r="F342" s="271">
        <v>337.5499999999999</v>
      </c>
      <c r="G342" s="271">
        <v>325.69999999999982</v>
      </c>
      <c r="H342" s="271">
        <v>375.89999999999986</v>
      </c>
      <c r="I342" s="271">
        <v>387.74999999999989</v>
      </c>
      <c r="J342" s="271">
        <v>400.99999999999989</v>
      </c>
      <c r="K342" s="270">
        <v>374.5</v>
      </c>
      <c r="L342" s="270">
        <v>349.4</v>
      </c>
      <c r="M342" s="270">
        <v>7.3880800000000004</v>
      </c>
      <c r="N342" s="1"/>
      <c r="O342" s="1"/>
    </row>
    <row r="343" spans="1:15" ht="12.75" customHeight="1">
      <c r="A343" s="30">
        <v>333</v>
      </c>
      <c r="B343" s="280" t="s">
        <v>268</v>
      </c>
      <c r="C343" s="270">
        <v>1019</v>
      </c>
      <c r="D343" s="271">
        <v>1016.6</v>
      </c>
      <c r="E343" s="271">
        <v>1002.45</v>
      </c>
      <c r="F343" s="271">
        <v>985.9</v>
      </c>
      <c r="G343" s="271">
        <v>971.75</v>
      </c>
      <c r="H343" s="271">
        <v>1033.1500000000001</v>
      </c>
      <c r="I343" s="271">
        <v>1047.3</v>
      </c>
      <c r="J343" s="271">
        <v>1063.8500000000001</v>
      </c>
      <c r="K343" s="270">
        <v>1030.75</v>
      </c>
      <c r="L343" s="270">
        <v>1000.05</v>
      </c>
      <c r="M343" s="270">
        <v>9.7013200000000008</v>
      </c>
      <c r="N343" s="1"/>
      <c r="O343" s="1"/>
    </row>
    <row r="344" spans="1:15" ht="12.75" customHeight="1">
      <c r="A344" s="30">
        <v>334</v>
      </c>
      <c r="B344" s="280" t="s">
        <v>170</v>
      </c>
      <c r="C344" s="270">
        <v>132.5</v>
      </c>
      <c r="D344" s="271">
        <v>131.83333333333334</v>
      </c>
      <c r="E344" s="271">
        <v>130.7166666666667</v>
      </c>
      <c r="F344" s="271">
        <v>128.93333333333337</v>
      </c>
      <c r="G344" s="271">
        <v>127.81666666666672</v>
      </c>
      <c r="H344" s="271">
        <v>133.61666666666667</v>
      </c>
      <c r="I344" s="271">
        <v>134.73333333333329</v>
      </c>
      <c r="J344" s="271">
        <v>136.51666666666665</v>
      </c>
      <c r="K344" s="270">
        <v>132.94999999999999</v>
      </c>
      <c r="L344" s="270">
        <v>130.05000000000001</v>
      </c>
      <c r="M344" s="270">
        <v>120.42788</v>
      </c>
      <c r="N344" s="1"/>
      <c r="O344" s="1"/>
    </row>
    <row r="345" spans="1:15" ht="12.75" customHeight="1">
      <c r="A345" s="30">
        <v>335</v>
      </c>
      <c r="B345" s="280" t="s">
        <v>269</v>
      </c>
      <c r="C345" s="270">
        <v>195.55</v>
      </c>
      <c r="D345" s="271">
        <v>194.25</v>
      </c>
      <c r="E345" s="271">
        <v>192.55</v>
      </c>
      <c r="F345" s="271">
        <v>189.55</v>
      </c>
      <c r="G345" s="271">
        <v>187.85000000000002</v>
      </c>
      <c r="H345" s="271">
        <v>197.25</v>
      </c>
      <c r="I345" s="271">
        <v>198.95</v>
      </c>
      <c r="J345" s="271">
        <v>201.95</v>
      </c>
      <c r="K345" s="270">
        <v>195.95</v>
      </c>
      <c r="L345" s="270">
        <v>191.25</v>
      </c>
      <c r="M345" s="270">
        <v>11.35759</v>
      </c>
      <c r="N345" s="1"/>
      <c r="O345" s="1"/>
    </row>
    <row r="346" spans="1:15" ht="12.75" customHeight="1">
      <c r="A346" s="30">
        <v>336</v>
      </c>
      <c r="B346" s="280" t="s">
        <v>832</v>
      </c>
      <c r="C346" s="270">
        <v>706.75</v>
      </c>
      <c r="D346" s="271">
        <v>708.6</v>
      </c>
      <c r="E346" s="271">
        <v>701.75</v>
      </c>
      <c r="F346" s="271">
        <v>696.75</v>
      </c>
      <c r="G346" s="271">
        <v>689.9</v>
      </c>
      <c r="H346" s="271">
        <v>713.6</v>
      </c>
      <c r="I346" s="271">
        <v>720.45000000000016</v>
      </c>
      <c r="J346" s="271">
        <v>725.45</v>
      </c>
      <c r="K346" s="270">
        <v>715.45</v>
      </c>
      <c r="L346" s="270">
        <v>703.6</v>
      </c>
      <c r="M346" s="270">
        <v>7.5879099999999999</v>
      </c>
      <c r="N346" s="1"/>
      <c r="O346" s="1"/>
    </row>
    <row r="347" spans="1:15" ht="12.75" customHeight="1">
      <c r="A347" s="30">
        <v>337</v>
      </c>
      <c r="B347" s="280" t="s">
        <v>442</v>
      </c>
      <c r="C347" s="270">
        <v>3074.65</v>
      </c>
      <c r="D347" s="271">
        <v>3080.2333333333336</v>
      </c>
      <c r="E347" s="271">
        <v>3058.666666666667</v>
      </c>
      <c r="F347" s="271">
        <v>3042.6833333333334</v>
      </c>
      <c r="G347" s="271">
        <v>3021.1166666666668</v>
      </c>
      <c r="H347" s="271">
        <v>3096.2166666666672</v>
      </c>
      <c r="I347" s="271">
        <v>3117.7833333333338</v>
      </c>
      <c r="J347" s="271">
        <v>3133.7666666666673</v>
      </c>
      <c r="K347" s="270">
        <v>3101.8</v>
      </c>
      <c r="L347" s="270">
        <v>3064.25</v>
      </c>
      <c r="M347" s="270">
        <v>1.60666</v>
      </c>
      <c r="N347" s="1"/>
      <c r="O347" s="1"/>
    </row>
    <row r="348" spans="1:15" ht="12.75" customHeight="1">
      <c r="A348" s="30">
        <v>338</v>
      </c>
      <c r="B348" s="280" t="s">
        <v>443</v>
      </c>
      <c r="C348" s="270">
        <v>257.35000000000002</v>
      </c>
      <c r="D348" s="271">
        <v>257.66666666666669</v>
      </c>
      <c r="E348" s="271">
        <v>255.28333333333336</v>
      </c>
      <c r="F348" s="271">
        <v>253.21666666666667</v>
      </c>
      <c r="G348" s="271">
        <v>250.83333333333334</v>
      </c>
      <c r="H348" s="271">
        <v>259.73333333333335</v>
      </c>
      <c r="I348" s="271">
        <v>262.11666666666667</v>
      </c>
      <c r="J348" s="271">
        <v>264.18333333333339</v>
      </c>
      <c r="K348" s="270">
        <v>260.05</v>
      </c>
      <c r="L348" s="270">
        <v>255.6</v>
      </c>
      <c r="M348" s="270">
        <v>0.97365000000000002</v>
      </c>
      <c r="N348" s="1"/>
      <c r="O348" s="1"/>
    </row>
    <row r="349" spans="1:15" ht="12.75" customHeight="1">
      <c r="A349" s="30">
        <v>339</v>
      </c>
      <c r="B349" s="280" t="s">
        <v>833</v>
      </c>
      <c r="C349" s="270">
        <v>489.9</v>
      </c>
      <c r="D349" s="271">
        <v>489.09999999999997</v>
      </c>
      <c r="E349" s="271">
        <v>482.94999999999993</v>
      </c>
      <c r="F349" s="271">
        <v>475.99999999999994</v>
      </c>
      <c r="G349" s="271">
        <v>469.84999999999991</v>
      </c>
      <c r="H349" s="271">
        <v>496.04999999999995</v>
      </c>
      <c r="I349" s="271">
        <v>502.19999999999993</v>
      </c>
      <c r="J349" s="271">
        <v>509.15</v>
      </c>
      <c r="K349" s="270">
        <v>495.25</v>
      </c>
      <c r="L349" s="270">
        <v>482.15</v>
      </c>
      <c r="M349" s="270">
        <v>4.2872300000000001</v>
      </c>
      <c r="N349" s="1"/>
      <c r="O349" s="1"/>
    </row>
    <row r="350" spans="1:15" ht="12.75" customHeight="1">
      <c r="A350" s="30">
        <v>340</v>
      </c>
      <c r="B350" s="280" t="s">
        <v>822</v>
      </c>
      <c r="C350" s="270">
        <v>140.9</v>
      </c>
      <c r="D350" s="271">
        <v>140.69999999999999</v>
      </c>
      <c r="E350" s="271">
        <v>139.39999999999998</v>
      </c>
      <c r="F350" s="271">
        <v>137.89999999999998</v>
      </c>
      <c r="G350" s="271">
        <v>136.59999999999997</v>
      </c>
      <c r="H350" s="271">
        <v>142.19999999999999</v>
      </c>
      <c r="I350" s="271">
        <v>143.5</v>
      </c>
      <c r="J350" s="271">
        <v>145</v>
      </c>
      <c r="K350" s="270">
        <v>142</v>
      </c>
      <c r="L350" s="270">
        <v>139.19999999999999</v>
      </c>
      <c r="M350" s="270">
        <v>12.80622</v>
      </c>
      <c r="N350" s="1"/>
      <c r="O350" s="1"/>
    </row>
    <row r="351" spans="1:15" ht="12.75" customHeight="1">
      <c r="A351" s="30">
        <v>341</v>
      </c>
      <c r="B351" s="280" t="s">
        <v>177</v>
      </c>
      <c r="C351" s="270">
        <v>3257.8</v>
      </c>
      <c r="D351" s="271">
        <v>3256.4</v>
      </c>
      <c r="E351" s="271">
        <v>3228.4</v>
      </c>
      <c r="F351" s="271">
        <v>3199</v>
      </c>
      <c r="G351" s="271">
        <v>3171</v>
      </c>
      <c r="H351" s="271">
        <v>3285.8</v>
      </c>
      <c r="I351" s="271">
        <v>3313.8</v>
      </c>
      <c r="J351" s="271">
        <v>3343.2000000000003</v>
      </c>
      <c r="K351" s="270">
        <v>3284.4</v>
      </c>
      <c r="L351" s="270">
        <v>3227</v>
      </c>
      <c r="M351" s="270">
        <v>1.9831399999999999</v>
      </c>
      <c r="N351" s="1"/>
      <c r="O351" s="1"/>
    </row>
    <row r="352" spans="1:15" ht="12.75" customHeight="1">
      <c r="A352" s="30">
        <v>342</v>
      </c>
      <c r="B352" s="280" t="s">
        <v>445</v>
      </c>
      <c r="C352" s="270">
        <v>371.4</v>
      </c>
      <c r="D352" s="271">
        <v>372.16666666666669</v>
      </c>
      <c r="E352" s="271">
        <v>365.33333333333337</v>
      </c>
      <c r="F352" s="271">
        <v>359.26666666666671</v>
      </c>
      <c r="G352" s="271">
        <v>352.43333333333339</v>
      </c>
      <c r="H352" s="271">
        <v>378.23333333333335</v>
      </c>
      <c r="I352" s="271">
        <v>385.06666666666672</v>
      </c>
      <c r="J352" s="271">
        <v>391.13333333333333</v>
      </c>
      <c r="K352" s="270">
        <v>379</v>
      </c>
      <c r="L352" s="270">
        <v>366.1</v>
      </c>
      <c r="M352" s="270">
        <v>3.4908199999999998</v>
      </c>
      <c r="N352" s="1"/>
      <c r="O352" s="1"/>
    </row>
    <row r="353" spans="1:15" ht="12.75" customHeight="1">
      <c r="A353" s="30">
        <v>343</v>
      </c>
      <c r="B353" s="280" t="s">
        <v>446</v>
      </c>
      <c r="C353" s="270">
        <v>281.75</v>
      </c>
      <c r="D353" s="271">
        <v>282.83333333333331</v>
      </c>
      <c r="E353" s="271">
        <v>279.96666666666664</v>
      </c>
      <c r="F353" s="271">
        <v>278.18333333333334</v>
      </c>
      <c r="G353" s="271">
        <v>275.31666666666666</v>
      </c>
      <c r="H353" s="271">
        <v>284.61666666666662</v>
      </c>
      <c r="I353" s="271">
        <v>287.48333333333329</v>
      </c>
      <c r="J353" s="271">
        <v>289.26666666666659</v>
      </c>
      <c r="K353" s="270">
        <v>285.7</v>
      </c>
      <c r="L353" s="270">
        <v>281.05</v>
      </c>
      <c r="M353" s="270">
        <v>1.4652400000000001</v>
      </c>
      <c r="N353" s="1"/>
      <c r="O353" s="1"/>
    </row>
    <row r="354" spans="1:15" ht="12.75" customHeight="1">
      <c r="A354" s="30">
        <v>344</v>
      </c>
      <c r="B354" s="280" t="s">
        <v>181</v>
      </c>
      <c r="C354" s="270">
        <v>1905.65</v>
      </c>
      <c r="D354" s="271">
        <v>1911.3666666666668</v>
      </c>
      <c r="E354" s="271">
        <v>1889.8333333333335</v>
      </c>
      <c r="F354" s="271">
        <v>1874.0166666666667</v>
      </c>
      <c r="G354" s="271">
        <v>1852.4833333333333</v>
      </c>
      <c r="H354" s="271">
        <v>1927.1833333333336</v>
      </c>
      <c r="I354" s="271">
        <v>1948.7166666666669</v>
      </c>
      <c r="J354" s="271">
        <v>1964.5333333333338</v>
      </c>
      <c r="K354" s="270">
        <v>1932.9</v>
      </c>
      <c r="L354" s="270">
        <v>1895.55</v>
      </c>
      <c r="M354" s="270">
        <v>2.7808000000000002</v>
      </c>
      <c r="N354" s="1"/>
      <c r="O354" s="1"/>
    </row>
    <row r="355" spans="1:15" ht="12.75" customHeight="1">
      <c r="A355" s="30">
        <v>345</v>
      </c>
      <c r="B355" s="280" t="s">
        <v>171</v>
      </c>
      <c r="C355" s="270">
        <v>49740.1</v>
      </c>
      <c r="D355" s="271">
        <v>49667.15</v>
      </c>
      <c r="E355" s="271">
        <v>49297.4</v>
      </c>
      <c r="F355" s="271">
        <v>48854.7</v>
      </c>
      <c r="G355" s="271">
        <v>48484.95</v>
      </c>
      <c r="H355" s="271">
        <v>50109.850000000006</v>
      </c>
      <c r="I355" s="271">
        <v>50479.600000000006</v>
      </c>
      <c r="J355" s="271">
        <v>50922.30000000001</v>
      </c>
      <c r="K355" s="270">
        <v>50036.9</v>
      </c>
      <c r="L355" s="270">
        <v>49224.45</v>
      </c>
      <c r="M355" s="270">
        <v>0.14643</v>
      </c>
      <c r="N355" s="1"/>
      <c r="O355" s="1"/>
    </row>
    <row r="356" spans="1:15" ht="12.75" customHeight="1">
      <c r="A356" s="30">
        <v>346</v>
      </c>
      <c r="B356" s="280" t="s">
        <v>447</v>
      </c>
      <c r="C356" s="270">
        <v>3301.25</v>
      </c>
      <c r="D356" s="271">
        <v>3310.1</v>
      </c>
      <c r="E356" s="271">
        <v>3270.2</v>
      </c>
      <c r="F356" s="271">
        <v>3239.15</v>
      </c>
      <c r="G356" s="271">
        <v>3199.25</v>
      </c>
      <c r="H356" s="271">
        <v>3341.1499999999996</v>
      </c>
      <c r="I356" s="271">
        <v>3381.05</v>
      </c>
      <c r="J356" s="271">
        <v>3412.0999999999995</v>
      </c>
      <c r="K356" s="270">
        <v>3350</v>
      </c>
      <c r="L356" s="270">
        <v>3279.05</v>
      </c>
      <c r="M356" s="270">
        <v>6.1121699999999999</v>
      </c>
      <c r="N356" s="1"/>
      <c r="O356" s="1"/>
    </row>
    <row r="357" spans="1:15" ht="12.75" customHeight="1">
      <c r="A357" s="30">
        <v>347</v>
      </c>
      <c r="B357" s="280" t="s">
        <v>173</v>
      </c>
      <c r="C357" s="270">
        <v>218.6</v>
      </c>
      <c r="D357" s="271">
        <v>217.81666666666663</v>
      </c>
      <c r="E357" s="271">
        <v>215.93333333333328</v>
      </c>
      <c r="F357" s="271">
        <v>213.26666666666665</v>
      </c>
      <c r="G357" s="271">
        <v>211.3833333333333</v>
      </c>
      <c r="H357" s="271">
        <v>220.48333333333326</v>
      </c>
      <c r="I357" s="271">
        <v>222.36666666666665</v>
      </c>
      <c r="J357" s="271">
        <v>225.03333333333325</v>
      </c>
      <c r="K357" s="270">
        <v>219.7</v>
      </c>
      <c r="L357" s="270">
        <v>215.15</v>
      </c>
      <c r="M357" s="270">
        <v>5.55572</v>
      </c>
      <c r="N357" s="1"/>
      <c r="O357" s="1"/>
    </row>
    <row r="358" spans="1:15" ht="12.75" customHeight="1">
      <c r="A358" s="30">
        <v>348</v>
      </c>
      <c r="B358" s="280" t="s">
        <v>175</v>
      </c>
      <c r="C358" s="270">
        <v>4340.8</v>
      </c>
      <c r="D358" s="271">
        <v>4342.2166666666672</v>
      </c>
      <c r="E358" s="271">
        <v>4318.6333333333341</v>
      </c>
      <c r="F358" s="271">
        <v>4296.4666666666672</v>
      </c>
      <c r="G358" s="271">
        <v>4272.8833333333341</v>
      </c>
      <c r="H358" s="271">
        <v>4364.3833333333341</v>
      </c>
      <c r="I358" s="271">
        <v>4387.9666666666662</v>
      </c>
      <c r="J358" s="271">
        <v>4410.1333333333341</v>
      </c>
      <c r="K358" s="270">
        <v>4365.8</v>
      </c>
      <c r="L358" s="270">
        <v>4320.05</v>
      </c>
      <c r="M358" s="270">
        <v>0.17974000000000001</v>
      </c>
      <c r="N358" s="1"/>
      <c r="O358" s="1"/>
    </row>
    <row r="359" spans="1:15" ht="12.75" customHeight="1">
      <c r="A359" s="30">
        <v>349</v>
      </c>
      <c r="B359" s="280" t="s">
        <v>449</v>
      </c>
      <c r="C359" s="270">
        <v>1386.25</v>
      </c>
      <c r="D359" s="271">
        <v>1388.2666666666667</v>
      </c>
      <c r="E359" s="271">
        <v>1369.9833333333333</v>
      </c>
      <c r="F359" s="271">
        <v>1353.7166666666667</v>
      </c>
      <c r="G359" s="271">
        <v>1335.4333333333334</v>
      </c>
      <c r="H359" s="271">
        <v>1404.5333333333333</v>
      </c>
      <c r="I359" s="271">
        <v>1422.8166666666666</v>
      </c>
      <c r="J359" s="271">
        <v>1439.0833333333333</v>
      </c>
      <c r="K359" s="270">
        <v>1406.55</v>
      </c>
      <c r="L359" s="270">
        <v>1372</v>
      </c>
      <c r="M359" s="270">
        <v>2.5674100000000002</v>
      </c>
      <c r="N359" s="1"/>
      <c r="O359" s="1"/>
    </row>
    <row r="360" spans="1:15" ht="12.75" customHeight="1">
      <c r="A360" s="30">
        <v>350</v>
      </c>
      <c r="B360" s="280" t="s">
        <v>176</v>
      </c>
      <c r="C360" s="270">
        <v>2803.85</v>
      </c>
      <c r="D360" s="271">
        <v>2809.3166666666671</v>
      </c>
      <c r="E360" s="271">
        <v>2786.6333333333341</v>
      </c>
      <c r="F360" s="271">
        <v>2769.416666666667</v>
      </c>
      <c r="G360" s="271">
        <v>2746.733333333334</v>
      </c>
      <c r="H360" s="271">
        <v>2826.5333333333342</v>
      </c>
      <c r="I360" s="271">
        <v>2849.2166666666676</v>
      </c>
      <c r="J360" s="271">
        <v>2866.4333333333343</v>
      </c>
      <c r="K360" s="270">
        <v>2832</v>
      </c>
      <c r="L360" s="270">
        <v>2792.1</v>
      </c>
      <c r="M360" s="270">
        <v>2.9068399999999999</v>
      </c>
      <c r="N360" s="1"/>
      <c r="O360" s="1"/>
    </row>
    <row r="361" spans="1:15" ht="12.75" customHeight="1">
      <c r="A361" s="30">
        <v>351</v>
      </c>
      <c r="B361" s="280" t="s">
        <v>172</v>
      </c>
      <c r="C361" s="270">
        <v>1028.7</v>
      </c>
      <c r="D361" s="271">
        <v>1018</v>
      </c>
      <c r="E361" s="271">
        <v>1003</v>
      </c>
      <c r="F361" s="271">
        <v>977.3</v>
      </c>
      <c r="G361" s="271">
        <v>962.3</v>
      </c>
      <c r="H361" s="271">
        <v>1043.7</v>
      </c>
      <c r="I361" s="271">
        <v>1058.7</v>
      </c>
      <c r="J361" s="271">
        <v>1084.4000000000001</v>
      </c>
      <c r="K361" s="270">
        <v>1033</v>
      </c>
      <c r="L361" s="270">
        <v>992.3</v>
      </c>
      <c r="M361" s="270">
        <v>18.725809999999999</v>
      </c>
      <c r="N361" s="1"/>
      <c r="O361" s="1"/>
    </row>
    <row r="362" spans="1:15" ht="12.75" customHeight="1">
      <c r="A362" s="30">
        <v>352</v>
      </c>
      <c r="B362" s="280" t="s">
        <v>450</v>
      </c>
      <c r="C362" s="270">
        <v>860.3</v>
      </c>
      <c r="D362" s="271">
        <v>863.36666666666667</v>
      </c>
      <c r="E362" s="271">
        <v>849.5333333333333</v>
      </c>
      <c r="F362" s="271">
        <v>838.76666666666665</v>
      </c>
      <c r="G362" s="271">
        <v>824.93333333333328</v>
      </c>
      <c r="H362" s="271">
        <v>874.13333333333333</v>
      </c>
      <c r="I362" s="271">
        <v>887.96666666666658</v>
      </c>
      <c r="J362" s="271">
        <v>898.73333333333335</v>
      </c>
      <c r="K362" s="270">
        <v>877.2</v>
      </c>
      <c r="L362" s="270">
        <v>852.6</v>
      </c>
      <c r="M362" s="270">
        <v>0.31918000000000002</v>
      </c>
      <c r="N362" s="1"/>
      <c r="O362" s="1"/>
    </row>
    <row r="363" spans="1:15" ht="12.75" customHeight="1">
      <c r="A363" s="30">
        <v>353</v>
      </c>
      <c r="B363" s="280" t="s">
        <v>270</v>
      </c>
      <c r="C363" s="270">
        <v>2515.6</v>
      </c>
      <c r="D363" s="271">
        <v>2504.15</v>
      </c>
      <c r="E363" s="271">
        <v>2479.5</v>
      </c>
      <c r="F363" s="271">
        <v>2443.4</v>
      </c>
      <c r="G363" s="271">
        <v>2418.75</v>
      </c>
      <c r="H363" s="271">
        <v>2540.25</v>
      </c>
      <c r="I363" s="271">
        <v>2564.9000000000005</v>
      </c>
      <c r="J363" s="271">
        <v>2601</v>
      </c>
      <c r="K363" s="270">
        <v>2528.8000000000002</v>
      </c>
      <c r="L363" s="270">
        <v>2468.0500000000002</v>
      </c>
      <c r="M363" s="270">
        <v>1.96702</v>
      </c>
      <c r="N363" s="1"/>
      <c r="O363" s="1"/>
    </row>
    <row r="364" spans="1:15" ht="12.75" customHeight="1">
      <c r="A364" s="30">
        <v>354</v>
      </c>
      <c r="B364" s="280" t="s">
        <v>451</v>
      </c>
      <c r="C364" s="270">
        <v>2195.25</v>
      </c>
      <c r="D364" s="271">
        <v>2195.9</v>
      </c>
      <c r="E364" s="271">
        <v>2177.8500000000004</v>
      </c>
      <c r="F364" s="271">
        <v>2160.4500000000003</v>
      </c>
      <c r="G364" s="271">
        <v>2142.4000000000005</v>
      </c>
      <c r="H364" s="271">
        <v>2213.3000000000002</v>
      </c>
      <c r="I364" s="271">
        <v>2231.3500000000004</v>
      </c>
      <c r="J364" s="271">
        <v>2248.75</v>
      </c>
      <c r="K364" s="270">
        <v>2213.9499999999998</v>
      </c>
      <c r="L364" s="270">
        <v>2178.5</v>
      </c>
      <c r="M364" s="270">
        <v>1.0316099999999999</v>
      </c>
      <c r="N364" s="1"/>
      <c r="O364" s="1"/>
    </row>
    <row r="365" spans="1:15" ht="12.75" customHeight="1">
      <c r="A365" s="30">
        <v>355</v>
      </c>
      <c r="B365" s="280" t="s">
        <v>806</v>
      </c>
      <c r="C365" s="270">
        <v>299.64999999999998</v>
      </c>
      <c r="D365" s="271">
        <v>301.06666666666666</v>
      </c>
      <c r="E365" s="271">
        <v>294.73333333333335</v>
      </c>
      <c r="F365" s="271">
        <v>289.81666666666666</v>
      </c>
      <c r="G365" s="271">
        <v>283.48333333333335</v>
      </c>
      <c r="H365" s="271">
        <v>305.98333333333335</v>
      </c>
      <c r="I365" s="271">
        <v>312.31666666666672</v>
      </c>
      <c r="J365" s="271">
        <v>317.23333333333335</v>
      </c>
      <c r="K365" s="270">
        <v>307.39999999999998</v>
      </c>
      <c r="L365" s="270">
        <v>296.14999999999998</v>
      </c>
      <c r="M365" s="270">
        <v>32.796419999999998</v>
      </c>
      <c r="N365" s="1"/>
      <c r="O365" s="1"/>
    </row>
    <row r="366" spans="1:15" ht="12.75" customHeight="1">
      <c r="A366" s="30">
        <v>356</v>
      </c>
      <c r="B366" s="280" t="s">
        <v>174</v>
      </c>
      <c r="C366" s="270">
        <v>117.65</v>
      </c>
      <c r="D366" s="271">
        <v>117.55</v>
      </c>
      <c r="E366" s="271">
        <v>116.44999999999999</v>
      </c>
      <c r="F366" s="271">
        <v>115.24999999999999</v>
      </c>
      <c r="G366" s="271">
        <v>114.14999999999998</v>
      </c>
      <c r="H366" s="271">
        <v>118.75</v>
      </c>
      <c r="I366" s="271">
        <v>119.85</v>
      </c>
      <c r="J366" s="271">
        <v>121.05000000000001</v>
      </c>
      <c r="K366" s="270">
        <v>118.65</v>
      </c>
      <c r="L366" s="270">
        <v>116.35</v>
      </c>
      <c r="M366" s="270">
        <v>75.023020000000002</v>
      </c>
      <c r="N366" s="1"/>
      <c r="O366" s="1"/>
    </row>
    <row r="367" spans="1:15" ht="12.75" customHeight="1">
      <c r="A367" s="30">
        <v>357</v>
      </c>
      <c r="B367" s="280" t="s">
        <v>179</v>
      </c>
      <c r="C367" s="270">
        <v>224.4</v>
      </c>
      <c r="D367" s="271">
        <v>224.80000000000004</v>
      </c>
      <c r="E367" s="271">
        <v>222.65000000000009</v>
      </c>
      <c r="F367" s="271">
        <v>220.90000000000006</v>
      </c>
      <c r="G367" s="271">
        <v>218.75000000000011</v>
      </c>
      <c r="H367" s="271">
        <v>226.55000000000007</v>
      </c>
      <c r="I367" s="271">
        <v>228.7</v>
      </c>
      <c r="J367" s="271">
        <v>230.45000000000005</v>
      </c>
      <c r="K367" s="270">
        <v>226.95</v>
      </c>
      <c r="L367" s="270">
        <v>223.05</v>
      </c>
      <c r="M367" s="270">
        <v>59.000590000000003</v>
      </c>
      <c r="N367" s="1"/>
      <c r="O367" s="1"/>
    </row>
    <row r="368" spans="1:15" ht="12.75" customHeight="1">
      <c r="A368" s="30">
        <v>358</v>
      </c>
      <c r="B368" s="280" t="s">
        <v>807</v>
      </c>
      <c r="C368" s="270">
        <v>424.15</v>
      </c>
      <c r="D368" s="271">
        <v>426.38333333333338</v>
      </c>
      <c r="E368" s="271">
        <v>417.86666666666679</v>
      </c>
      <c r="F368" s="271">
        <v>411.58333333333343</v>
      </c>
      <c r="G368" s="271">
        <v>403.06666666666683</v>
      </c>
      <c r="H368" s="271">
        <v>432.66666666666674</v>
      </c>
      <c r="I368" s="271">
        <v>441.18333333333328</v>
      </c>
      <c r="J368" s="271">
        <v>447.4666666666667</v>
      </c>
      <c r="K368" s="270">
        <v>434.9</v>
      </c>
      <c r="L368" s="270">
        <v>420.1</v>
      </c>
      <c r="M368" s="270">
        <v>10.10722</v>
      </c>
      <c r="N368" s="1"/>
      <c r="O368" s="1"/>
    </row>
    <row r="369" spans="1:15" ht="12.75" customHeight="1">
      <c r="A369" s="30">
        <v>359</v>
      </c>
      <c r="B369" s="280" t="s">
        <v>271</v>
      </c>
      <c r="C369" s="270">
        <v>478.75</v>
      </c>
      <c r="D369" s="271">
        <v>477.95</v>
      </c>
      <c r="E369" s="271">
        <v>467.95</v>
      </c>
      <c r="F369" s="271">
        <v>457.15</v>
      </c>
      <c r="G369" s="271">
        <v>447.15</v>
      </c>
      <c r="H369" s="271">
        <v>488.75</v>
      </c>
      <c r="I369" s="271">
        <v>498.75</v>
      </c>
      <c r="J369" s="271">
        <v>509.55</v>
      </c>
      <c r="K369" s="270">
        <v>487.95</v>
      </c>
      <c r="L369" s="270">
        <v>467.15</v>
      </c>
      <c r="M369" s="270">
        <v>4.7586000000000004</v>
      </c>
      <c r="N369" s="1"/>
      <c r="O369" s="1"/>
    </row>
    <row r="370" spans="1:15" ht="12.75" customHeight="1">
      <c r="A370" s="30">
        <v>360</v>
      </c>
      <c r="B370" s="280" t="s">
        <v>452</v>
      </c>
      <c r="C370" s="270">
        <v>596.54999999999995</v>
      </c>
      <c r="D370" s="271">
        <v>595.58333333333337</v>
      </c>
      <c r="E370" s="271">
        <v>593.16666666666674</v>
      </c>
      <c r="F370" s="271">
        <v>589.78333333333342</v>
      </c>
      <c r="G370" s="271">
        <v>587.36666666666679</v>
      </c>
      <c r="H370" s="271">
        <v>598.9666666666667</v>
      </c>
      <c r="I370" s="271">
        <v>601.38333333333344</v>
      </c>
      <c r="J370" s="271">
        <v>604.76666666666665</v>
      </c>
      <c r="K370" s="270">
        <v>598</v>
      </c>
      <c r="L370" s="270">
        <v>592.20000000000005</v>
      </c>
      <c r="M370" s="270">
        <v>0.67042999999999997</v>
      </c>
      <c r="N370" s="1"/>
      <c r="O370" s="1"/>
    </row>
    <row r="371" spans="1:15" ht="12.75" customHeight="1">
      <c r="A371" s="30">
        <v>361</v>
      </c>
      <c r="B371" s="280" t="s">
        <v>453</v>
      </c>
      <c r="C371" s="270">
        <v>131</v>
      </c>
      <c r="D371" s="271">
        <v>130.18333333333331</v>
      </c>
      <c r="E371" s="271">
        <v>127.46666666666661</v>
      </c>
      <c r="F371" s="271">
        <v>123.93333333333331</v>
      </c>
      <c r="G371" s="271">
        <v>121.21666666666661</v>
      </c>
      <c r="H371" s="271">
        <v>133.71666666666661</v>
      </c>
      <c r="I371" s="271">
        <v>136.43333333333331</v>
      </c>
      <c r="J371" s="271">
        <v>139.96666666666661</v>
      </c>
      <c r="K371" s="270">
        <v>132.9</v>
      </c>
      <c r="L371" s="270">
        <v>126.65</v>
      </c>
      <c r="M371" s="270">
        <v>8.4883900000000008</v>
      </c>
      <c r="N371" s="1"/>
      <c r="O371" s="1"/>
    </row>
    <row r="372" spans="1:15" ht="12.75" customHeight="1">
      <c r="A372" s="30">
        <v>362</v>
      </c>
      <c r="B372" s="280" t="s">
        <v>852</v>
      </c>
      <c r="C372" s="270">
        <v>1376</v>
      </c>
      <c r="D372" s="271">
        <v>1367.7</v>
      </c>
      <c r="E372" s="271">
        <v>1355.4</v>
      </c>
      <c r="F372" s="271">
        <v>1334.8</v>
      </c>
      <c r="G372" s="271">
        <v>1322.5</v>
      </c>
      <c r="H372" s="271">
        <v>1388.3000000000002</v>
      </c>
      <c r="I372" s="271">
        <v>1400.6</v>
      </c>
      <c r="J372" s="271">
        <v>1421.2000000000003</v>
      </c>
      <c r="K372" s="270">
        <v>1380</v>
      </c>
      <c r="L372" s="270">
        <v>1347.1</v>
      </c>
      <c r="M372" s="270">
        <v>0.26027</v>
      </c>
      <c r="N372" s="1"/>
      <c r="O372" s="1"/>
    </row>
    <row r="373" spans="1:15" ht="12.75" customHeight="1">
      <c r="A373" s="30">
        <v>363</v>
      </c>
      <c r="B373" s="280" t="s">
        <v>454</v>
      </c>
      <c r="C373" s="270">
        <v>4304.2</v>
      </c>
      <c r="D373" s="271">
        <v>4301.083333333333</v>
      </c>
      <c r="E373" s="271">
        <v>4277.1666666666661</v>
      </c>
      <c r="F373" s="271">
        <v>4250.1333333333332</v>
      </c>
      <c r="G373" s="271">
        <v>4226.2166666666662</v>
      </c>
      <c r="H373" s="271">
        <v>4328.1166666666659</v>
      </c>
      <c r="I373" s="271">
        <v>4352.0333333333319</v>
      </c>
      <c r="J373" s="271">
        <v>4379.0666666666657</v>
      </c>
      <c r="K373" s="270">
        <v>4325</v>
      </c>
      <c r="L373" s="270">
        <v>4274.05</v>
      </c>
      <c r="M373" s="270">
        <v>1.634E-2</v>
      </c>
      <c r="N373" s="1"/>
      <c r="O373" s="1"/>
    </row>
    <row r="374" spans="1:15" ht="12.75" customHeight="1">
      <c r="A374" s="30">
        <v>364</v>
      </c>
      <c r="B374" s="280" t="s">
        <v>272</v>
      </c>
      <c r="C374" s="270">
        <v>14430.45</v>
      </c>
      <c r="D374" s="271">
        <v>14380.416666666666</v>
      </c>
      <c r="E374" s="271">
        <v>14260.833333333332</v>
      </c>
      <c r="F374" s="271">
        <v>14091.216666666665</v>
      </c>
      <c r="G374" s="271">
        <v>13971.633333333331</v>
      </c>
      <c r="H374" s="271">
        <v>14550.033333333333</v>
      </c>
      <c r="I374" s="271">
        <v>14669.616666666665</v>
      </c>
      <c r="J374" s="271">
        <v>14839.233333333334</v>
      </c>
      <c r="K374" s="270">
        <v>14500</v>
      </c>
      <c r="L374" s="270">
        <v>14210.8</v>
      </c>
      <c r="M374" s="270">
        <v>0.11388</v>
      </c>
      <c r="N374" s="1"/>
      <c r="O374" s="1"/>
    </row>
    <row r="375" spans="1:15" ht="12.75" customHeight="1">
      <c r="A375" s="30">
        <v>365</v>
      </c>
      <c r="B375" s="280" t="s">
        <v>178</v>
      </c>
      <c r="C375" s="270">
        <v>37.6</v>
      </c>
      <c r="D375" s="271">
        <v>37.450000000000003</v>
      </c>
      <c r="E375" s="271">
        <v>36.950000000000003</v>
      </c>
      <c r="F375" s="271">
        <v>36.299999999999997</v>
      </c>
      <c r="G375" s="271">
        <v>35.799999999999997</v>
      </c>
      <c r="H375" s="271">
        <v>38.100000000000009</v>
      </c>
      <c r="I375" s="271">
        <v>38.600000000000009</v>
      </c>
      <c r="J375" s="271">
        <v>39.250000000000014</v>
      </c>
      <c r="K375" s="270">
        <v>37.950000000000003</v>
      </c>
      <c r="L375" s="270">
        <v>36.799999999999997</v>
      </c>
      <c r="M375" s="270">
        <v>482.54482000000002</v>
      </c>
      <c r="N375" s="1"/>
      <c r="O375" s="1"/>
    </row>
    <row r="376" spans="1:15" ht="12.75" customHeight="1">
      <c r="A376" s="30">
        <v>366</v>
      </c>
      <c r="B376" s="280" t="s">
        <v>455</v>
      </c>
      <c r="C376" s="270">
        <v>582.45000000000005</v>
      </c>
      <c r="D376" s="271">
        <v>578.18333333333328</v>
      </c>
      <c r="E376" s="271">
        <v>566.46666666666658</v>
      </c>
      <c r="F376" s="271">
        <v>550.48333333333335</v>
      </c>
      <c r="G376" s="271">
        <v>538.76666666666665</v>
      </c>
      <c r="H376" s="271">
        <v>594.16666666666652</v>
      </c>
      <c r="I376" s="271">
        <v>605.88333333333321</v>
      </c>
      <c r="J376" s="271">
        <v>621.86666666666645</v>
      </c>
      <c r="K376" s="270">
        <v>589.9</v>
      </c>
      <c r="L376" s="270">
        <v>562.20000000000005</v>
      </c>
      <c r="M376" s="270">
        <v>2.3884400000000001</v>
      </c>
      <c r="N376" s="1"/>
      <c r="O376" s="1"/>
    </row>
    <row r="377" spans="1:15" ht="12.75" customHeight="1">
      <c r="A377" s="30">
        <v>367</v>
      </c>
      <c r="B377" s="280" t="s">
        <v>183</v>
      </c>
      <c r="C377" s="270">
        <v>122.95</v>
      </c>
      <c r="D377" s="271">
        <v>122.65000000000002</v>
      </c>
      <c r="E377" s="271">
        <v>121.40000000000003</v>
      </c>
      <c r="F377" s="271">
        <v>119.85000000000001</v>
      </c>
      <c r="G377" s="271">
        <v>118.60000000000002</v>
      </c>
      <c r="H377" s="271">
        <v>124.20000000000005</v>
      </c>
      <c r="I377" s="271">
        <v>125.45000000000002</v>
      </c>
      <c r="J377" s="271">
        <v>127.00000000000006</v>
      </c>
      <c r="K377" s="270">
        <v>123.9</v>
      </c>
      <c r="L377" s="270">
        <v>121.1</v>
      </c>
      <c r="M377" s="270">
        <v>99.243390000000005</v>
      </c>
      <c r="N377" s="1"/>
      <c r="O377" s="1"/>
    </row>
    <row r="378" spans="1:15" ht="12.75" customHeight="1">
      <c r="A378" s="30">
        <v>368</v>
      </c>
      <c r="B378" s="280" t="s">
        <v>184</v>
      </c>
      <c r="C378" s="270">
        <v>107.85</v>
      </c>
      <c r="D378" s="271">
        <v>108.06666666666666</v>
      </c>
      <c r="E378" s="271">
        <v>107.28333333333333</v>
      </c>
      <c r="F378" s="271">
        <v>106.71666666666667</v>
      </c>
      <c r="G378" s="271">
        <v>105.93333333333334</v>
      </c>
      <c r="H378" s="271">
        <v>108.63333333333333</v>
      </c>
      <c r="I378" s="271">
        <v>109.41666666666666</v>
      </c>
      <c r="J378" s="271">
        <v>109.98333333333332</v>
      </c>
      <c r="K378" s="270">
        <v>108.85</v>
      </c>
      <c r="L378" s="270">
        <v>107.5</v>
      </c>
      <c r="M378" s="270">
        <v>41.195010000000003</v>
      </c>
      <c r="N378" s="1"/>
      <c r="O378" s="1"/>
    </row>
    <row r="379" spans="1:15" ht="12.75" customHeight="1">
      <c r="A379" s="30">
        <v>369</v>
      </c>
      <c r="B379" s="280" t="s">
        <v>809</v>
      </c>
      <c r="C379" s="270">
        <v>636.35</v>
      </c>
      <c r="D379" s="271">
        <v>630</v>
      </c>
      <c r="E379" s="271">
        <v>615.1</v>
      </c>
      <c r="F379" s="271">
        <v>593.85</v>
      </c>
      <c r="G379" s="271">
        <v>578.95000000000005</v>
      </c>
      <c r="H379" s="271">
        <v>651.25</v>
      </c>
      <c r="I379" s="271">
        <v>666.15000000000009</v>
      </c>
      <c r="J379" s="271">
        <v>687.4</v>
      </c>
      <c r="K379" s="270">
        <v>644.9</v>
      </c>
      <c r="L379" s="270">
        <v>608.75</v>
      </c>
      <c r="M379" s="270">
        <v>4.3038499999999997</v>
      </c>
      <c r="N379" s="1"/>
      <c r="O379" s="1"/>
    </row>
    <row r="380" spans="1:15" ht="12.75" customHeight="1">
      <c r="A380" s="30">
        <v>370</v>
      </c>
      <c r="B380" s="280" t="s">
        <v>456</v>
      </c>
      <c r="C380" s="270">
        <v>300.95</v>
      </c>
      <c r="D380" s="271">
        <v>302.75</v>
      </c>
      <c r="E380" s="271">
        <v>297.5</v>
      </c>
      <c r="F380" s="271">
        <v>294.05</v>
      </c>
      <c r="G380" s="271">
        <v>288.8</v>
      </c>
      <c r="H380" s="271">
        <v>306.2</v>
      </c>
      <c r="I380" s="271">
        <v>311.45</v>
      </c>
      <c r="J380" s="271">
        <v>314.89999999999998</v>
      </c>
      <c r="K380" s="270">
        <v>308</v>
      </c>
      <c r="L380" s="270">
        <v>299.3</v>
      </c>
      <c r="M380" s="270">
        <v>4.8106099999999996</v>
      </c>
      <c r="N380" s="1"/>
      <c r="O380" s="1"/>
    </row>
    <row r="381" spans="1:15" ht="12.75" customHeight="1">
      <c r="A381" s="30">
        <v>371</v>
      </c>
      <c r="B381" s="280" t="s">
        <v>457</v>
      </c>
      <c r="C381" s="270">
        <v>1031.9000000000001</v>
      </c>
      <c r="D381" s="271">
        <v>1036.3</v>
      </c>
      <c r="E381" s="271">
        <v>1018.8</v>
      </c>
      <c r="F381" s="271">
        <v>1005.7</v>
      </c>
      <c r="G381" s="271">
        <v>988.2</v>
      </c>
      <c r="H381" s="271">
        <v>1049.3999999999999</v>
      </c>
      <c r="I381" s="271">
        <v>1066.8999999999999</v>
      </c>
      <c r="J381" s="271">
        <v>1079.9999999999998</v>
      </c>
      <c r="K381" s="270">
        <v>1053.8</v>
      </c>
      <c r="L381" s="270">
        <v>1023.2</v>
      </c>
      <c r="M381" s="270">
        <v>1.28447</v>
      </c>
      <c r="N381" s="1"/>
      <c r="O381" s="1"/>
    </row>
    <row r="382" spans="1:15" ht="12.75" customHeight="1">
      <c r="A382" s="30">
        <v>372</v>
      </c>
      <c r="B382" s="280" t="s">
        <v>458</v>
      </c>
      <c r="C382" s="270">
        <v>33.15</v>
      </c>
      <c r="D382" s="271">
        <v>33.25</v>
      </c>
      <c r="E382" s="271">
        <v>32.5</v>
      </c>
      <c r="F382" s="271">
        <v>31.85</v>
      </c>
      <c r="G382" s="271">
        <v>31.1</v>
      </c>
      <c r="H382" s="271">
        <v>33.9</v>
      </c>
      <c r="I382" s="271">
        <v>34.65</v>
      </c>
      <c r="J382" s="271">
        <v>35.299999999999997</v>
      </c>
      <c r="K382" s="270">
        <v>34</v>
      </c>
      <c r="L382" s="270">
        <v>32.6</v>
      </c>
      <c r="M382" s="270">
        <v>60.48592</v>
      </c>
      <c r="N382" s="1"/>
      <c r="O382" s="1"/>
    </row>
    <row r="383" spans="1:15" ht="12.75" customHeight="1">
      <c r="A383" s="30">
        <v>373</v>
      </c>
      <c r="B383" s="280" t="s">
        <v>808</v>
      </c>
      <c r="C383" s="270">
        <v>102.05</v>
      </c>
      <c r="D383" s="271">
        <v>102.23333333333333</v>
      </c>
      <c r="E383" s="271">
        <v>101.06666666666666</v>
      </c>
      <c r="F383" s="271">
        <v>100.08333333333333</v>
      </c>
      <c r="G383" s="271">
        <v>98.916666666666657</v>
      </c>
      <c r="H383" s="271">
        <v>103.21666666666667</v>
      </c>
      <c r="I383" s="271">
        <v>104.38333333333333</v>
      </c>
      <c r="J383" s="271">
        <v>105.36666666666667</v>
      </c>
      <c r="K383" s="270">
        <v>103.4</v>
      </c>
      <c r="L383" s="270">
        <v>101.25</v>
      </c>
      <c r="M383" s="270">
        <v>5.0730500000000003</v>
      </c>
      <c r="N383" s="1"/>
      <c r="O383" s="1"/>
    </row>
    <row r="384" spans="1:15" ht="12.75" customHeight="1">
      <c r="A384" s="30">
        <v>374</v>
      </c>
      <c r="B384" s="280" t="s">
        <v>459</v>
      </c>
      <c r="C384" s="270">
        <v>203.7</v>
      </c>
      <c r="D384" s="271">
        <v>203.41666666666666</v>
      </c>
      <c r="E384" s="271">
        <v>201.33333333333331</v>
      </c>
      <c r="F384" s="271">
        <v>198.96666666666667</v>
      </c>
      <c r="G384" s="271">
        <v>196.88333333333333</v>
      </c>
      <c r="H384" s="271">
        <v>205.7833333333333</v>
      </c>
      <c r="I384" s="271">
        <v>207.86666666666662</v>
      </c>
      <c r="J384" s="271">
        <v>210.23333333333329</v>
      </c>
      <c r="K384" s="270">
        <v>205.5</v>
      </c>
      <c r="L384" s="270">
        <v>201.05</v>
      </c>
      <c r="M384" s="270">
        <v>13.17515</v>
      </c>
      <c r="N384" s="1"/>
      <c r="O384" s="1"/>
    </row>
    <row r="385" spans="1:15" ht="12.75" customHeight="1">
      <c r="A385" s="30">
        <v>375</v>
      </c>
      <c r="B385" s="280" t="s">
        <v>460</v>
      </c>
      <c r="C385" s="270">
        <v>579.25</v>
      </c>
      <c r="D385" s="271">
        <v>581.08333333333337</v>
      </c>
      <c r="E385" s="271">
        <v>574.16666666666674</v>
      </c>
      <c r="F385" s="271">
        <v>569.08333333333337</v>
      </c>
      <c r="G385" s="271">
        <v>562.16666666666674</v>
      </c>
      <c r="H385" s="271">
        <v>586.16666666666674</v>
      </c>
      <c r="I385" s="271">
        <v>593.08333333333348</v>
      </c>
      <c r="J385" s="271">
        <v>598.16666666666674</v>
      </c>
      <c r="K385" s="270">
        <v>588</v>
      </c>
      <c r="L385" s="270">
        <v>576</v>
      </c>
      <c r="M385" s="270">
        <v>0.57054000000000005</v>
      </c>
      <c r="N385" s="1"/>
      <c r="O385" s="1"/>
    </row>
    <row r="386" spans="1:15" ht="12.75" customHeight="1">
      <c r="A386" s="30">
        <v>376</v>
      </c>
      <c r="B386" s="280" t="s">
        <v>461</v>
      </c>
      <c r="C386" s="270">
        <v>228.45</v>
      </c>
      <c r="D386" s="271">
        <v>228.1</v>
      </c>
      <c r="E386" s="271">
        <v>223.89999999999998</v>
      </c>
      <c r="F386" s="271">
        <v>219.35</v>
      </c>
      <c r="G386" s="271">
        <v>215.14999999999998</v>
      </c>
      <c r="H386" s="271">
        <v>232.64999999999998</v>
      </c>
      <c r="I386" s="271">
        <v>236.84999999999997</v>
      </c>
      <c r="J386" s="271">
        <v>241.39999999999998</v>
      </c>
      <c r="K386" s="270">
        <v>232.3</v>
      </c>
      <c r="L386" s="270">
        <v>223.55</v>
      </c>
      <c r="M386" s="270">
        <v>3.78193</v>
      </c>
      <c r="N386" s="1"/>
      <c r="O386" s="1"/>
    </row>
    <row r="387" spans="1:15" ht="12.75" customHeight="1">
      <c r="A387" s="30">
        <v>377</v>
      </c>
      <c r="B387" s="280" t="s">
        <v>462</v>
      </c>
      <c r="C387" s="270">
        <v>102.95</v>
      </c>
      <c r="D387" s="271">
        <v>103.05</v>
      </c>
      <c r="E387" s="271">
        <v>102.1</v>
      </c>
      <c r="F387" s="271">
        <v>101.25</v>
      </c>
      <c r="G387" s="271">
        <v>100.3</v>
      </c>
      <c r="H387" s="271">
        <v>103.89999999999999</v>
      </c>
      <c r="I387" s="271">
        <v>104.85000000000001</v>
      </c>
      <c r="J387" s="271">
        <v>105.69999999999999</v>
      </c>
      <c r="K387" s="270">
        <v>104</v>
      </c>
      <c r="L387" s="270">
        <v>102.2</v>
      </c>
      <c r="M387" s="270">
        <v>62.060270000000003</v>
      </c>
      <c r="N387" s="1"/>
      <c r="O387" s="1"/>
    </row>
    <row r="388" spans="1:15" ht="12.75" customHeight="1">
      <c r="A388" s="30">
        <v>378</v>
      </c>
      <c r="B388" s="280" t="s">
        <v>463</v>
      </c>
      <c r="C388" s="270">
        <v>1869.9</v>
      </c>
      <c r="D388" s="271">
        <v>1859.95</v>
      </c>
      <c r="E388" s="271">
        <v>1840.95</v>
      </c>
      <c r="F388" s="271">
        <v>1812</v>
      </c>
      <c r="G388" s="271">
        <v>1793</v>
      </c>
      <c r="H388" s="271">
        <v>1888.9</v>
      </c>
      <c r="I388" s="271">
        <v>1907.9</v>
      </c>
      <c r="J388" s="271">
        <v>1936.8500000000001</v>
      </c>
      <c r="K388" s="270">
        <v>1878.95</v>
      </c>
      <c r="L388" s="270">
        <v>1831</v>
      </c>
      <c r="M388" s="270">
        <v>7.9189999999999997E-2</v>
      </c>
      <c r="N388" s="1"/>
      <c r="O388" s="1"/>
    </row>
    <row r="389" spans="1:15" ht="12.75" customHeight="1">
      <c r="A389" s="30">
        <v>379</v>
      </c>
      <c r="B389" s="280" t="s">
        <v>853</v>
      </c>
      <c r="C389" s="270">
        <v>52.9</v>
      </c>
      <c r="D389" s="271">
        <v>53.266666666666673</v>
      </c>
      <c r="E389" s="271">
        <v>52.183333333333344</v>
      </c>
      <c r="F389" s="271">
        <v>51.466666666666669</v>
      </c>
      <c r="G389" s="271">
        <v>50.38333333333334</v>
      </c>
      <c r="H389" s="271">
        <v>53.983333333333348</v>
      </c>
      <c r="I389" s="271">
        <v>55.066666666666677</v>
      </c>
      <c r="J389" s="271">
        <v>55.783333333333353</v>
      </c>
      <c r="K389" s="270">
        <v>54.35</v>
      </c>
      <c r="L389" s="270">
        <v>52.55</v>
      </c>
      <c r="M389" s="270">
        <v>27.445720000000001</v>
      </c>
      <c r="N389" s="1"/>
      <c r="O389" s="1"/>
    </row>
    <row r="390" spans="1:15" ht="12.75" customHeight="1">
      <c r="A390" s="30">
        <v>380</v>
      </c>
      <c r="B390" s="280" t="s">
        <v>464</v>
      </c>
      <c r="C390" s="270">
        <v>153.30000000000001</v>
      </c>
      <c r="D390" s="271">
        <v>153.76666666666668</v>
      </c>
      <c r="E390" s="271">
        <v>151.53333333333336</v>
      </c>
      <c r="F390" s="271">
        <v>149.76666666666668</v>
      </c>
      <c r="G390" s="271">
        <v>147.53333333333336</v>
      </c>
      <c r="H390" s="271">
        <v>155.53333333333336</v>
      </c>
      <c r="I390" s="271">
        <v>157.76666666666665</v>
      </c>
      <c r="J390" s="271">
        <v>159.53333333333336</v>
      </c>
      <c r="K390" s="270">
        <v>156</v>
      </c>
      <c r="L390" s="270">
        <v>152</v>
      </c>
      <c r="M390" s="270">
        <v>26.88287</v>
      </c>
      <c r="N390" s="1"/>
      <c r="O390" s="1"/>
    </row>
    <row r="391" spans="1:15" ht="12.75" customHeight="1">
      <c r="A391" s="30">
        <v>381</v>
      </c>
      <c r="B391" s="280" t="s">
        <v>465</v>
      </c>
      <c r="C391" s="270">
        <v>1008.1</v>
      </c>
      <c r="D391" s="271">
        <v>1009.6333333333333</v>
      </c>
      <c r="E391" s="271">
        <v>1004.5666666666666</v>
      </c>
      <c r="F391" s="271">
        <v>1001.0333333333333</v>
      </c>
      <c r="G391" s="271">
        <v>995.96666666666658</v>
      </c>
      <c r="H391" s="271">
        <v>1013.1666666666666</v>
      </c>
      <c r="I391" s="271">
        <v>1018.2333333333335</v>
      </c>
      <c r="J391" s="271">
        <v>1021.7666666666667</v>
      </c>
      <c r="K391" s="270">
        <v>1014.7</v>
      </c>
      <c r="L391" s="270">
        <v>1006.1</v>
      </c>
      <c r="M391" s="270">
        <v>0.58433999999999997</v>
      </c>
      <c r="N391" s="1"/>
      <c r="O391" s="1"/>
    </row>
    <row r="392" spans="1:15" ht="12.75" customHeight="1">
      <c r="A392" s="30">
        <v>382</v>
      </c>
      <c r="B392" s="280" t="s">
        <v>185</v>
      </c>
      <c r="C392" s="270">
        <v>2581.75</v>
      </c>
      <c r="D392" s="271">
        <v>2582.2166666666667</v>
      </c>
      <c r="E392" s="271">
        <v>2569.5333333333333</v>
      </c>
      <c r="F392" s="271">
        <v>2557.3166666666666</v>
      </c>
      <c r="G392" s="271">
        <v>2544.6333333333332</v>
      </c>
      <c r="H392" s="271">
        <v>2594.4333333333334</v>
      </c>
      <c r="I392" s="271">
        <v>2607.1166666666668</v>
      </c>
      <c r="J392" s="271">
        <v>2619.3333333333335</v>
      </c>
      <c r="K392" s="270">
        <v>2594.9</v>
      </c>
      <c r="L392" s="270">
        <v>2570</v>
      </c>
      <c r="M392" s="270">
        <v>34.559420000000003</v>
      </c>
      <c r="N392" s="1"/>
      <c r="O392" s="1"/>
    </row>
    <row r="393" spans="1:15" ht="12.75" customHeight="1">
      <c r="A393" s="30">
        <v>383</v>
      </c>
      <c r="B393" s="280" t="s">
        <v>823</v>
      </c>
      <c r="C393" s="270">
        <v>132.15</v>
      </c>
      <c r="D393" s="271">
        <v>132.56666666666669</v>
      </c>
      <c r="E393" s="271">
        <v>131.23333333333338</v>
      </c>
      <c r="F393" s="271">
        <v>130.31666666666669</v>
      </c>
      <c r="G393" s="271">
        <v>128.98333333333338</v>
      </c>
      <c r="H393" s="271">
        <v>133.48333333333338</v>
      </c>
      <c r="I393" s="271">
        <v>134.81666666666669</v>
      </c>
      <c r="J393" s="271">
        <v>135.73333333333338</v>
      </c>
      <c r="K393" s="270">
        <v>133.9</v>
      </c>
      <c r="L393" s="270">
        <v>131.65</v>
      </c>
      <c r="M393" s="270">
        <v>14.720689999999999</v>
      </c>
      <c r="N393" s="1"/>
      <c r="O393" s="1"/>
    </row>
    <row r="394" spans="1:15" ht="12.75" customHeight="1">
      <c r="A394" s="30">
        <v>384</v>
      </c>
      <c r="B394" s="280" t="s">
        <v>466</v>
      </c>
      <c r="C394" s="270">
        <v>996.45</v>
      </c>
      <c r="D394" s="271">
        <v>992.4666666666667</v>
      </c>
      <c r="E394" s="271">
        <v>982.93333333333339</v>
      </c>
      <c r="F394" s="271">
        <v>969.41666666666674</v>
      </c>
      <c r="G394" s="271">
        <v>959.88333333333344</v>
      </c>
      <c r="H394" s="271">
        <v>1005.9833333333333</v>
      </c>
      <c r="I394" s="271">
        <v>1015.5166666666667</v>
      </c>
      <c r="J394" s="271">
        <v>1029.0333333333333</v>
      </c>
      <c r="K394" s="270">
        <v>1002</v>
      </c>
      <c r="L394" s="270">
        <v>978.95</v>
      </c>
      <c r="M394" s="270">
        <v>0.50290000000000001</v>
      </c>
      <c r="N394" s="1"/>
      <c r="O394" s="1"/>
    </row>
    <row r="395" spans="1:15" ht="12.75" customHeight="1">
      <c r="A395" s="30">
        <v>385</v>
      </c>
      <c r="B395" s="280" t="s">
        <v>467</v>
      </c>
      <c r="C395" s="270">
        <v>1463.6</v>
      </c>
      <c r="D395" s="271">
        <v>1461.8</v>
      </c>
      <c r="E395" s="271">
        <v>1444.8</v>
      </c>
      <c r="F395" s="271">
        <v>1426</v>
      </c>
      <c r="G395" s="271">
        <v>1409</v>
      </c>
      <c r="H395" s="271">
        <v>1480.6</v>
      </c>
      <c r="I395" s="271">
        <v>1497.6</v>
      </c>
      <c r="J395" s="271">
        <v>1516.3999999999999</v>
      </c>
      <c r="K395" s="270">
        <v>1478.8</v>
      </c>
      <c r="L395" s="270">
        <v>1443</v>
      </c>
      <c r="M395" s="270">
        <v>1.19702</v>
      </c>
      <c r="N395" s="1"/>
      <c r="O395" s="1"/>
    </row>
    <row r="396" spans="1:15" ht="12.75" customHeight="1">
      <c r="A396" s="30">
        <v>386</v>
      </c>
      <c r="B396" s="280" t="s">
        <v>273</v>
      </c>
      <c r="C396" s="270">
        <v>958.15</v>
      </c>
      <c r="D396" s="271">
        <v>953.05000000000007</v>
      </c>
      <c r="E396" s="271">
        <v>946.10000000000014</v>
      </c>
      <c r="F396" s="271">
        <v>934.05000000000007</v>
      </c>
      <c r="G396" s="271">
        <v>927.10000000000014</v>
      </c>
      <c r="H396" s="271">
        <v>965.10000000000014</v>
      </c>
      <c r="I396" s="271">
        <v>972.05000000000018</v>
      </c>
      <c r="J396" s="271">
        <v>984.10000000000014</v>
      </c>
      <c r="K396" s="270">
        <v>960</v>
      </c>
      <c r="L396" s="270">
        <v>941</v>
      </c>
      <c r="M396" s="270">
        <v>8.9198799999999991</v>
      </c>
      <c r="N396" s="1"/>
      <c r="O396" s="1"/>
    </row>
    <row r="397" spans="1:15" ht="12.75" customHeight="1">
      <c r="A397" s="30">
        <v>387</v>
      </c>
      <c r="B397" s="280" t="s">
        <v>187</v>
      </c>
      <c r="C397" s="270">
        <v>1331.55</v>
      </c>
      <c r="D397" s="271">
        <v>1323.3833333333332</v>
      </c>
      <c r="E397" s="271">
        <v>1309.3666666666663</v>
      </c>
      <c r="F397" s="271">
        <v>1287.1833333333332</v>
      </c>
      <c r="G397" s="271">
        <v>1273.1666666666663</v>
      </c>
      <c r="H397" s="271">
        <v>1345.5666666666664</v>
      </c>
      <c r="I397" s="271">
        <v>1359.5833333333333</v>
      </c>
      <c r="J397" s="271">
        <v>1381.7666666666664</v>
      </c>
      <c r="K397" s="270">
        <v>1337.4</v>
      </c>
      <c r="L397" s="270">
        <v>1301.2</v>
      </c>
      <c r="M397" s="270">
        <v>8.3956300000000006</v>
      </c>
      <c r="N397" s="1"/>
      <c r="O397" s="1"/>
    </row>
    <row r="398" spans="1:15" ht="12.75" customHeight="1">
      <c r="A398" s="30">
        <v>388</v>
      </c>
      <c r="B398" s="280" t="s">
        <v>468</v>
      </c>
      <c r="C398" s="270">
        <v>458.6</v>
      </c>
      <c r="D398" s="271">
        <v>456.5333333333333</v>
      </c>
      <c r="E398" s="271">
        <v>452.06666666666661</v>
      </c>
      <c r="F398" s="271">
        <v>445.5333333333333</v>
      </c>
      <c r="G398" s="271">
        <v>441.06666666666661</v>
      </c>
      <c r="H398" s="271">
        <v>463.06666666666661</v>
      </c>
      <c r="I398" s="271">
        <v>467.5333333333333</v>
      </c>
      <c r="J398" s="271">
        <v>474.06666666666661</v>
      </c>
      <c r="K398" s="270">
        <v>461</v>
      </c>
      <c r="L398" s="270">
        <v>450</v>
      </c>
      <c r="M398" s="270">
        <v>2.4378700000000002</v>
      </c>
      <c r="N398" s="1"/>
      <c r="O398" s="1"/>
    </row>
    <row r="399" spans="1:15" ht="12.75" customHeight="1">
      <c r="A399" s="30">
        <v>389</v>
      </c>
      <c r="B399" s="280" t="s">
        <v>469</v>
      </c>
      <c r="C399" s="270">
        <v>30.85</v>
      </c>
      <c r="D399" s="271">
        <v>30.7</v>
      </c>
      <c r="E399" s="271">
        <v>30.45</v>
      </c>
      <c r="F399" s="271">
        <v>30.05</v>
      </c>
      <c r="G399" s="271">
        <v>29.8</v>
      </c>
      <c r="H399" s="271">
        <v>31.099999999999998</v>
      </c>
      <c r="I399" s="271">
        <v>31.349999999999998</v>
      </c>
      <c r="J399" s="271">
        <v>31.749999999999996</v>
      </c>
      <c r="K399" s="270">
        <v>30.95</v>
      </c>
      <c r="L399" s="270">
        <v>30.3</v>
      </c>
      <c r="M399" s="270">
        <v>19.746559999999999</v>
      </c>
      <c r="N399" s="1"/>
      <c r="O399" s="1"/>
    </row>
    <row r="400" spans="1:15" ht="12.75" customHeight="1">
      <c r="A400" s="30">
        <v>390</v>
      </c>
      <c r="B400" s="280" t="s">
        <v>470</v>
      </c>
      <c r="C400" s="270">
        <v>4789.6000000000004</v>
      </c>
      <c r="D400" s="271">
        <v>4799.4000000000005</v>
      </c>
      <c r="E400" s="271">
        <v>4740.8000000000011</v>
      </c>
      <c r="F400" s="271">
        <v>4692.0000000000009</v>
      </c>
      <c r="G400" s="271">
        <v>4633.4000000000015</v>
      </c>
      <c r="H400" s="271">
        <v>4848.2000000000007</v>
      </c>
      <c r="I400" s="271">
        <v>4906.8000000000011</v>
      </c>
      <c r="J400" s="271">
        <v>4955.6000000000004</v>
      </c>
      <c r="K400" s="270">
        <v>4858</v>
      </c>
      <c r="L400" s="270">
        <v>4750.6000000000004</v>
      </c>
      <c r="M400" s="270">
        <v>0.25729000000000002</v>
      </c>
      <c r="N400" s="1"/>
      <c r="O400" s="1"/>
    </row>
    <row r="401" spans="1:15" ht="12.75" customHeight="1">
      <c r="A401" s="30">
        <v>391</v>
      </c>
      <c r="B401" s="280" t="s">
        <v>191</v>
      </c>
      <c r="C401" s="270">
        <v>2620.5</v>
      </c>
      <c r="D401" s="271">
        <v>2615.0833333333335</v>
      </c>
      <c r="E401" s="271">
        <v>2593.416666666667</v>
      </c>
      <c r="F401" s="271">
        <v>2566.3333333333335</v>
      </c>
      <c r="G401" s="271">
        <v>2544.666666666667</v>
      </c>
      <c r="H401" s="271">
        <v>2642.166666666667</v>
      </c>
      <c r="I401" s="271">
        <v>2663.8333333333339</v>
      </c>
      <c r="J401" s="271">
        <v>2690.916666666667</v>
      </c>
      <c r="K401" s="270">
        <v>2636.75</v>
      </c>
      <c r="L401" s="270">
        <v>2588</v>
      </c>
      <c r="M401" s="270">
        <v>6.9599099999999998</v>
      </c>
      <c r="N401" s="1"/>
      <c r="O401" s="1"/>
    </row>
    <row r="402" spans="1:15" ht="12.75" customHeight="1">
      <c r="A402" s="30">
        <v>392</v>
      </c>
      <c r="B402" s="280" t="s">
        <v>274</v>
      </c>
      <c r="C402" s="270">
        <v>6103.05</v>
      </c>
      <c r="D402" s="271">
        <v>6117.1833333333334</v>
      </c>
      <c r="E402" s="271">
        <v>6081.8166666666666</v>
      </c>
      <c r="F402" s="271">
        <v>6060.583333333333</v>
      </c>
      <c r="G402" s="271">
        <v>6025.2166666666662</v>
      </c>
      <c r="H402" s="271">
        <v>6138.416666666667</v>
      </c>
      <c r="I402" s="271">
        <v>6173.7833333333338</v>
      </c>
      <c r="J402" s="271">
        <v>6195.0166666666673</v>
      </c>
      <c r="K402" s="270">
        <v>6152.55</v>
      </c>
      <c r="L402" s="270">
        <v>6095.95</v>
      </c>
      <c r="M402" s="270">
        <v>0.17874999999999999</v>
      </c>
      <c r="N402" s="1"/>
      <c r="O402" s="1"/>
    </row>
    <row r="403" spans="1:15" ht="12.75" customHeight="1">
      <c r="A403" s="30">
        <v>393</v>
      </c>
      <c r="B403" s="280" t="s">
        <v>854</v>
      </c>
      <c r="C403" s="270">
        <v>1461.45</v>
      </c>
      <c r="D403" s="271">
        <v>1434.8999999999999</v>
      </c>
      <c r="E403" s="271">
        <v>1395.7999999999997</v>
      </c>
      <c r="F403" s="271">
        <v>1330.1499999999999</v>
      </c>
      <c r="G403" s="271">
        <v>1291.0499999999997</v>
      </c>
      <c r="H403" s="271">
        <v>1500.5499999999997</v>
      </c>
      <c r="I403" s="271">
        <v>1539.6499999999996</v>
      </c>
      <c r="J403" s="271">
        <v>1605.2999999999997</v>
      </c>
      <c r="K403" s="270">
        <v>1474</v>
      </c>
      <c r="L403" s="270">
        <v>1369.25</v>
      </c>
      <c r="M403" s="270">
        <v>3.5909</v>
      </c>
      <c r="N403" s="1"/>
      <c r="O403" s="1"/>
    </row>
    <row r="404" spans="1:15" ht="12.75" customHeight="1">
      <c r="A404" s="30">
        <v>394</v>
      </c>
      <c r="B404" s="280" t="s">
        <v>855</v>
      </c>
      <c r="C404" s="270">
        <v>416.25</v>
      </c>
      <c r="D404" s="271">
        <v>413.83333333333331</v>
      </c>
      <c r="E404" s="271">
        <v>408.76666666666665</v>
      </c>
      <c r="F404" s="271">
        <v>401.28333333333336</v>
      </c>
      <c r="G404" s="271">
        <v>396.2166666666667</v>
      </c>
      <c r="H404" s="271">
        <v>421.31666666666661</v>
      </c>
      <c r="I404" s="271">
        <v>426.38333333333333</v>
      </c>
      <c r="J404" s="271">
        <v>433.86666666666656</v>
      </c>
      <c r="K404" s="270">
        <v>418.9</v>
      </c>
      <c r="L404" s="270">
        <v>406.35</v>
      </c>
      <c r="M404" s="270">
        <v>1.42536</v>
      </c>
      <c r="N404" s="1"/>
      <c r="O404" s="1"/>
    </row>
    <row r="405" spans="1:15" ht="12.75" customHeight="1">
      <c r="A405" s="30">
        <v>395</v>
      </c>
      <c r="B405" s="280" t="s">
        <v>471</v>
      </c>
      <c r="C405" s="270">
        <v>3381.3</v>
      </c>
      <c r="D405" s="271">
        <v>3369.9666666666667</v>
      </c>
      <c r="E405" s="271">
        <v>3305.9333333333334</v>
      </c>
      <c r="F405" s="271">
        <v>3230.5666666666666</v>
      </c>
      <c r="G405" s="271">
        <v>3166.5333333333333</v>
      </c>
      <c r="H405" s="271">
        <v>3445.3333333333335</v>
      </c>
      <c r="I405" s="271">
        <v>3509.3666666666672</v>
      </c>
      <c r="J405" s="271">
        <v>3584.7333333333336</v>
      </c>
      <c r="K405" s="270">
        <v>3434</v>
      </c>
      <c r="L405" s="270">
        <v>3294.6</v>
      </c>
      <c r="M405" s="270">
        <v>1.98428</v>
      </c>
      <c r="N405" s="1"/>
      <c r="O405" s="1"/>
    </row>
    <row r="406" spans="1:15" ht="12.75" customHeight="1">
      <c r="A406" s="30">
        <v>396</v>
      </c>
      <c r="B406" s="280" t="s">
        <v>472</v>
      </c>
      <c r="C406" s="270">
        <v>120.9</v>
      </c>
      <c r="D406" s="271">
        <v>120.78333333333335</v>
      </c>
      <c r="E406" s="271">
        <v>117.41666666666669</v>
      </c>
      <c r="F406" s="271">
        <v>113.93333333333334</v>
      </c>
      <c r="G406" s="271">
        <v>110.56666666666668</v>
      </c>
      <c r="H406" s="271">
        <v>124.26666666666669</v>
      </c>
      <c r="I406" s="271">
        <v>127.63333333333334</v>
      </c>
      <c r="J406" s="271">
        <v>131.1166666666667</v>
      </c>
      <c r="K406" s="270">
        <v>124.15</v>
      </c>
      <c r="L406" s="270">
        <v>117.3</v>
      </c>
      <c r="M406" s="270">
        <v>17.350850000000001</v>
      </c>
      <c r="N406" s="1"/>
      <c r="O406" s="1"/>
    </row>
    <row r="407" spans="1:15" ht="12.75" customHeight="1">
      <c r="A407" s="30">
        <v>397</v>
      </c>
      <c r="B407" s="280" t="s">
        <v>473</v>
      </c>
      <c r="C407" s="270">
        <v>3117.4</v>
      </c>
      <c r="D407" s="271">
        <v>3142.8833333333332</v>
      </c>
      <c r="E407" s="271">
        <v>3079.5166666666664</v>
      </c>
      <c r="F407" s="271">
        <v>3041.6333333333332</v>
      </c>
      <c r="G407" s="271">
        <v>2978.2666666666664</v>
      </c>
      <c r="H407" s="271">
        <v>3180.7666666666664</v>
      </c>
      <c r="I407" s="271">
        <v>3244.1333333333332</v>
      </c>
      <c r="J407" s="271">
        <v>3282.0166666666664</v>
      </c>
      <c r="K407" s="270">
        <v>3206.25</v>
      </c>
      <c r="L407" s="270">
        <v>3105</v>
      </c>
      <c r="M407" s="270">
        <v>0.10284</v>
      </c>
      <c r="N407" s="1"/>
      <c r="O407" s="1"/>
    </row>
    <row r="408" spans="1:15" ht="12.75" customHeight="1">
      <c r="A408" s="30">
        <v>398</v>
      </c>
      <c r="B408" s="280" t="s">
        <v>474</v>
      </c>
      <c r="C408" s="270">
        <v>417.95</v>
      </c>
      <c r="D408" s="271">
        <v>409</v>
      </c>
      <c r="E408" s="271">
        <v>397</v>
      </c>
      <c r="F408" s="271">
        <v>376.05</v>
      </c>
      <c r="G408" s="271">
        <v>364.05</v>
      </c>
      <c r="H408" s="271">
        <v>429.95</v>
      </c>
      <c r="I408" s="271">
        <v>441.95</v>
      </c>
      <c r="J408" s="271">
        <v>462.9</v>
      </c>
      <c r="K408" s="270">
        <v>421</v>
      </c>
      <c r="L408" s="270">
        <v>388.05</v>
      </c>
      <c r="M408" s="270">
        <v>8.2305200000000003</v>
      </c>
      <c r="N408" s="1"/>
      <c r="O408" s="1"/>
    </row>
    <row r="409" spans="1:15" ht="12.75" customHeight="1">
      <c r="A409" s="30">
        <v>399</v>
      </c>
      <c r="B409" s="280" t="s">
        <v>475</v>
      </c>
      <c r="C409" s="270">
        <v>124</v>
      </c>
      <c r="D409" s="271">
        <v>123.16666666666667</v>
      </c>
      <c r="E409" s="271">
        <v>118.43333333333334</v>
      </c>
      <c r="F409" s="271">
        <v>112.86666666666666</v>
      </c>
      <c r="G409" s="271">
        <v>108.13333333333333</v>
      </c>
      <c r="H409" s="271">
        <v>128.73333333333335</v>
      </c>
      <c r="I409" s="271">
        <v>133.46666666666667</v>
      </c>
      <c r="J409" s="271">
        <v>139.03333333333336</v>
      </c>
      <c r="K409" s="270">
        <v>127.9</v>
      </c>
      <c r="L409" s="270">
        <v>117.6</v>
      </c>
      <c r="M409" s="270">
        <v>30.235130000000002</v>
      </c>
      <c r="N409" s="1"/>
      <c r="O409" s="1"/>
    </row>
    <row r="410" spans="1:15" ht="12.75" customHeight="1">
      <c r="A410" s="30">
        <v>400</v>
      </c>
      <c r="B410" s="280" t="s">
        <v>189</v>
      </c>
      <c r="C410" s="270">
        <v>23181.05</v>
      </c>
      <c r="D410" s="271">
        <v>22751.833333333332</v>
      </c>
      <c r="E410" s="271">
        <v>21929.216666666664</v>
      </c>
      <c r="F410" s="271">
        <v>20677.383333333331</v>
      </c>
      <c r="G410" s="271">
        <v>19854.766666666663</v>
      </c>
      <c r="H410" s="271">
        <v>24003.666666666664</v>
      </c>
      <c r="I410" s="271">
        <v>24826.283333333333</v>
      </c>
      <c r="J410" s="271">
        <v>26078.116666666665</v>
      </c>
      <c r="K410" s="270">
        <v>23574.45</v>
      </c>
      <c r="L410" s="270">
        <v>21500</v>
      </c>
      <c r="M410" s="270">
        <v>2.27529</v>
      </c>
      <c r="N410" s="1"/>
      <c r="O410" s="1"/>
    </row>
    <row r="411" spans="1:15" ht="12.75" customHeight="1">
      <c r="A411" s="30">
        <v>401</v>
      </c>
      <c r="B411" s="280" t="s">
        <v>856</v>
      </c>
      <c r="C411" s="270">
        <v>52.5</v>
      </c>
      <c r="D411" s="271">
        <v>52.366666666666667</v>
      </c>
      <c r="E411" s="271">
        <v>51.283333333333331</v>
      </c>
      <c r="F411" s="271">
        <v>50.066666666666663</v>
      </c>
      <c r="G411" s="271">
        <v>48.983333333333327</v>
      </c>
      <c r="H411" s="271">
        <v>53.583333333333336</v>
      </c>
      <c r="I411" s="271">
        <v>54.666666666666664</v>
      </c>
      <c r="J411" s="271">
        <v>55.88333333333334</v>
      </c>
      <c r="K411" s="270">
        <v>53.45</v>
      </c>
      <c r="L411" s="270">
        <v>51.15</v>
      </c>
      <c r="M411" s="270">
        <v>249.97955999999999</v>
      </c>
      <c r="N411" s="1"/>
      <c r="O411" s="1"/>
    </row>
    <row r="412" spans="1:15" ht="12.75" customHeight="1">
      <c r="A412" s="30">
        <v>402</v>
      </c>
      <c r="B412" s="280" t="s">
        <v>476</v>
      </c>
      <c r="C412" s="270">
        <v>1930.85</v>
      </c>
      <c r="D412" s="271">
        <v>1936.3333333333333</v>
      </c>
      <c r="E412" s="271">
        <v>1914.5166666666664</v>
      </c>
      <c r="F412" s="271">
        <v>1898.1833333333332</v>
      </c>
      <c r="G412" s="271">
        <v>1876.3666666666663</v>
      </c>
      <c r="H412" s="271">
        <v>1952.6666666666665</v>
      </c>
      <c r="I412" s="271">
        <v>1974.4833333333336</v>
      </c>
      <c r="J412" s="271">
        <v>1990.8166666666666</v>
      </c>
      <c r="K412" s="270">
        <v>1958.15</v>
      </c>
      <c r="L412" s="270">
        <v>1920</v>
      </c>
      <c r="M412" s="270">
        <v>0.17629</v>
      </c>
      <c r="N412" s="1"/>
      <c r="O412" s="1"/>
    </row>
    <row r="413" spans="1:15" ht="12.75" customHeight="1">
      <c r="A413" s="30">
        <v>403</v>
      </c>
      <c r="B413" s="280" t="s">
        <v>192</v>
      </c>
      <c r="C413" s="270">
        <v>1366.6</v>
      </c>
      <c r="D413" s="271">
        <v>1372.8166666666666</v>
      </c>
      <c r="E413" s="271">
        <v>1354.7833333333333</v>
      </c>
      <c r="F413" s="271">
        <v>1342.9666666666667</v>
      </c>
      <c r="G413" s="271">
        <v>1324.9333333333334</v>
      </c>
      <c r="H413" s="271">
        <v>1384.6333333333332</v>
      </c>
      <c r="I413" s="271">
        <v>1402.6666666666665</v>
      </c>
      <c r="J413" s="271">
        <v>1414.4833333333331</v>
      </c>
      <c r="K413" s="270">
        <v>1390.85</v>
      </c>
      <c r="L413" s="270">
        <v>1361</v>
      </c>
      <c r="M413" s="270">
        <v>6.9296699999999998</v>
      </c>
      <c r="N413" s="1"/>
      <c r="O413" s="1"/>
    </row>
    <row r="414" spans="1:15" ht="12.75" customHeight="1">
      <c r="A414" s="30">
        <v>404</v>
      </c>
      <c r="B414" s="280" t="s">
        <v>857</v>
      </c>
      <c r="C414" s="270">
        <v>300.75</v>
      </c>
      <c r="D414" s="271">
        <v>301.88333333333333</v>
      </c>
      <c r="E414" s="271">
        <v>297.96666666666664</v>
      </c>
      <c r="F414" s="271">
        <v>295.18333333333334</v>
      </c>
      <c r="G414" s="271">
        <v>291.26666666666665</v>
      </c>
      <c r="H414" s="271">
        <v>304.66666666666663</v>
      </c>
      <c r="I414" s="271">
        <v>308.58333333333337</v>
      </c>
      <c r="J414" s="271">
        <v>311.36666666666662</v>
      </c>
      <c r="K414" s="270">
        <v>305.8</v>
      </c>
      <c r="L414" s="270">
        <v>299.10000000000002</v>
      </c>
      <c r="M414" s="270">
        <v>1.57908</v>
      </c>
      <c r="N414" s="1"/>
      <c r="O414" s="1"/>
    </row>
    <row r="415" spans="1:15" ht="12.75" customHeight="1">
      <c r="A415" s="30">
        <v>405</v>
      </c>
      <c r="B415" s="280" t="s">
        <v>190</v>
      </c>
      <c r="C415" s="270">
        <v>2940.9</v>
      </c>
      <c r="D415" s="271">
        <v>2951.1833333333329</v>
      </c>
      <c r="E415" s="271">
        <v>2917.3666666666659</v>
      </c>
      <c r="F415" s="271">
        <v>2893.833333333333</v>
      </c>
      <c r="G415" s="271">
        <v>2860.016666666666</v>
      </c>
      <c r="H415" s="271">
        <v>2974.7166666666658</v>
      </c>
      <c r="I415" s="271">
        <v>3008.5333333333324</v>
      </c>
      <c r="J415" s="271">
        <v>3032.0666666666657</v>
      </c>
      <c r="K415" s="270">
        <v>2985</v>
      </c>
      <c r="L415" s="270">
        <v>2927.65</v>
      </c>
      <c r="M415" s="270">
        <v>2.41126</v>
      </c>
      <c r="N415" s="1"/>
      <c r="O415" s="1"/>
    </row>
    <row r="416" spans="1:15" ht="12.75" customHeight="1">
      <c r="A416" s="30">
        <v>406</v>
      </c>
      <c r="B416" s="280" t="s">
        <v>477</v>
      </c>
      <c r="C416" s="270">
        <v>724.35</v>
      </c>
      <c r="D416" s="271">
        <v>723.95000000000016</v>
      </c>
      <c r="E416" s="271">
        <v>704.85000000000036</v>
      </c>
      <c r="F416" s="271">
        <v>685.35000000000025</v>
      </c>
      <c r="G416" s="271">
        <v>666.25000000000045</v>
      </c>
      <c r="H416" s="271">
        <v>743.45000000000027</v>
      </c>
      <c r="I416" s="271">
        <v>762.55</v>
      </c>
      <c r="J416" s="271">
        <v>782.05000000000018</v>
      </c>
      <c r="K416" s="270">
        <v>743.05</v>
      </c>
      <c r="L416" s="270">
        <v>704.45</v>
      </c>
      <c r="M416" s="270">
        <v>5.6942399999999997</v>
      </c>
      <c r="N416" s="1"/>
      <c r="O416" s="1"/>
    </row>
    <row r="417" spans="1:15" ht="12.75" customHeight="1">
      <c r="A417" s="30">
        <v>407</v>
      </c>
      <c r="B417" s="280" t="s">
        <v>478</v>
      </c>
      <c r="C417" s="270">
        <v>3452.05</v>
      </c>
      <c r="D417" s="271">
        <v>3467.4666666666667</v>
      </c>
      <c r="E417" s="271">
        <v>3424.5833333333335</v>
      </c>
      <c r="F417" s="271">
        <v>3397.1166666666668</v>
      </c>
      <c r="G417" s="271">
        <v>3354.2333333333336</v>
      </c>
      <c r="H417" s="271">
        <v>3494.9333333333334</v>
      </c>
      <c r="I417" s="271">
        <v>3537.8166666666666</v>
      </c>
      <c r="J417" s="271">
        <v>3565.2833333333333</v>
      </c>
      <c r="K417" s="270">
        <v>3510.35</v>
      </c>
      <c r="L417" s="270">
        <v>3440</v>
      </c>
      <c r="M417" s="270">
        <v>0.28471000000000002</v>
      </c>
      <c r="N417" s="1"/>
      <c r="O417" s="1"/>
    </row>
    <row r="418" spans="1:15" ht="12.75" customHeight="1">
      <c r="A418" s="30">
        <v>408</v>
      </c>
      <c r="B418" s="280" t="s">
        <v>479</v>
      </c>
      <c r="C418" s="270">
        <v>438.55</v>
      </c>
      <c r="D418" s="271">
        <v>440.36666666666662</v>
      </c>
      <c r="E418" s="271">
        <v>435.18333333333322</v>
      </c>
      <c r="F418" s="271">
        <v>431.81666666666661</v>
      </c>
      <c r="G418" s="271">
        <v>426.63333333333321</v>
      </c>
      <c r="H418" s="271">
        <v>443.73333333333323</v>
      </c>
      <c r="I418" s="271">
        <v>448.91666666666663</v>
      </c>
      <c r="J418" s="271">
        <v>452.28333333333325</v>
      </c>
      <c r="K418" s="270">
        <v>445.55</v>
      </c>
      <c r="L418" s="270">
        <v>437</v>
      </c>
      <c r="M418" s="270">
        <v>0.53527999999999998</v>
      </c>
      <c r="N418" s="1"/>
      <c r="O418" s="1"/>
    </row>
    <row r="419" spans="1:15" ht="12.75" customHeight="1">
      <c r="A419" s="30">
        <v>409</v>
      </c>
      <c r="B419" s="280" t="s">
        <v>824</v>
      </c>
      <c r="C419" s="270">
        <v>526.9</v>
      </c>
      <c r="D419" s="271">
        <v>525.81666666666672</v>
      </c>
      <c r="E419" s="271">
        <v>518.28333333333342</v>
      </c>
      <c r="F419" s="271">
        <v>509.66666666666674</v>
      </c>
      <c r="G419" s="271">
        <v>502.13333333333344</v>
      </c>
      <c r="H419" s="271">
        <v>534.43333333333339</v>
      </c>
      <c r="I419" s="271">
        <v>541.9666666666667</v>
      </c>
      <c r="J419" s="271">
        <v>550.58333333333337</v>
      </c>
      <c r="K419" s="270">
        <v>533.35</v>
      </c>
      <c r="L419" s="270">
        <v>517.20000000000005</v>
      </c>
      <c r="M419" s="270">
        <v>15.08878</v>
      </c>
      <c r="N419" s="1"/>
      <c r="O419" s="1"/>
    </row>
    <row r="420" spans="1:15" ht="12.75" customHeight="1">
      <c r="A420" s="30">
        <v>410</v>
      </c>
      <c r="B420" s="280" t="s">
        <v>480</v>
      </c>
      <c r="C420" s="270">
        <v>714.65</v>
      </c>
      <c r="D420" s="271">
        <v>711.55000000000007</v>
      </c>
      <c r="E420" s="271">
        <v>703.10000000000014</v>
      </c>
      <c r="F420" s="271">
        <v>691.55000000000007</v>
      </c>
      <c r="G420" s="271">
        <v>683.10000000000014</v>
      </c>
      <c r="H420" s="271">
        <v>723.10000000000014</v>
      </c>
      <c r="I420" s="271">
        <v>731.55000000000018</v>
      </c>
      <c r="J420" s="271">
        <v>743.10000000000014</v>
      </c>
      <c r="K420" s="270">
        <v>720</v>
      </c>
      <c r="L420" s="270">
        <v>700</v>
      </c>
      <c r="M420" s="270">
        <v>0.84108000000000005</v>
      </c>
      <c r="N420" s="1"/>
      <c r="O420" s="1"/>
    </row>
    <row r="421" spans="1:15" ht="12.75" customHeight="1">
      <c r="A421" s="30">
        <v>411</v>
      </c>
      <c r="B421" s="280" t="s">
        <v>481</v>
      </c>
      <c r="C421" s="270">
        <v>45.1</v>
      </c>
      <c r="D421" s="271">
        <v>45.266666666666673</v>
      </c>
      <c r="E421" s="271">
        <v>44.833333333333343</v>
      </c>
      <c r="F421" s="271">
        <v>44.56666666666667</v>
      </c>
      <c r="G421" s="271">
        <v>44.13333333333334</v>
      </c>
      <c r="H421" s="271">
        <v>45.533333333333346</v>
      </c>
      <c r="I421" s="271">
        <v>45.966666666666669</v>
      </c>
      <c r="J421" s="271">
        <v>46.233333333333348</v>
      </c>
      <c r="K421" s="270">
        <v>45.7</v>
      </c>
      <c r="L421" s="270">
        <v>45</v>
      </c>
      <c r="M421" s="270">
        <v>14.386939999999999</v>
      </c>
      <c r="N421" s="1"/>
      <c r="O421" s="1"/>
    </row>
    <row r="422" spans="1:15" ht="12.75" customHeight="1">
      <c r="A422" s="30">
        <v>412</v>
      </c>
      <c r="B422" s="280" t="s">
        <v>858</v>
      </c>
      <c r="C422" s="270">
        <v>744.65</v>
      </c>
      <c r="D422" s="271">
        <v>744.71666666666658</v>
      </c>
      <c r="E422" s="271">
        <v>739.98333333333312</v>
      </c>
      <c r="F422" s="271">
        <v>735.31666666666649</v>
      </c>
      <c r="G422" s="271">
        <v>730.58333333333303</v>
      </c>
      <c r="H422" s="271">
        <v>749.38333333333321</v>
      </c>
      <c r="I422" s="271">
        <v>754.11666666666656</v>
      </c>
      <c r="J422" s="271">
        <v>758.7833333333333</v>
      </c>
      <c r="K422" s="270">
        <v>749.45</v>
      </c>
      <c r="L422" s="270">
        <v>740.05</v>
      </c>
      <c r="M422" s="270">
        <v>1.9664200000000001</v>
      </c>
      <c r="N422" s="1"/>
      <c r="O422" s="1"/>
    </row>
    <row r="423" spans="1:15" ht="12.75" customHeight="1">
      <c r="A423" s="30">
        <v>413</v>
      </c>
      <c r="B423" s="280" t="s">
        <v>188</v>
      </c>
      <c r="C423" s="270">
        <v>532.85</v>
      </c>
      <c r="D423" s="271">
        <v>533.95000000000005</v>
      </c>
      <c r="E423" s="271">
        <v>530.45000000000005</v>
      </c>
      <c r="F423" s="271">
        <v>528.04999999999995</v>
      </c>
      <c r="G423" s="271">
        <v>524.54999999999995</v>
      </c>
      <c r="H423" s="271">
        <v>536.35000000000014</v>
      </c>
      <c r="I423" s="271">
        <v>539.85000000000014</v>
      </c>
      <c r="J423" s="271">
        <v>542.25000000000023</v>
      </c>
      <c r="K423" s="270">
        <v>537.45000000000005</v>
      </c>
      <c r="L423" s="270">
        <v>531.54999999999995</v>
      </c>
      <c r="M423" s="270">
        <v>84.453590000000005</v>
      </c>
      <c r="N423" s="1"/>
      <c r="O423" s="1"/>
    </row>
    <row r="424" spans="1:15" ht="12.75" customHeight="1">
      <c r="A424" s="30">
        <v>414</v>
      </c>
      <c r="B424" s="280" t="s">
        <v>186</v>
      </c>
      <c r="C424" s="270">
        <v>82.25</v>
      </c>
      <c r="D424" s="271">
        <v>82.11666666666666</v>
      </c>
      <c r="E424" s="271">
        <v>81.633333333333326</v>
      </c>
      <c r="F424" s="271">
        <v>81.016666666666666</v>
      </c>
      <c r="G424" s="271">
        <v>80.533333333333331</v>
      </c>
      <c r="H424" s="271">
        <v>82.73333333333332</v>
      </c>
      <c r="I424" s="271">
        <v>83.21666666666664</v>
      </c>
      <c r="J424" s="271">
        <v>83.833333333333314</v>
      </c>
      <c r="K424" s="270">
        <v>82.6</v>
      </c>
      <c r="L424" s="270">
        <v>81.5</v>
      </c>
      <c r="M424" s="270">
        <v>181.35086999999999</v>
      </c>
      <c r="N424" s="1"/>
      <c r="O424" s="1"/>
    </row>
    <row r="425" spans="1:15" ht="12.75" customHeight="1">
      <c r="A425" s="30">
        <v>415</v>
      </c>
      <c r="B425" s="280" t="s">
        <v>482</v>
      </c>
      <c r="C425" s="270">
        <v>305.3</v>
      </c>
      <c r="D425" s="271">
        <v>305.5333333333333</v>
      </c>
      <c r="E425" s="271">
        <v>301.81666666666661</v>
      </c>
      <c r="F425" s="271">
        <v>298.33333333333331</v>
      </c>
      <c r="G425" s="271">
        <v>294.61666666666662</v>
      </c>
      <c r="H425" s="271">
        <v>309.01666666666659</v>
      </c>
      <c r="I425" s="271">
        <v>312.73333333333329</v>
      </c>
      <c r="J425" s="271">
        <v>316.21666666666658</v>
      </c>
      <c r="K425" s="270">
        <v>309.25</v>
      </c>
      <c r="L425" s="270">
        <v>302.05</v>
      </c>
      <c r="M425" s="270">
        <v>2.58127</v>
      </c>
      <c r="N425" s="1"/>
      <c r="O425" s="1"/>
    </row>
    <row r="426" spans="1:15" ht="12.75" customHeight="1">
      <c r="A426" s="30">
        <v>416</v>
      </c>
      <c r="B426" s="280" t="s">
        <v>483</v>
      </c>
      <c r="C426" s="270">
        <v>173.1</v>
      </c>
      <c r="D426" s="271">
        <v>173.93333333333331</v>
      </c>
      <c r="E426" s="271">
        <v>171.11666666666662</v>
      </c>
      <c r="F426" s="271">
        <v>169.1333333333333</v>
      </c>
      <c r="G426" s="271">
        <v>166.31666666666661</v>
      </c>
      <c r="H426" s="271">
        <v>175.91666666666663</v>
      </c>
      <c r="I426" s="271">
        <v>178.73333333333329</v>
      </c>
      <c r="J426" s="271">
        <v>180.71666666666664</v>
      </c>
      <c r="K426" s="270">
        <v>176.75</v>
      </c>
      <c r="L426" s="270">
        <v>171.95</v>
      </c>
      <c r="M426" s="270">
        <v>7.3813399999999998</v>
      </c>
      <c r="N426" s="1"/>
      <c r="O426" s="1"/>
    </row>
    <row r="427" spans="1:15" ht="12.75" customHeight="1">
      <c r="A427" s="30">
        <v>417</v>
      </c>
      <c r="B427" s="280" t="s">
        <v>484</v>
      </c>
      <c r="C427" s="270">
        <v>331.7</v>
      </c>
      <c r="D427" s="271">
        <v>330.91666666666669</v>
      </c>
      <c r="E427" s="271">
        <v>328.88333333333338</v>
      </c>
      <c r="F427" s="271">
        <v>326.06666666666672</v>
      </c>
      <c r="G427" s="271">
        <v>324.03333333333342</v>
      </c>
      <c r="H427" s="271">
        <v>333.73333333333335</v>
      </c>
      <c r="I427" s="271">
        <v>335.76666666666665</v>
      </c>
      <c r="J427" s="271">
        <v>338.58333333333331</v>
      </c>
      <c r="K427" s="270">
        <v>332.95</v>
      </c>
      <c r="L427" s="270">
        <v>328.1</v>
      </c>
      <c r="M427" s="270">
        <v>1.80497</v>
      </c>
      <c r="N427" s="1"/>
      <c r="O427" s="1"/>
    </row>
    <row r="428" spans="1:15" ht="12.75" customHeight="1">
      <c r="A428" s="30">
        <v>418</v>
      </c>
      <c r="B428" s="280" t="s">
        <v>485</v>
      </c>
      <c r="C428" s="270">
        <v>458.4</v>
      </c>
      <c r="D428" s="271">
        <v>460.59999999999997</v>
      </c>
      <c r="E428" s="271">
        <v>455.79999999999995</v>
      </c>
      <c r="F428" s="271">
        <v>453.2</v>
      </c>
      <c r="G428" s="271">
        <v>448.4</v>
      </c>
      <c r="H428" s="271">
        <v>463.19999999999993</v>
      </c>
      <c r="I428" s="271">
        <v>468</v>
      </c>
      <c r="J428" s="271">
        <v>470.59999999999991</v>
      </c>
      <c r="K428" s="270">
        <v>465.4</v>
      </c>
      <c r="L428" s="270">
        <v>458</v>
      </c>
      <c r="M428" s="270">
        <v>0.63305</v>
      </c>
      <c r="N428" s="1"/>
      <c r="O428" s="1"/>
    </row>
    <row r="429" spans="1:15" ht="12.75" customHeight="1">
      <c r="A429" s="30">
        <v>419</v>
      </c>
      <c r="B429" s="280" t="s">
        <v>486</v>
      </c>
      <c r="C429" s="270">
        <v>497.55</v>
      </c>
      <c r="D429" s="271">
        <v>495.84999999999997</v>
      </c>
      <c r="E429" s="271">
        <v>486.69999999999993</v>
      </c>
      <c r="F429" s="271">
        <v>475.84999999999997</v>
      </c>
      <c r="G429" s="271">
        <v>466.69999999999993</v>
      </c>
      <c r="H429" s="271">
        <v>506.69999999999993</v>
      </c>
      <c r="I429" s="271">
        <v>515.84999999999991</v>
      </c>
      <c r="J429" s="271">
        <v>526.69999999999993</v>
      </c>
      <c r="K429" s="270">
        <v>505</v>
      </c>
      <c r="L429" s="270">
        <v>485</v>
      </c>
      <c r="M429" s="270">
        <v>12.05672</v>
      </c>
      <c r="N429" s="1"/>
      <c r="O429" s="1"/>
    </row>
    <row r="430" spans="1:15" ht="12.75" customHeight="1">
      <c r="A430" s="30">
        <v>420</v>
      </c>
      <c r="B430" s="280" t="s">
        <v>487</v>
      </c>
      <c r="C430" s="270">
        <v>233.15</v>
      </c>
      <c r="D430" s="271">
        <v>230.9</v>
      </c>
      <c r="E430" s="271">
        <v>227.9</v>
      </c>
      <c r="F430" s="271">
        <v>222.65</v>
      </c>
      <c r="G430" s="271">
        <v>219.65</v>
      </c>
      <c r="H430" s="271">
        <v>236.15</v>
      </c>
      <c r="I430" s="271">
        <v>239.15</v>
      </c>
      <c r="J430" s="271">
        <v>244.4</v>
      </c>
      <c r="K430" s="270">
        <v>233.9</v>
      </c>
      <c r="L430" s="270">
        <v>225.65</v>
      </c>
      <c r="M430" s="270">
        <v>2.3984700000000001</v>
      </c>
      <c r="N430" s="1"/>
      <c r="O430" s="1"/>
    </row>
    <row r="431" spans="1:15" ht="12.75" customHeight="1">
      <c r="A431" s="30">
        <v>421</v>
      </c>
      <c r="B431" s="280" t="s">
        <v>193</v>
      </c>
      <c r="C431" s="270">
        <v>893.75</v>
      </c>
      <c r="D431" s="271">
        <v>889.88333333333333</v>
      </c>
      <c r="E431" s="271">
        <v>883.36666666666667</v>
      </c>
      <c r="F431" s="271">
        <v>872.98333333333335</v>
      </c>
      <c r="G431" s="271">
        <v>866.4666666666667</v>
      </c>
      <c r="H431" s="271">
        <v>900.26666666666665</v>
      </c>
      <c r="I431" s="271">
        <v>906.7833333333333</v>
      </c>
      <c r="J431" s="271">
        <v>917.16666666666663</v>
      </c>
      <c r="K431" s="270">
        <v>896.4</v>
      </c>
      <c r="L431" s="270">
        <v>879.5</v>
      </c>
      <c r="M431" s="270">
        <v>16.986820000000002</v>
      </c>
      <c r="N431" s="1"/>
      <c r="O431" s="1"/>
    </row>
    <row r="432" spans="1:15" ht="12.75" customHeight="1">
      <c r="A432" s="30">
        <v>422</v>
      </c>
      <c r="B432" s="280" t="s">
        <v>194</v>
      </c>
      <c r="C432" s="270">
        <v>515</v>
      </c>
      <c r="D432" s="271">
        <v>513.36666666666667</v>
      </c>
      <c r="E432" s="271">
        <v>510.68333333333339</v>
      </c>
      <c r="F432" s="271">
        <v>506.36666666666673</v>
      </c>
      <c r="G432" s="271">
        <v>503.68333333333345</v>
      </c>
      <c r="H432" s="271">
        <v>517.68333333333339</v>
      </c>
      <c r="I432" s="271">
        <v>520.36666666666656</v>
      </c>
      <c r="J432" s="271">
        <v>524.68333333333328</v>
      </c>
      <c r="K432" s="270">
        <v>516.04999999999995</v>
      </c>
      <c r="L432" s="270">
        <v>509.05</v>
      </c>
      <c r="M432" s="270">
        <v>5.7204100000000002</v>
      </c>
      <c r="N432" s="1"/>
      <c r="O432" s="1"/>
    </row>
    <row r="433" spans="1:15" ht="12.75" customHeight="1">
      <c r="A433" s="30">
        <v>423</v>
      </c>
      <c r="B433" s="280" t="s">
        <v>488</v>
      </c>
      <c r="C433" s="270">
        <v>2140.6999999999998</v>
      </c>
      <c r="D433" s="271">
        <v>2143.65</v>
      </c>
      <c r="E433" s="271">
        <v>2121.1000000000004</v>
      </c>
      <c r="F433" s="271">
        <v>2101.5000000000005</v>
      </c>
      <c r="G433" s="271">
        <v>2078.9500000000007</v>
      </c>
      <c r="H433" s="271">
        <v>2163.25</v>
      </c>
      <c r="I433" s="271">
        <v>2185.8000000000002</v>
      </c>
      <c r="J433" s="271">
        <v>2205.3999999999996</v>
      </c>
      <c r="K433" s="270">
        <v>2166.1999999999998</v>
      </c>
      <c r="L433" s="270">
        <v>2124.0500000000002</v>
      </c>
      <c r="M433" s="270">
        <v>0.23272000000000001</v>
      </c>
      <c r="N433" s="1"/>
      <c r="O433" s="1"/>
    </row>
    <row r="434" spans="1:15" ht="12.75" customHeight="1">
      <c r="A434" s="30">
        <v>424</v>
      </c>
      <c r="B434" s="280" t="s">
        <v>489</v>
      </c>
      <c r="C434" s="270">
        <v>836.9</v>
      </c>
      <c r="D434" s="271">
        <v>838.4</v>
      </c>
      <c r="E434" s="271">
        <v>827.8</v>
      </c>
      <c r="F434" s="271">
        <v>818.69999999999993</v>
      </c>
      <c r="G434" s="271">
        <v>808.09999999999991</v>
      </c>
      <c r="H434" s="271">
        <v>847.5</v>
      </c>
      <c r="I434" s="271">
        <v>858.10000000000014</v>
      </c>
      <c r="J434" s="271">
        <v>867.2</v>
      </c>
      <c r="K434" s="270">
        <v>849</v>
      </c>
      <c r="L434" s="270">
        <v>829.3</v>
      </c>
      <c r="M434" s="270">
        <v>0.32495000000000002</v>
      </c>
      <c r="N434" s="1"/>
      <c r="O434" s="1"/>
    </row>
    <row r="435" spans="1:15" ht="12.75" customHeight="1">
      <c r="A435" s="30">
        <v>425</v>
      </c>
      <c r="B435" s="280" t="s">
        <v>490</v>
      </c>
      <c r="C435" s="270">
        <v>451.2</v>
      </c>
      <c r="D435" s="271">
        <v>457.25</v>
      </c>
      <c r="E435" s="271">
        <v>440.3</v>
      </c>
      <c r="F435" s="271">
        <v>429.40000000000003</v>
      </c>
      <c r="G435" s="271">
        <v>412.45000000000005</v>
      </c>
      <c r="H435" s="271">
        <v>468.15</v>
      </c>
      <c r="I435" s="271">
        <v>485.1</v>
      </c>
      <c r="J435" s="271">
        <v>495.99999999999994</v>
      </c>
      <c r="K435" s="270">
        <v>474.2</v>
      </c>
      <c r="L435" s="270">
        <v>446.35</v>
      </c>
      <c r="M435" s="270">
        <v>7.0070600000000001</v>
      </c>
      <c r="N435" s="1"/>
      <c r="O435" s="1"/>
    </row>
    <row r="436" spans="1:15" ht="12.75" customHeight="1">
      <c r="A436" s="30">
        <v>426</v>
      </c>
      <c r="B436" s="280" t="s">
        <v>491</v>
      </c>
      <c r="C436" s="270">
        <v>339.7</v>
      </c>
      <c r="D436" s="271">
        <v>340.55</v>
      </c>
      <c r="E436" s="271">
        <v>337.25</v>
      </c>
      <c r="F436" s="271">
        <v>334.8</v>
      </c>
      <c r="G436" s="271">
        <v>331.5</v>
      </c>
      <c r="H436" s="271">
        <v>343</v>
      </c>
      <c r="I436" s="271">
        <v>346.30000000000007</v>
      </c>
      <c r="J436" s="271">
        <v>348.75</v>
      </c>
      <c r="K436" s="270">
        <v>343.85</v>
      </c>
      <c r="L436" s="270">
        <v>338.1</v>
      </c>
      <c r="M436" s="270">
        <v>2.6278299999999999</v>
      </c>
      <c r="N436" s="1"/>
      <c r="O436" s="1"/>
    </row>
    <row r="437" spans="1:15" ht="12.75" customHeight="1">
      <c r="A437" s="30">
        <v>427</v>
      </c>
      <c r="B437" s="280" t="s">
        <v>492</v>
      </c>
      <c r="C437" s="270">
        <v>2123.25</v>
      </c>
      <c r="D437" s="271">
        <v>2106.7999999999997</v>
      </c>
      <c r="E437" s="271">
        <v>2078.6999999999994</v>
      </c>
      <c r="F437" s="271">
        <v>2034.1499999999996</v>
      </c>
      <c r="G437" s="271">
        <v>2006.0499999999993</v>
      </c>
      <c r="H437" s="271">
        <v>2151.3499999999995</v>
      </c>
      <c r="I437" s="271">
        <v>2179.4499999999998</v>
      </c>
      <c r="J437" s="271">
        <v>2223.9999999999995</v>
      </c>
      <c r="K437" s="270">
        <v>2134.9</v>
      </c>
      <c r="L437" s="270">
        <v>2062.25</v>
      </c>
      <c r="M437" s="270">
        <v>0.72726999999999997</v>
      </c>
      <c r="N437" s="1"/>
      <c r="O437" s="1"/>
    </row>
    <row r="438" spans="1:15" ht="12.75" customHeight="1">
      <c r="A438" s="30">
        <v>428</v>
      </c>
      <c r="B438" s="280" t="s">
        <v>493</v>
      </c>
      <c r="C438" s="270">
        <v>492.55</v>
      </c>
      <c r="D438" s="271">
        <v>493.14999999999992</v>
      </c>
      <c r="E438" s="271">
        <v>483.29999999999984</v>
      </c>
      <c r="F438" s="271">
        <v>474.0499999999999</v>
      </c>
      <c r="G438" s="271">
        <v>464.19999999999982</v>
      </c>
      <c r="H438" s="271">
        <v>502.39999999999986</v>
      </c>
      <c r="I438" s="271">
        <v>512.24999999999989</v>
      </c>
      <c r="J438" s="271">
        <v>521.49999999999989</v>
      </c>
      <c r="K438" s="270">
        <v>503</v>
      </c>
      <c r="L438" s="270">
        <v>483.9</v>
      </c>
      <c r="M438" s="270">
        <v>5.2261800000000003</v>
      </c>
      <c r="N438" s="1"/>
      <c r="O438" s="1"/>
    </row>
    <row r="439" spans="1:15" ht="12.75" customHeight="1">
      <c r="A439" s="30">
        <v>429</v>
      </c>
      <c r="B439" s="280" t="s">
        <v>494</v>
      </c>
      <c r="C439" s="270">
        <v>10.45</v>
      </c>
      <c r="D439" s="271">
        <v>10.666666666666666</v>
      </c>
      <c r="E439" s="271">
        <v>10.183333333333332</v>
      </c>
      <c r="F439" s="271">
        <v>9.9166666666666661</v>
      </c>
      <c r="G439" s="271">
        <v>9.4333333333333318</v>
      </c>
      <c r="H439" s="271">
        <v>10.933333333333332</v>
      </c>
      <c r="I439" s="271">
        <v>11.416666666666666</v>
      </c>
      <c r="J439" s="271">
        <v>11.683333333333332</v>
      </c>
      <c r="K439" s="270">
        <v>11.15</v>
      </c>
      <c r="L439" s="270">
        <v>10.4</v>
      </c>
      <c r="M439" s="270">
        <v>1434.34159</v>
      </c>
      <c r="N439" s="1"/>
      <c r="O439" s="1"/>
    </row>
    <row r="440" spans="1:15" ht="12.75" customHeight="1">
      <c r="A440" s="30">
        <v>430</v>
      </c>
      <c r="B440" s="280" t="s">
        <v>495</v>
      </c>
      <c r="C440" s="270">
        <v>903.5</v>
      </c>
      <c r="D440" s="271">
        <v>905.68333333333339</v>
      </c>
      <c r="E440" s="271">
        <v>899.01666666666677</v>
      </c>
      <c r="F440" s="271">
        <v>894.53333333333342</v>
      </c>
      <c r="G440" s="271">
        <v>887.86666666666679</v>
      </c>
      <c r="H440" s="271">
        <v>910.16666666666674</v>
      </c>
      <c r="I440" s="271">
        <v>916.83333333333326</v>
      </c>
      <c r="J440" s="271">
        <v>921.31666666666672</v>
      </c>
      <c r="K440" s="270">
        <v>912.35</v>
      </c>
      <c r="L440" s="270">
        <v>901.2</v>
      </c>
      <c r="M440" s="270">
        <v>0.22622999999999999</v>
      </c>
      <c r="N440" s="1"/>
      <c r="O440" s="1"/>
    </row>
    <row r="441" spans="1:15" ht="12.75" customHeight="1">
      <c r="A441" s="30">
        <v>431</v>
      </c>
      <c r="B441" s="280" t="s">
        <v>275</v>
      </c>
      <c r="C441" s="270">
        <v>571.15</v>
      </c>
      <c r="D441" s="271">
        <v>568.95000000000005</v>
      </c>
      <c r="E441" s="271">
        <v>564.90000000000009</v>
      </c>
      <c r="F441" s="271">
        <v>558.65000000000009</v>
      </c>
      <c r="G441" s="271">
        <v>554.60000000000014</v>
      </c>
      <c r="H441" s="271">
        <v>575.20000000000005</v>
      </c>
      <c r="I441" s="271">
        <v>579.25</v>
      </c>
      <c r="J441" s="271">
        <v>585.5</v>
      </c>
      <c r="K441" s="270">
        <v>573</v>
      </c>
      <c r="L441" s="270">
        <v>562.70000000000005</v>
      </c>
      <c r="M441" s="270">
        <v>6.41953</v>
      </c>
      <c r="N441" s="1"/>
      <c r="O441" s="1"/>
    </row>
    <row r="442" spans="1:15" ht="12.75" customHeight="1">
      <c r="A442" s="30">
        <v>432</v>
      </c>
      <c r="B442" s="280" t="s">
        <v>496</v>
      </c>
      <c r="C442" s="270">
        <v>1796.35</v>
      </c>
      <c r="D442" s="271">
        <v>1791.8166666666666</v>
      </c>
      <c r="E442" s="271">
        <v>1763.6333333333332</v>
      </c>
      <c r="F442" s="271">
        <v>1730.9166666666665</v>
      </c>
      <c r="G442" s="271">
        <v>1702.7333333333331</v>
      </c>
      <c r="H442" s="271">
        <v>1824.5333333333333</v>
      </c>
      <c r="I442" s="271">
        <v>1852.7166666666667</v>
      </c>
      <c r="J442" s="271">
        <v>1885.4333333333334</v>
      </c>
      <c r="K442" s="270">
        <v>1820</v>
      </c>
      <c r="L442" s="270">
        <v>1759.1</v>
      </c>
      <c r="M442" s="270">
        <v>0.2427</v>
      </c>
      <c r="N442" s="1"/>
      <c r="O442" s="1"/>
    </row>
    <row r="443" spans="1:15" ht="12.75" customHeight="1">
      <c r="A443" s="30">
        <v>433</v>
      </c>
      <c r="B443" s="280" t="s">
        <v>497</v>
      </c>
      <c r="C443" s="270">
        <v>694.3</v>
      </c>
      <c r="D443" s="271">
        <v>698.13333333333321</v>
      </c>
      <c r="E443" s="271">
        <v>683.21666666666647</v>
      </c>
      <c r="F443" s="271">
        <v>672.13333333333321</v>
      </c>
      <c r="G443" s="271">
        <v>657.21666666666647</v>
      </c>
      <c r="H443" s="271">
        <v>709.21666666666647</v>
      </c>
      <c r="I443" s="271">
        <v>724.13333333333321</v>
      </c>
      <c r="J443" s="271">
        <v>735.21666666666647</v>
      </c>
      <c r="K443" s="270">
        <v>713.05</v>
      </c>
      <c r="L443" s="270">
        <v>687.05</v>
      </c>
      <c r="M443" s="270">
        <v>0.77544000000000002</v>
      </c>
      <c r="N443" s="1"/>
      <c r="O443" s="1"/>
    </row>
    <row r="444" spans="1:15" ht="12.75" customHeight="1">
      <c r="A444" s="30">
        <v>434</v>
      </c>
      <c r="B444" s="280" t="s">
        <v>498</v>
      </c>
      <c r="C444" s="270">
        <v>991.3</v>
      </c>
      <c r="D444" s="271">
        <v>986.1</v>
      </c>
      <c r="E444" s="271">
        <v>977.2</v>
      </c>
      <c r="F444" s="271">
        <v>963.1</v>
      </c>
      <c r="G444" s="271">
        <v>954.2</v>
      </c>
      <c r="H444" s="271">
        <v>1000.2</v>
      </c>
      <c r="I444" s="271">
        <v>1009.0999999999999</v>
      </c>
      <c r="J444" s="271">
        <v>1023.2</v>
      </c>
      <c r="K444" s="270">
        <v>995</v>
      </c>
      <c r="L444" s="270">
        <v>972</v>
      </c>
      <c r="M444" s="270">
        <v>0.79922000000000004</v>
      </c>
      <c r="N444" s="1"/>
      <c r="O444" s="1"/>
    </row>
    <row r="445" spans="1:15" ht="12.75" customHeight="1">
      <c r="A445" s="30">
        <v>435</v>
      </c>
      <c r="B445" s="280" t="s">
        <v>499</v>
      </c>
      <c r="C445" s="270">
        <v>44.3</v>
      </c>
      <c r="D445" s="271">
        <v>44.1</v>
      </c>
      <c r="E445" s="271">
        <v>43.7</v>
      </c>
      <c r="F445" s="271">
        <v>43.1</v>
      </c>
      <c r="G445" s="271">
        <v>42.7</v>
      </c>
      <c r="H445" s="271">
        <v>44.7</v>
      </c>
      <c r="I445" s="271">
        <v>45.099999999999994</v>
      </c>
      <c r="J445" s="271">
        <v>45.7</v>
      </c>
      <c r="K445" s="270">
        <v>44.5</v>
      </c>
      <c r="L445" s="270">
        <v>43.5</v>
      </c>
      <c r="M445" s="270">
        <v>148.05422999999999</v>
      </c>
      <c r="N445" s="1"/>
      <c r="O445" s="1"/>
    </row>
    <row r="446" spans="1:15" ht="12.75" customHeight="1">
      <c r="A446" s="30">
        <v>436</v>
      </c>
      <c r="B446" s="280" t="s">
        <v>206</v>
      </c>
      <c r="C446" s="270">
        <v>1041.4000000000001</v>
      </c>
      <c r="D446" s="271">
        <v>1047.4666666666669</v>
      </c>
      <c r="E446" s="271">
        <v>1031.9833333333338</v>
      </c>
      <c r="F446" s="271">
        <v>1022.5666666666668</v>
      </c>
      <c r="G446" s="271">
        <v>1007.0833333333337</v>
      </c>
      <c r="H446" s="271">
        <v>1056.8833333333339</v>
      </c>
      <c r="I446" s="271">
        <v>1072.366666666667</v>
      </c>
      <c r="J446" s="271">
        <v>1081.783333333334</v>
      </c>
      <c r="K446" s="270">
        <v>1062.95</v>
      </c>
      <c r="L446" s="270">
        <v>1038.05</v>
      </c>
      <c r="M446" s="270">
        <v>12.63932</v>
      </c>
      <c r="N446" s="1"/>
      <c r="O446" s="1"/>
    </row>
    <row r="447" spans="1:15" ht="12.75" customHeight="1">
      <c r="A447" s="30">
        <v>437</v>
      </c>
      <c r="B447" s="280" t="s">
        <v>500</v>
      </c>
      <c r="C447" s="270">
        <v>797.05</v>
      </c>
      <c r="D447" s="271">
        <v>782.86666666666667</v>
      </c>
      <c r="E447" s="271">
        <v>768.68333333333339</v>
      </c>
      <c r="F447" s="271">
        <v>740.31666666666672</v>
      </c>
      <c r="G447" s="271">
        <v>726.13333333333344</v>
      </c>
      <c r="H447" s="271">
        <v>811.23333333333335</v>
      </c>
      <c r="I447" s="271">
        <v>825.41666666666652</v>
      </c>
      <c r="J447" s="271">
        <v>853.7833333333333</v>
      </c>
      <c r="K447" s="270">
        <v>797.05</v>
      </c>
      <c r="L447" s="270">
        <v>754.5</v>
      </c>
      <c r="M447" s="270">
        <v>10.65597</v>
      </c>
      <c r="N447" s="1"/>
      <c r="O447" s="1"/>
    </row>
    <row r="448" spans="1:15" ht="12.75" customHeight="1">
      <c r="A448" s="30">
        <v>438</v>
      </c>
      <c r="B448" s="280" t="s">
        <v>195</v>
      </c>
      <c r="C448" s="270">
        <v>1125.1500000000001</v>
      </c>
      <c r="D448" s="271">
        <v>1123.2333333333333</v>
      </c>
      <c r="E448" s="271">
        <v>1112.3666666666668</v>
      </c>
      <c r="F448" s="271">
        <v>1099.5833333333335</v>
      </c>
      <c r="G448" s="271">
        <v>1088.7166666666669</v>
      </c>
      <c r="H448" s="271">
        <v>1136.0166666666667</v>
      </c>
      <c r="I448" s="271">
        <v>1146.883333333333</v>
      </c>
      <c r="J448" s="271">
        <v>1159.6666666666665</v>
      </c>
      <c r="K448" s="270">
        <v>1134.0999999999999</v>
      </c>
      <c r="L448" s="270">
        <v>1110.45</v>
      </c>
      <c r="M448" s="270">
        <v>9.2964099999999998</v>
      </c>
      <c r="N448" s="1"/>
      <c r="O448" s="1"/>
    </row>
    <row r="449" spans="1:15" ht="12.75" customHeight="1">
      <c r="A449" s="30">
        <v>439</v>
      </c>
      <c r="B449" s="280" t="s">
        <v>501</v>
      </c>
      <c r="C449" s="270">
        <v>242.7</v>
      </c>
      <c r="D449" s="271">
        <v>243.46666666666667</v>
      </c>
      <c r="E449" s="271">
        <v>241.33333333333334</v>
      </c>
      <c r="F449" s="271">
        <v>239.96666666666667</v>
      </c>
      <c r="G449" s="271">
        <v>237.83333333333334</v>
      </c>
      <c r="H449" s="271">
        <v>244.83333333333334</v>
      </c>
      <c r="I449" s="271">
        <v>246.96666666666667</v>
      </c>
      <c r="J449" s="271">
        <v>248.33333333333334</v>
      </c>
      <c r="K449" s="270">
        <v>245.6</v>
      </c>
      <c r="L449" s="270">
        <v>242.1</v>
      </c>
      <c r="M449" s="270">
        <v>10.07771</v>
      </c>
      <c r="N449" s="1"/>
      <c r="O449" s="1"/>
    </row>
    <row r="450" spans="1:15" ht="12.75" customHeight="1">
      <c r="A450" s="30">
        <v>440</v>
      </c>
      <c r="B450" s="280" t="s">
        <v>502</v>
      </c>
      <c r="C450" s="270">
        <v>1249.95</v>
      </c>
      <c r="D450" s="271">
        <v>1246.9166666666667</v>
      </c>
      <c r="E450" s="271">
        <v>1233.0333333333335</v>
      </c>
      <c r="F450" s="271">
        <v>1216.1166666666668</v>
      </c>
      <c r="G450" s="271">
        <v>1202.2333333333336</v>
      </c>
      <c r="H450" s="271">
        <v>1263.8333333333335</v>
      </c>
      <c r="I450" s="271">
        <v>1277.7166666666667</v>
      </c>
      <c r="J450" s="271">
        <v>1294.6333333333334</v>
      </c>
      <c r="K450" s="270">
        <v>1260.8</v>
      </c>
      <c r="L450" s="270">
        <v>1230</v>
      </c>
      <c r="M450" s="270">
        <v>3.22553</v>
      </c>
      <c r="N450" s="1"/>
      <c r="O450" s="1"/>
    </row>
    <row r="451" spans="1:15" ht="12.75" customHeight="1">
      <c r="A451" s="30">
        <v>441</v>
      </c>
      <c r="B451" s="280" t="s">
        <v>200</v>
      </c>
      <c r="C451" s="270">
        <v>3149.6</v>
      </c>
      <c r="D451" s="271">
        <v>3137.8333333333335</v>
      </c>
      <c r="E451" s="271">
        <v>3113.7666666666669</v>
      </c>
      <c r="F451" s="271">
        <v>3077.9333333333334</v>
      </c>
      <c r="G451" s="271">
        <v>3053.8666666666668</v>
      </c>
      <c r="H451" s="271">
        <v>3173.666666666667</v>
      </c>
      <c r="I451" s="271">
        <v>3197.7333333333336</v>
      </c>
      <c r="J451" s="271">
        <v>3233.5666666666671</v>
      </c>
      <c r="K451" s="270">
        <v>3161.9</v>
      </c>
      <c r="L451" s="270">
        <v>3102</v>
      </c>
      <c r="M451" s="270">
        <v>12.91534</v>
      </c>
      <c r="N451" s="1"/>
      <c r="O451" s="1"/>
    </row>
    <row r="452" spans="1:15" ht="12.75" customHeight="1">
      <c r="A452" s="30">
        <v>442</v>
      </c>
      <c r="B452" s="280" t="s">
        <v>196</v>
      </c>
      <c r="C452" s="270">
        <v>825.1</v>
      </c>
      <c r="D452" s="271">
        <v>822.21666666666658</v>
      </c>
      <c r="E452" s="271">
        <v>816.93333333333317</v>
      </c>
      <c r="F452" s="271">
        <v>808.76666666666654</v>
      </c>
      <c r="G452" s="271">
        <v>803.48333333333312</v>
      </c>
      <c r="H452" s="271">
        <v>830.38333333333321</v>
      </c>
      <c r="I452" s="271">
        <v>835.66666666666674</v>
      </c>
      <c r="J452" s="271">
        <v>843.83333333333326</v>
      </c>
      <c r="K452" s="270">
        <v>827.5</v>
      </c>
      <c r="L452" s="270">
        <v>814.05</v>
      </c>
      <c r="M452" s="270">
        <v>13.219049999999999</v>
      </c>
      <c r="N452" s="1"/>
      <c r="O452" s="1"/>
    </row>
    <row r="453" spans="1:15" ht="12.75" customHeight="1">
      <c r="A453" s="30">
        <v>443</v>
      </c>
      <c r="B453" s="280" t="s">
        <v>276</v>
      </c>
      <c r="C453" s="270">
        <v>8813.2000000000007</v>
      </c>
      <c r="D453" s="271">
        <v>8827.1500000000015</v>
      </c>
      <c r="E453" s="271">
        <v>8756.7000000000025</v>
      </c>
      <c r="F453" s="271">
        <v>8700.2000000000007</v>
      </c>
      <c r="G453" s="271">
        <v>8629.7500000000018</v>
      </c>
      <c r="H453" s="271">
        <v>8883.6500000000033</v>
      </c>
      <c r="I453" s="271">
        <v>8954.1</v>
      </c>
      <c r="J453" s="271">
        <v>9010.600000000004</v>
      </c>
      <c r="K453" s="270">
        <v>8897.6</v>
      </c>
      <c r="L453" s="270">
        <v>8770.65</v>
      </c>
      <c r="M453" s="270">
        <v>1.7417400000000001</v>
      </c>
      <c r="N453" s="1"/>
      <c r="O453" s="1"/>
    </row>
    <row r="454" spans="1:15" ht="12.75" customHeight="1">
      <c r="A454" s="30">
        <v>444</v>
      </c>
      <c r="B454" s="280" t="s">
        <v>859</v>
      </c>
      <c r="C454" s="270">
        <v>1781.3</v>
      </c>
      <c r="D454" s="271">
        <v>1793.5166666666667</v>
      </c>
      <c r="E454" s="271">
        <v>1767.0833333333333</v>
      </c>
      <c r="F454" s="271">
        <v>1752.8666666666666</v>
      </c>
      <c r="G454" s="271">
        <v>1726.4333333333332</v>
      </c>
      <c r="H454" s="271">
        <v>1807.7333333333333</v>
      </c>
      <c r="I454" s="271">
        <v>1834.1666666666667</v>
      </c>
      <c r="J454" s="271">
        <v>1848.3833333333334</v>
      </c>
      <c r="K454" s="270">
        <v>1819.95</v>
      </c>
      <c r="L454" s="270">
        <v>1779.3</v>
      </c>
      <c r="M454" s="270">
        <v>1.8867700000000001</v>
      </c>
      <c r="N454" s="1"/>
      <c r="O454" s="1"/>
    </row>
    <row r="455" spans="1:15" ht="12.75" customHeight="1">
      <c r="A455" s="30">
        <v>445</v>
      </c>
      <c r="B455" s="280" t="s">
        <v>503</v>
      </c>
      <c r="C455" s="270">
        <v>223.35</v>
      </c>
      <c r="D455" s="271">
        <v>223.58333333333334</v>
      </c>
      <c r="E455" s="271">
        <v>221.86666666666667</v>
      </c>
      <c r="F455" s="271">
        <v>220.38333333333333</v>
      </c>
      <c r="G455" s="271">
        <v>218.66666666666666</v>
      </c>
      <c r="H455" s="271">
        <v>225.06666666666669</v>
      </c>
      <c r="I455" s="271">
        <v>226.78333333333333</v>
      </c>
      <c r="J455" s="271">
        <v>228.26666666666671</v>
      </c>
      <c r="K455" s="270">
        <v>225.3</v>
      </c>
      <c r="L455" s="270">
        <v>222.1</v>
      </c>
      <c r="M455" s="270">
        <v>24.815169999999998</v>
      </c>
      <c r="N455" s="1"/>
      <c r="O455" s="1"/>
    </row>
    <row r="456" spans="1:15" ht="12.75" customHeight="1">
      <c r="A456" s="30">
        <v>446</v>
      </c>
      <c r="B456" s="280" t="s">
        <v>197</v>
      </c>
      <c r="C456" s="270">
        <v>445.85</v>
      </c>
      <c r="D456" s="271">
        <v>448.66666666666669</v>
      </c>
      <c r="E456" s="271">
        <v>440.83333333333337</v>
      </c>
      <c r="F456" s="271">
        <v>435.81666666666666</v>
      </c>
      <c r="G456" s="271">
        <v>427.98333333333335</v>
      </c>
      <c r="H456" s="271">
        <v>453.68333333333339</v>
      </c>
      <c r="I456" s="271">
        <v>461.51666666666677</v>
      </c>
      <c r="J456" s="271">
        <v>466.53333333333342</v>
      </c>
      <c r="K456" s="270">
        <v>456.5</v>
      </c>
      <c r="L456" s="270">
        <v>443.65</v>
      </c>
      <c r="M456" s="270">
        <v>207.64508000000001</v>
      </c>
      <c r="N456" s="1"/>
      <c r="O456" s="1"/>
    </row>
    <row r="457" spans="1:15" ht="12.75" customHeight="1">
      <c r="A457" s="30">
        <v>447</v>
      </c>
      <c r="B457" s="280" t="s">
        <v>198</v>
      </c>
      <c r="C457" s="270">
        <v>246.95</v>
      </c>
      <c r="D457" s="271">
        <v>247.76666666666665</v>
      </c>
      <c r="E457" s="271">
        <v>244.3833333333333</v>
      </c>
      <c r="F457" s="271">
        <v>241.81666666666663</v>
      </c>
      <c r="G457" s="271">
        <v>238.43333333333328</v>
      </c>
      <c r="H457" s="271">
        <v>250.33333333333331</v>
      </c>
      <c r="I457" s="271">
        <v>253.71666666666664</v>
      </c>
      <c r="J457" s="271">
        <v>256.2833333333333</v>
      </c>
      <c r="K457" s="270">
        <v>251.15</v>
      </c>
      <c r="L457" s="270">
        <v>245.2</v>
      </c>
      <c r="M457" s="270">
        <v>304.74615</v>
      </c>
      <c r="N457" s="1"/>
      <c r="O457" s="1"/>
    </row>
    <row r="458" spans="1:15" ht="12.75" customHeight="1">
      <c r="A458" s="30">
        <v>448</v>
      </c>
      <c r="B458" s="280" t="s">
        <v>810</v>
      </c>
      <c r="C458" s="270">
        <v>616.15</v>
      </c>
      <c r="D458" s="271">
        <v>618.6</v>
      </c>
      <c r="E458" s="271">
        <v>609.25</v>
      </c>
      <c r="F458" s="271">
        <v>602.35</v>
      </c>
      <c r="G458" s="271">
        <v>593</v>
      </c>
      <c r="H458" s="271">
        <v>625.5</v>
      </c>
      <c r="I458" s="271">
        <v>634.85000000000014</v>
      </c>
      <c r="J458" s="271">
        <v>641.75</v>
      </c>
      <c r="K458" s="270">
        <v>627.95000000000005</v>
      </c>
      <c r="L458" s="270">
        <v>611.70000000000005</v>
      </c>
      <c r="M458" s="270">
        <v>0.28939999999999999</v>
      </c>
      <c r="N458" s="1"/>
      <c r="O458" s="1"/>
    </row>
    <row r="459" spans="1:15" ht="12.75" customHeight="1">
      <c r="A459" s="30">
        <v>449</v>
      </c>
      <c r="B459" s="280" t="s">
        <v>199</v>
      </c>
      <c r="C459" s="270">
        <v>107.6</v>
      </c>
      <c r="D459" s="271">
        <v>107.86666666666667</v>
      </c>
      <c r="E459" s="271">
        <v>106.83333333333334</v>
      </c>
      <c r="F459" s="271">
        <v>106.06666666666666</v>
      </c>
      <c r="G459" s="271">
        <v>105.03333333333333</v>
      </c>
      <c r="H459" s="271">
        <v>108.63333333333335</v>
      </c>
      <c r="I459" s="271">
        <v>109.66666666666669</v>
      </c>
      <c r="J459" s="271">
        <v>110.43333333333337</v>
      </c>
      <c r="K459" s="270">
        <v>108.9</v>
      </c>
      <c r="L459" s="270">
        <v>107.1</v>
      </c>
      <c r="M459" s="270">
        <v>439.45659999999998</v>
      </c>
      <c r="N459" s="1"/>
      <c r="O459" s="1"/>
    </row>
    <row r="460" spans="1:15" ht="12.75" customHeight="1">
      <c r="A460" s="30">
        <v>450</v>
      </c>
      <c r="B460" s="280" t="s">
        <v>811</v>
      </c>
      <c r="C460" s="270">
        <v>125.35</v>
      </c>
      <c r="D460" s="271">
        <v>124.96666666666665</v>
      </c>
      <c r="E460" s="271">
        <v>121.93333333333331</v>
      </c>
      <c r="F460" s="271">
        <v>118.51666666666665</v>
      </c>
      <c r="G460" s="271">
        <v>115.48333333333331</v>
      </c>
      <c r="H460" s="271">
        <v>128.38333333333333</v>
      </c>
      <c r="I460" s="271">
        <v>131.41666666666663</v>
      </c>
      <c r="J460" s="271">
        <v>134.83333333333331</v>
      </c>
      <c r="K460" s="270">
        <v>128</v>
      </c>
      <c r="L460" s="270">
        <v>121.55</v>
      </c>
      <c r="M460" s="270">
        <v>92.197050000000004</v>
      </c>
      <c r="N460" s="1"/>
      <c r="O460" s="1"/>
    </row>
    <row r="461" spans="1:15" ht="12.75" customHeight="1">
      <c r="A461" s="30">
        <v>451</v>
      </c>
      <c r="B461" s="280" t="s">
        <v>504</v>
      </c>
      <c r="C461" s="270">
        <v>3302</v>
      </c>
      <c r="D461" s="271">
        <v>3297.6666666666665</v>
      </c>
      <c r="E461" s="271">
        <v>3255.333333333333</v>
      </c>
      <c r="F461" s="271">
        <v>3208.6666666666665</v>
      </c>
      <c r="G461" s="271">
        <v>3166.333333333333</v>
      </c>
      <c r="H461" s="271">
        <v>3344.333333333333</v>
      </c>
      <c r="I461" s="271">
        <v>3386.6666666666661</v>
      </c>
      <c r="J461" s="271">
        <v>3433.333333333333</v>
      </c>
      <c r="K461" s="270">
        <v>3340</v>
      </c>
      <c r="L461" s="270">
        <v>3251</v>
      </c>
      <c r="M461" s="270">
        <v>0.1113</v>
      </c>
      <c r="N461" s="1"/>
      <c r="O461" s="1"/>
    </row>
    <row r="462" spans="1:15" ht="12.75" customHeight="1">
      <c r="A462" s="30">
        <v>452</v>
      </c>
      <c r="B462" s="280" t="s">
        <v>201</v>
      </c>
      <c r="C462" s="270">
        <v>1055.8499999999999</v>
      </c>
      <c r="D462" s="271">
        <v>1053.6166666666666</v>
      </c>
      <c r="E462" s="271">
        <v>1046.2333333333331</v>
      </c>
      <c r="F462" s="271">
        <v>1036.6166666666666</v>
      </c>
      <c r="G462" s="271">
        <v>1029.2333333333331</v>
      </c>
      <c r="H462" s="271">
        <v>1063.2333333333331</v>
      </c>
      <c r="I462" s="271">
        <v>1070.6166666666668</v>
      </c>
      <c r="J462" s="271">
        <v>1080.2333333333331</v>
      </c>
      <c r="K462" s="270">
        <v>1061</v>
      </c>
      <c r="L462" s="270">
        <v>1044</v>
      </c>
      <c r="M462" s="270">
        <v>26.15897</v>
      </c>
      <c r="N462" s="1"/>
      <c r="O462" s="1"/>
    </row>
    <row r="463" spans="1:15" ht="12.75" customHeight="1">
      <c r="A463" s="30">
        <v>453</v>
      </c>
      <c r="B463" s="280" t="s">
        <v>505</v>
      </c>
      <c r="C463" s="270">
        <v>94.6</v>
      </c>
      <c r="D463" s="271">
        <v>94.583333333333329</v>
      </c>
      <c r="E463" s="271">
        <v>94.016666666666652</v>
      </c>
      <c r="F463" s="271">
        <v>93.433333333333323</v>
      </c>
      <c r="G463" s="271">
        <v>92.866666666666646</v>
      </c>
      <c r="H463" s="271">
        <v>95.166666666666657</v>
      </c>
      <c r="I463" s="271">
        <v>95.733333333333348</v>
      </c>
      <c r="J463" s="271">
        <v>96.316666666666663</v>
      </c>
      <c r="K463" s="270">
        <v>95.15</v>
      </c>
      <c r="L463" s="270">
        <v>94</v>
      </c>
      <c r="M463" s="270">
        <v>3.5435099999999999</v>
      </c>
      <c r="N463" s="1"/>
      <c r="O463" s="1"/>
    </row>
    <row r="464" spans="1:15" ht="12.75" customHeight="1">
      <c r="A464" s="30">
        <v>454</v>
      </c>
      <c r="B464" s="280" t="s">
        <v>182</v>
      </c>
      <c r="C464" s="270">
        <v>772.15</v>
      </c>
      <c r="D464" s="271">
        <v>770.65</v>
      </c>
      <c r="E464" s="271">
        <v>754.5</v>
      </c>
      <c r="F464" s="271">
        <v>736.85</v>
      </c>
      <c r="G464" s="271">
        <v>720.7</v>
      </c>
      <c r="H464" s="271">
        <v>788.3</v>
      </c>
      <c r="I464" s="271">
        <v>804.44999999999982</v>
      </c>
      <c r="J464" s="271">
        <v>822.09999999999991</v>
      </c>
      <c r="K464" s="270">
        <v>786.8</v>
      </c>
      <c r="L464" s="270">
        <v>753</v>
      </c>
      <c r="M464" s="270">
        <v>16.465399999999999</v>
      </c>
      <c r="N464" s="1"/>
      <c r="O464" s="1"/>
    </row>
    <row r="465" spans="1:15" ht="12.75" customHeight="1">
      <c r="A465" s="30">
        <v>455</v>
      </c>
      <c r="B465" s="280" t="s">
        <v>506</v>
      </c>
      <c r="C465" s="270">
        <v>2452.4</v>
      </c>
      <c r="D465" s="271">
        <v>2419.7666666666664</v>
      </c>
      <c r="E465" s="271">
        <v>2374.5333333333328</v>
      </c>
      <c r="F465" s="271">
        <v>2296.6666666666665</v>
      </c>
      <c r="G465" s="271">
        <v>2251.4333333333329</v>
      </c>
      <c r="H465" s="271">
        <v>2497.6333333333328</v>
      </c>
      <c r="I465" s="271">
        <v>2542.8666666666663</v>
      </c>
      <c r="J465" s="271">
        <v>2620.7333333333327</v>
      </c>
      <c r="K465" s="270">
        <v>2465</v>
      </c>
      <c r="L465" s="270">
        <v>2341.9</v>
      </c>
      <c r="M465" s="270">
        <v>0.64393999999999996</v>
      </c>
      <c r="N465" s="1"/>
      <c r="O465" s="1"/>
    </row>
    <row r="466" spans="1:15" ht="12.75" customHeight="1">
      <c r="A466" s="30">
        <v>456</v>
      </c>
      <c r="B466" s="280" t="s">
        <v>507</v>
      </c>
      <c r="C466" s="270">
        <v>658.2</v>
      </c>
      <c r="D466" s="271">
        <v>655.9</v>
      </c>
      <c r="E466" s="271">
        <v>647.79999999999995</v>
      </c>
      <c r="F466" s="271">
        <v>637.4</v>
      </c>
      <c r="G466" s="271">
        <v>629.29999999999995</v>
      </c>
      <c r="H466" s="271">
        <v>666.3</v>
      </c>
      <c r="I466" s="271">
        <v>674.40000000000009</v>
      </c>
      <c r="J466" s="271">
        <v>684.8</v>
      </c>
      <c r="K466" s="270">
        <v>664</v>
      </c>
      <c r="L466" s="270">
        <v>645.5</v>
      </c>
      <c r="M466" s="270">
        <v>0.71006999999999998</v>
      </c>
      <c r="N466" s="1"/>
      <c r="O466" s="1"/>
    </row>
    <row r="467" spans="1:15" ht="12.75" customHeight="1">
      <c r="A467" s="30">
        <v>457</v>
      </c>
      <c r="B467" s="280" t="s">
        <v>508</v>
      </c>
      <c r="C467" s="270">
        <v>3332.25</v>
      </c>
      <c r="D467" s="271">
        <v>3322.6166666666668</v>
      </c>
      <c r="E467" s="271">
        <v>3277.2333333333336</v>
      </c>
      <c r="F467" s="271">
        <v>3222.2166666666667</v>
      </c>
      <c r="G467" s="271">
        <v>3176.8333333333335</v>
      </c>
      <c r="H467" s="271">
        <v>3377.6333333333337</v>
      </c>
      <c r="I467" s="271">
        <v>3423.0166666666669</v>
      </c>
      <c r="J467" s="271">
        <v>3478.0333333333338</v>
      </c>
      <c r="K467" s="270">
        <v>3368</v>
      </c>
      <c r="L467" s="270">
        <v>3267.6</v>
      </c>
      <c r="M467" s="270">
        <v>0.63588999999999996</v>
      </c>
      <c r="N467" s="1"/>
      <c r="O467" s="1"/>
    </row>
    <row r="468" spans="1:15" ht="12.75" customHeight="1">
      <c r="A468" s="30">
        <v>458</v>
      </c>
      <c r="B468" s="280" t="s">
        <v>202</v>
      </c>
      <c r="C468" s="270">
        <v>2637.75</v>
      </c>
      <c r="D468" s="271">
        <v>2626.5166666666664</v>
      </c>
      <c r="E468" s="271">
        <v>2611.6333333333328</v>
      </c>
      <c r="F468" s="271">
        <v>2585.5166666666664</v>
      </c>
      <c r="G468" s="271">
        <v>2570.6333333333328</v>
      </c>
      <c r="H468" s="271">
        <v>2652.6333333333328</v>
      </c>
      <c r="I468" s="271">
        <v>2667.516666666666</v>
      </c>
      <c r="J468" s="271">
        <v>2693.6333333333328</v>
      </c>
      <c r="K468" s="270">
        <v>2641.4</v>
      </c>
      <c r="L468" s="270">
        <v>2600.4</v>
      </c>
      <c r="M468" s="270">
        <v>4.3863500000000002</v>
      </c>
      <c r="N468" s="1"/>
      <c r="O468" s="1"/>
    </row>
    <row r="469" spans="1:15" ht="12.75" customHeight="1">
      <c r="A469" s="30">
        <v>459</v>
      </c>
      <c r="B469" s="280" t="s">
        <v>203</v>
      </c>
      <c r="C469" s="270">
        <v>1521.7</v>
      </c>
      <c r="D469" s="271">
        <v>1516.3833333333332</v>
      </c>
      <c r="E469" s="271">
        <v>1505.3166666666664</v>
      </c>
      <c r="F469" s="271">
        <v>1488.9333333333332</v>
      </c>
      <c r="G469" s="271">
        <v>1477.8666666666663</v>
      </c>
      <c r="H469" s="271">
        <v>1532.7666666666664</v>
      </c>
      <c r="I469" s="271">
        <v>1543.833333333333</v>
      </c>
      <c r="J469" s="271">
        <v>1560.2166666666665</v>
      </c>
      <c r="K469" s="270">
        <v>1527.45</v>
      </c>
      <c r="L469" s="270">
        <v>1500</v>
      </c>
      <c r="M469" s="270">
        <v>1.15713</v>
      </c>
      <c r="N469" s="1"/>
      <c r="O469" s="1"/>
    </row>
    <row r="470" spans="1:15" ht="12.75" customHeight="1">
      <c r="A470" s="30">
        <v>460</v>
      </c>
      <c r="B470" s="280" t="s">
        <v>204</v>
      </c>
      <c r="C470" s="270">
        <v>580.79999999999995</v>
      </c>
      <c r="D470" s="271">
        <v>583.5</v>
      </c>
      <c r="E470" s="271">
        <v>575.70000000000005</v>
      </c>
      <c r="F470" s="271">
        <v>570.6</v>
      </c>
      <c r="G470" s="271">
        <v>562.80000000000007</v>
      </c>
      <c r="H470" s="271">
        <v>588.6</v>
      </c>
      <c r="I470" s="271">
        <v>596.4</v>
      </c>
      <c r="J470" s="271">
        <v>601.5</v>
      </c>
      <c r="K470" s="270">
        <v>591.29999999999995</v>
      </c>
      <c r="L470" s="270">
        <v>578.4</v>
      </c>
      <c r="M470" s="270">
        <v>8.5824700000000007</v>
      </c>
      <c r="N470" s="1"/>
      <c r="O470" s="1"/>
    </row>
    <row r="471" spans="1:15" ht="12.75" customHeight="1">
      <c r="A471" s="30">
        <v>461</v>
      </c>
      <c r="B471" s="280" t="s">
        <v>205</v>
      </c>
      <c r="C471" s="270">
        <v>1413.2</v>
      </c>
      <c r="D471" s="271">
        <v>1407.7833333333335</v>
      </c>
      <c r="E471" s="271">
        <v>1391.5166666666671</v>
      </c>
      <c r="F471" s="271">
        <v>1369.8333333333335</v>
      </c>
      <c r="G471" s="271">
        <v>1353.5666666666671</v>
      </c>
      <c r="H471" s="271">
        <v>1429.4666666666672</v>
      </c>
      <c r="I471" s="271">
        <v>1445.7333333333336</v>
      </c>
      <c r="J471" s="271">
        <v>1467.4166666666672</v>
      </c>
      <c r="K471" s="270">
        <v>1424.05</v>
      </c>
      <c r="L471" s="270">
        <v>1386.1</v>
      </c>
      <c r="M471" s="270">
        <v>8.8707399999999996</v>
      </c>
      <c r="N471" s="1"/>
      <c r="O471" s="1"/>
    </row>
    <row r="472" spans="1:15" ht="12.75" customHeight="1">
      <c r="A472" s="30">
        <v>462</v>
      </c>
      <c r="B472" s="280" t="s">
        <v>509</v>
      </c>
      <c r="C472" s="270">
        <v>39.5</v>
      </c>
      <c r="D472" s="271">
        <v>39.666666666666664</v>
      </c>
      <c r="E472" s="271">
        <v>39.18333333333333</v>
      </c>
      <c r="F472" s="271">
        <v>38.866666666666667</v>
      </c>
      <c r="G472" s="271">
        <v>38.383333333333333</v>
      </c>
      <c r="H472" s="271">
        <v>39.983333333333327</v>
      </c>
      <c r="I472" s="271">
        <v>40.466666666666661</v>
      </c>
      <c r="J472" s="271">
        <v>40.783333333333324</v>
      </c>
      <c r="K472" s="270">
        <v>40.15</v>
      </c>
      <c r="L472" s="270">
        <v>39.35</v>
      </c>
      <c r="M472" s="270">
        <v>108.52565</v>
      </c>
      <c r="N472" s="1"/>
      <c r="O472" s="1"/>
    </row>
    <row r="473" spans="1:15" ht="12.75" customHeight="1">
      <c r="A473" s="30">
        <v>463</v>
      </c>
      <c r="B473" s="280" t="s">
        <v>860</v>
      </c>
      <c r="C473" s="270">
        <v>251.2</v>
      </c>
      <c r="D473" s="271">
        <v>250.6</v>
      </c>
      <c r="E473" s="271">
        <v>248.25</v>
      </c>
      <c r="F473" s="271">
        <v>245.3</v>
      </c>
      <c r="G473" s="271">
        <v>242.95000000000002</v>
      </c>
      <c r="H473" s="271">
        <v>253.54999999999998</v>
      </c>
      <c r="I473" s="271">
        <v>255.89999999999995</v>
      </c>
      <c r="J473" s="271">
        <v>258.84999999999997</v>
      </c>
      <c r="K473" s="270">
        <v>252.95</v>
      </c>
      <c r="L473" s="270">
        <v>247.65</v>
      </c>
      <c r="M473" s="270">
        <v>5.4353699999999998</v>
      </c>
      <c r="N473" s="1"/>
      <c r="O473" s="1"/>
    </row>
    <row r="474" spans="1:15" ht="12.75" customHeight="1">
      <c r="A474" s="30">
        <v>464</v>
      </c>
      <c r="B474" s="280" t="s">
        <v>510</v>
      </c>
      <c r="C474" s="270">
        <v>217.95</v>
      </c>
      <c r="D474" s="271">
        <v>219.68333333333331</v>
      </c>
      <c r="E474" s="271">
        <v>214.36666666666662</v>
      </c>
      <c r="F474" s="271">
        <v>210.7833333333333</v>
      </c>
      <c r="G474" s="271">
        <v>205.46666666666661</v>
      </c>
      <c r="H474" s="271">
        <v>223.26666666666662</v>
      </c>
      <c r="I474" s="271">
        <v>228.58333333333329</v>
      </c>
      <c r="J474" s="271">
        <v>232.16666666666663</v>
      </c>
      <c r="K474" s="270">
        <v>225</v>
      </c>
      <c r="L474" s="270">
        <v>216.1</v>
      </c>
      <c r="M474" s="270">
        <v>14.926729999999999</v>
      </c>
      <c r="N474" s="1"/>
      <c r="O474" s="1"/>
    </row>
    <row r="475" spans="1:15" ht="12.75" customHeight="1">
      <c r="A475" s="30">
        <v>465</v>
      </c>
      <c r="B475" s="280" t="s">
        <v>511</v>
      </c>
      <c r="C475" s="270">
        <v>2587.9</v>
      </c>
      <c r="D475" s="271">
        <v>2561.8666666666663</v>
      </c>
      <c r="E475" s="271">
        <v>2494.7333333333327</v>
      </c>
      <c r="F475" s="271">
        <v>2401.5666666666662</v>
      </c>
      <c r="G475" s="271">
        <v>2334.4333333333325</v>
      </c>
      <c r="H475" s="271">
        <v>2655.0333333333328</v>
      </c>
      <c r="I475" s="271">
        <v>2722.166666666667</v>
      </c>
      <c r="J475" s="271">
        <v>2815.333333333333</v>
      </c>
      <c r="K475" s="270">
        <v>2629</v>
      </c>
      <c r="L475" s="270">
        <v>2468.6999999999998</v>
      </c>
      <c r="M475" s="270">
        <v>7.5365700000000002</v>
      </c>
      <c r="N475" s="1"/>
      <c r="O475" s="1"/>
    </row>
    <row r="476" spans="1:15" ht="12.75" customHeight="1">
      <c r="A476" s="30">
        <v>466</v>
      </c>
      <c r="B476" s="280" t="s">
        <v>512</v>
      </c>
      <c r="C476" s="270">
        <v>12.25</v>
      </c>
      <c r="D476" s="271">
        <v>12.233333333333334</v>
      </c>
      <c r="E476" s="271">
        <v>12.116666666666669</v>
      </c>
      <c r="F476" s="271">
        <v>11.983333333333334</v>
      </c>
      <c r="G476" s="271">
        <v>11.866666666666669</v>
      </c>
      <c r="H476" s="271">
        <v>12.366666666666669</v>
      </c>
      <c r="I476" s="271">
        <v>12.483333333333336</v>
      </c>
      <c r="J476" s="271">
        <v>12.616666666666669</v>
      </c>
      <c r="K476" s="270">
        <v>12.35</v>
      </c>
      <c r="L476" s="270">
        <v>12.1</v>
      </c>
      <c r="M476" s="270">
        <v>22.3858</v>
      </c>
      <c r="N476" s="1"/>
      <c r="O476" s="1"/>
    </row>
    <row r="477" spans="1:15" ht="12.75" customHeight="1">
      <c r="A477" s="30">
        <v>467</v>
      </c>
      <c r="B477" s="280" t="s">
        <v>513</v>
      </c>
      <c r="C477" s="270">
        <v>766.7</v>
      </c>
      <c r="D477" s="271">
        <v>768.23333333333323</v>
      </c>
      <c r="E477" s="271">
        <v>760.76666666666642</v>
      </c>
      <c r="F477" s="271">
        <v>754.83333333333314</v>
      </c>
      <c r="G477" s="271">
        <v>747.36666666666633</v>
      </c>
      <c r="H477" s="271">
        <v>774.16666666666652</v>
      </c>
      <c r="I477" s="271">
        <v>781.63333333333344</v>
      </c>
      <c r="J477" s="271">
        <v>787.56666666666661</v>
      </c>
      <c r="K477" s="270">
        <v>775.7</v>
      </c>
      <c r="L477" s="270">
        <v>762.3</v>
      </c>
      <c r="M477" s="270">
        <v>1.0855999999999999</v>
      </c>
      <c r="N477" s="1"/>
      <c r="O477" s="1"/>
    </row>
    <row r="478" spans="1:15" ht="12.75" customHeight="1">
      <c r="A478" s="30">
        <v>468</v>
      </c>
      <c r="B478" s="280" t="s">
        <v>209</v>
      </c>
      <c r="C478" s="270">
        <v>741.1</v>
      </c>
      <c r="D478" s="271">
        <v>739.36666666666667</v>
      </c>
      <c r="E478" s="271">
        <v>735.73333333333335</v>
      </c>
      <c r="F478" s="271">
        <v>730.36666666666667</v>
      </c>
      <c r="G478" s="271">
        <v>726.73333333333335</v>
      </c>
      <c r="H478" s="271">
        <v>744.73333333333335</v>
      </c>
      <c r="I478" s="271">
        <v>748.36666666666679</v>
      </c>
      <c r="J478" s="271">
        <v>753.73333333333335</v>
      </c>
      <c r="K478" s="270">
        <v>743</v>
      </c>
      <c r="L478" s="270">
        <v>734</v>
      </c>
      <c r="M478" s="270">
        <v>18.742329999999999</v>
      </c>
      <c r="N478" s="1"/>
      <c r="O478" s="1"/>
    </row>
    <row r="479" spans="1:15" ht="12.75" customHeight="1">
      <c r="A479" s="30">
        <v>469</v>
      </c>
      <c r="B479" s="280" t="s">
        <v>514</v>
      </c>
      <c r="C479" s="270">
        <v>837.2</v>
      </c>
      <c r="D479" s="271">
        <v>839.70000000000016</v>
      </c>
      <c r="E479" s="271">
        <v>829.3000000000003</v>
      </c>
      <c r="F479" s="271">
        <v>821.40000000000009</v>
      </c>
      <c r="G479" s="271">
        <v>811.00000000000023</v>
      </c>
      <c r="H479" s="271">
        <v>847.60000000000036</v>
      </c>
      <c r="I479" s="271">
        <v>858.00000000000023</v>
      </c>
      <c r="J479" s="271">
        <v>865.90000000000043</v>
      </c>
      <c r="K479" s="270">
        <v>850.1</v>
      </c>
      <c r="L479" s="270">
        <v>831.8</v>
      </c>
      <c r="M479" s="270">
        <v>0.70811000000000002</v>
      </c>
      <c r="N479" s="1"/>
      <c r="O479" s="1"/>
    </row>
    <row r="480" spans="1:15" ht="12.75" customHeight="1">
      <c r="A480" s="30">
        <v>470</v>
      </c>
      <c r="B480" s="280" t="s">
        <v>208</v>
      </c>
      <c r="C480" s="270">
        <v>6770.8</v>
      </c>
      <c r="D480" s="271">
        <v>6666.5999999999995</v>
      </c>
      <c r="E480" s="271">
        <v>6535.1999999999989</v>
      </c>
      <c r="F480" s="271">
        <v>6299.5999999999995</v>
      </c>
      <c r="G480" s="271">
        <v>6168.1999999999989</v>
      </c>
      <c r="H480" s="271">
        <v>6902.1999999999989</v>
      </c>
      <c r="I480" s="271">
        <v>7033.5999999999985</v>
      </c>
      <c r="J480" s="271">
        <v>7269.1999999999989</v>
      </c>
      <c r="K480" s="270">
        <v>6798</v>
      </c>
      <c r="L480" s="270">
        <v>6431</v>
      </c>
      <c r="M480" s="270">
        <v>9.1860400000000002</v>
      </c>
      <c r="N480" s="1"/>
      <c r="O480" s="1"/>
    </row>
    <row r="481" spans="1:15" ht="12.75" customHeight="1">
      <c r="A481" s="30">
        <v>471</v>
      </c>
      <c r="B481" s="280" t="s">
        <v>277</v>
      </c>
      <c r="C481" s="270">
        <v>42.75</v>
      </c>
      <c r="D481" s="271">
        <v>42.699999999999996</v>
      </c>
      <c r="E481" s="271">
        <v>42.349999999999994</v>
      </c>
      <c r="F481" s="271">
        <v>41.949999999999996</v>
      </c>
      <c r="G481" s="271">
        <v>41.599999999999994</v>
      </c>
      <c r="H481" s="271">
        <v>43.099999999999994</v>
      </c>
      <c r="I481" s="271">
        <v>43.45</v>
      </c>
      <c r="J481" s="271">
        <v>43.849999999999994</v>
      </c>
      <c r="K481" s="270">
        <v>43.05</v>
      </c>
      <c r="L481" s="270">
        <v>42.3</v>
      </c>
      <c r="M481" s="270">
        <v>52.024749999999997</v>
      </c>
      <c r="N481" s="1"/>
      <c r="O481" s="1"/>
    </row>
    <row r="482" spans="1:15" ht="12.75" customHeight="1">
      <c r="A482" s="30">
        <v>472</v>
      </c>
      <c r="B482" s="280" t="s">
        <v>207</v>
      </c>
      <c r="C482" s="270">
        <v>1682.3</v>
      </c>
      <c r="D482" s="271">
        <v>1682.0666666666668</v>
      </c>
      <c r="E482" s="271">
        <v>1673.1333333333337</v>
      </c>
      <c r="F482" s="271">
        <v>1663.9666666666669</v>
      </c>
      <c r="G482" s="271">
        <v>1655.0333333333338</v>
      </c>
      <c r="H482" s="271">
        <v>1691.2333333333336</v>
      </c>
      <c r="I482" s="271">
        <v>1700.1666666666665</v>
      </c>
      <c r="J482" s="271">
        <v>1709.3333333333335</v>
      </c>
      <c r="K482" s="270">
        <v>1691</v>
      </c>
      <c r="L482" s="270">
        <v>1672.9</v>
      </c>
      <c r="M482" s="270">
        <v>0.94282999999999995</v>
      </c>
      <c r="N482" s="1"/>
      <c r="O482" s="1"/>
    </row>
    <row r="483" spans="1:15" ht="12.75" customHeight="1">
      <c r="A483" s="30">
        <v>473</v>
      </c>
      <c r="B483" s="280" t="s">
        <v>154</v>
      </c>
      <c r="C483" s="270">
        <v>806.15</v>
      </c>
      <c r="D483" s="271">
        <v>808.96666666666658</v>
      </c>
      <c r="E483" s="271">
        <v>799.73333333333312</v>
      </c>
      <c r="F483" s="271">
        <v>793.31666666666649</v>
      </c>
      <c r="G483" s="271">
        <v>784.08333333333303</v>
      </c>
      <c r="H483" s="271">
        <v>815.38333333333321</v>
      </c>
      <c r="I483" s="271">
        <v>824.61666666666656</v>
      </c>
      <c r="J483" s="271">
        <v>831.0333333333333</v>
      </c>
      <c r="K483" s="270">
        <v>818.2</v>
      </c>
      <c r="L483" s="270">
        <v>802.55</v>
      </c>
      <c r="M483" s="270">
        <v>15.90828</v>
      </c>
      <c r="N483" s="1"/>
      <c r="O483" s="1"/>
    </row>
    <row r="484" spans="1:15" ht="12.75" customHeight="1">
      <c r="A484" s="30">
        <v>474</v>
      </c>
      <c r="B484" s="280" t="s">
        <v>278</v>
      </c>
      <c r="C484" s="270">
        <v>244.3</v>
      </c>
      <c r="D484" s="271">
        <v>243.1</v>
      </c>
      <c r="E484" s="271">
        <v>240.2</v>
      </c>
      <c r="F484" s="271">
        <v>236.1</v>
      </c>
      <c r="G484" s="271">
        <v>233.2</v>
      </c>
      <c r="H484" s="271">
        <v>247.2</v>
      </c>
      <c r="I484" s="271">
        <v>250.10000000000002</v>
      </c>
      <c r="J484" s="271">
        <v>254.2</v>
      </c>
      <c r="K484" s="270">
        <v>246</v>
      </c>
      <c r="L484" s="270">
        <v>239</v>
      </c>
      <c r="M484" s="270">
        <v>1.83785</v>
      </c>
      <c r="N484" s="1"/>
      <c r="O484" s="1"/>
    </row>
    <row r="485" spans="1:15" ht="12.75" customHeight="1">
      <c r="A485" s="30">
        <v>475</v>
      </c>
      <c r="B485" s="280" t="s">
        <v>515</v>
      </c>
      <c r="C485" s="270">
        <v>2882.45</v>
      </c>
      <c r="D485" s="271">
        <v>2884.4500000000003</v>
      </c>
      <c r="E485" s="271">
        <v>2863.0000000000005</v>
      </c>
      <c r="F485" s="271">
        <v>2843.55</v>
      </c>
      <c r="G485" s="271">
        <v>2822.1000000000004</v>
      </c>
      <c r="H485" s="271">
        <v>2903.9000000000005</v>
      </c>
      <c r="I485" s="271">
        <v>2925.3500000000004</v>
      </c>
      <c r="J485" s="271">
        <v>2944.8000000000006</v>
      </c>
      <c r="K485" s="270">
        <v>2905.9</v>
      </c>
      <c r="L485" s="270">
        <v>2865</v>
      </c>
      <c r="M485" s="270">
        <v>0.32846999999999998</v>
      </c>
      <c r="N485" s="1"/>
      <c r="O485" s="1"/>
    </row>
    <row r="486" spans="1:15" ht="12.75" customHeight="1">
      <c r="A486" s="30">
        <v>476</v>
      </c>
      <c r="B486" s="280" t="s">
        <v>516</v>
      </c>
      <c r="C486" s="270">
        <v>609.85</v>
      </c>
      <c r="D486" s="271">
        <v>603.26666666666665</v>
      </c>
      <c r="E486" s="271">
        <v>594.13333333333333</v>
      </c>
      <c r="F486" s="271">
        <v>578.41666666666663</v>
      </c>
      <c r="G486" s="271">
        <v>569.2833333333333</v>
      </c>
      <c r="H486" s="271">
        <v>618.98333333333335</v>
      </c>
      <c r="I486" s="271">
        <v>628.11666666666656</v>
      </c>
      <c r="J486" s="271">
        <v>643.83333333333337</v>
      </c>
      <c r="K486" s="270">
        <v>612.4</v>
      </c>
      <c r="L486" s="270">
        <v>587.54999999999995</v>
      </c>
      <c r="M486" s="270">
        <v>4.5451300000000003</v>
      </c>
      <c r="N486" s="1"/>
      <c r="O486" s="1"/>
    </row>
    <row r="487" spans="1:15" ht="12.75" customHeight="1">
      <c r="A487" s="30">
        <v>477</v>
      </c>
      <c r="B487" s="285" t="s">
        <v>517</v>
      </c>
      <c r="C487" s="286">
        <v>394.9</v>
      </c>
      <c r="D487" s="286">
        <v>386.31666666666661</v>
      </c>
      <c r="E487" s="286">
        <v>363.68333333333322</v>
      </c>
      <c r="F487" s="286">
        <v>332.46666666666664</v>
      </c>
      <c r="G487" s="286">
        <v>309.83333333333326</v>
      </c>
      <c r="H487" s="286">
        <v>417.53333333333319</v>
      </c>
      <c r="I487" s="286">
        <v>440.16666666666663</v>
      </c>
      <c r="J487" s="285">
        <v>471.38333333333316</v>
      </c>
      <c r="K487" s="285">
        <v>408.95</v>
      </c>
      <c r="L487" s="285">
        <v>355.1</v>
      </c>
      <c r="M487" s="241">
        <v>34.05536</v>
      </c>
      <c r="N487" s="1"/>
      <c r="O487" s="1"/>
    </row>
    <row r="488" spans="1:15" ht="12.75" customHeight="1">
      <c r="A488" s="30">
        <v>478</v>
      </c>
      <c r="B488" s="285" t="s">
        <v>518</v>
      </c>
      <c r="C488" s="286">
        <v>37.049999999999997</v>
      </c>
      <c r="D488" s="286">
        <v>35.749999999999993</v>
      </c>
      <c r="E488" s="286">
        <v>33.599999999999987</v>
      </c>
      <c r="F488" s="286">
        <v>30.149999999999991</v>
      </c>
      <c r="G488" s="286">
        <v>27.999999999999986</v>
      </c>
      <c r="H488" s="286">
        <v>39.199999999999989</v>
      </c>
      <c r="I488" s="286">
        <v>41.349999999999994</v>
      </c>
      <c r="J488" s="285">
        <v>44.79999999999999</v>
      </c>
      <c r="K488" s="285">
        <v>37.9</v>
      </c>
      <c r="L488" s="285">
        <v>32.299999999999997</v>
      </c>
      <c r="M488" s="241">
        <v>581.53003000000001</v>
      </c>
      <c r="N488" s="1"/>
      <c r="O488" s="1"/>
    </row>
    <row r="489" spans="1:15" ht="12.75" customHeight="1">
      <c r="A489" s="30">
        <v>479</v>
      </c>
      <c r="B489" s="285" t="s">
        <v>519</v>
      </c>
      <c r="C489" s="270">
        <v>332.4</v>
      </c>
      <c r="D489" s="271">
        <v>330.98333333333335</v>
      </c>
      <c r="E489" s="271">
        <v>328.4666666666667</v>
      </c>
      <c r="F489" s="271">
        <v>324.53333333333336</v>
      </c>
      <c r="G489" s="271">
        <v>322.01666666666671</v>
      </c>
      <c r="H489" s="271">
        <v>334.91666666666669</v>
      </c>
      <c r="I489" s="271">
        <v>337.43333333333334</v>
      </c>
      <c r="J489" s="271">
        <v>341.36666666666667</v>
      </c>
      <c r="K489" s="270">
        <v>333.5</v>
      </c>
      <c r="L489" s="270">
        <v>327.05</v>
      </c>
      <c r="M489" s="270">
        <v>8.9925099999999993</v>
      </c>
      <c r="N489" s="1"/>
      <c r="O489" s="1"/>
    </row>
    <row r="490" spans="1:15" ht="12.75" customHeight="1">
      <c r="A490" s="30">
        <v>480</v>
      </c>
      <c r="B490" s="285" t="s">
        <v>520</v>
      </c>
      <c r="C490" s="286">
        <v>386.9</v>
      </c>
      <c r="D490" s="286">
        <v>383.11666666666662</v>
      </c>
      <c r="E490" s="286">
        <v>370.28333333333325</v>
      </c>
      <c r="F490" s="286">
        <v>353.66666666666663</v>
      </c>
      <c r="G490" s="286">
        <v>340.83333333333326</v>
      </c>
      <c r="H490" s="286">
        <v>399.73333333333323</v>
      </c>
      <c r="I490" s="286">
        <v>412.56666666666661</v>
      </c>
      <c r="J490" s="285">
        <v>429.18333333333322</v>
      </c>
      <c r="K490" s="285">
        <v>395.95</v>
      </c>
      <c r="L490" s="285">
        <v>366.5</v>
      </c>
      <c r="M490" s="241">
        <v>11.860900000000001</v>
      </c>
      <c r="N490" s="1"/>
      <c r="O490" s="1"/>
    </row>
    <row r="491" spans="1:15" ht="12.75" customHeight="1">
      <c r="A491" s="30">
        <v>481</v>
      </c>
      <c r="B491" s="296" t="s">
        <v>279</v>
      </c>
      <c r="C491" s="270">
        <v>1082.9000000000001</v>
      </c>
      <c r="D491" s="271">
        <v>1086.2166666666667</v>
      </c>
      <c r="E491" s="271">
        <v>1072.6833333333334</v>
      </c>
      <c r="F491" s="271">
        <v>1062.4666666666667</v>
      </c>
      <c r="G491" s="271">
        <v>1048.9333333333334</v>
      </c>
      <c r="H491" s="271">
        <v>1096.4333333333334</v>
      </c>
      <c r="I491" s="271">
        <v>1109.9666666666667</v>
      </c>
      <c r="J491" s="271">
        <v>1120.1833333333334</v>
      </c>
      <c r="K491" s="270">
        <v>1099.75</v>
      </c>
      <c r="L491" s="270">
        <v>1076</v>
      </c>
      <c r="M491" s="270">
        <v>12.563029999999999</v>
      </c>
      <c r="N491" s="1"/>
      <c r="O491" s="1"/>
    </row>
    <row r="492" spans="1:15" ht="12.75" customHeight="1">
      <c r="A492" s="30">
        <v>482</v>
      </c>
      <c r="B492" s="298" t="s">
        <v>210</v>
      </c>
      <c r="C492" s="286">
        <v>261.95</v>
      </c>
      <c r="D492" s="286">
        <v>261.7833333333333</v>
      </c>
      <c r="E492" s="271">
        <v>260.16666666666663</v>
      </c>
      <c r="F492" s="271">
        <v>258.38333333333333</v>
      </c>
      <c r="G492" s="271">
        <v>256.76666666666665</v>
      </c>
      <c r="H492" s="271">
        <v>263.56666666666661</v>
      </c>
      <c r="I492" s="271">
        <v>265.18333333333328</v>
      </c>
      <c r="J492" s="271">
        <v>266.96666666666658</v>
      </c>
      <c r="K492" s="270">
        <v>263.39999999999998</v>
      </c>
      <c r="L492" s="270">
        <v>260</v>
      </c>
      <c r="M492" s="270">
        <v>49.120370000000001</v>
      </c>
      <c r="N492" s="1"/>
      <c r="O492" s="1"/>
    </row>
    <row r="493" spans="1:15" ht="12.75" customHeight="1">
      <c r="A493" s="30">
        <v>483</v>
      </c>
      <c r="B493" s="251" t="s">
        <v>521</v>
      </c>
      <c r="C493" s="270">
        <v>2142.85</v>
      </c>
      <c r="D493" s="271">
        <v>2148.6</v>
      </c>
      <c r="E493" s="271">
        <v>2122.1999999999998</v>
      </c>
      <c r="F493" s="271">
        <v>2101.5499999999997</v>
      </c>
      <c r="G493" s="271">
        <v>2075.1499999999996</v>
      </c>
      <c r="H493" s="271">
        <v>2169.25</v>
      </c>
      <c r="I493" s="271">
        <v>2195.6500000000005</v>
      </c>
      <c r="J493" s="271">
        <v>2216.3000000000002</v>
      </c>
      <c r="K493" s="270">
        <v>2175</v>
      </c>
      <c r="L493" s="270">
        <v>2127.9499999999998</v>
      </c>
      <c r="M493" s="270">
        <v>0.28471999999999997</v>
      </c>
      <c r="N493" s="1"/>
      <c r="O493" s="1"/>
    </row>
    <row r="494" spans="1:15" ht="12.75" customHeight="1">
      <c r="A494" s="30">
        <v>484</v>
      </c>
      <c r="B494" s="285" t="s">
        <v>861</v>
      </c>
      <c r="C494" s="286">
        <v>437.55</v>
      </c>
      <c r="D494" s="286">
        <v>429.68333333333334</v>
      </c>
      <c r="E494" s="271">
        <v>419.36666666666667</v>
      </c>
      <c r="F494" s="271">
        <v>401.18333333333334</v>
      </c>
      <c r="G494" s="271">
        <v>390.86666666666667</v>
      </c>
      <c r="H494" s="271">
        <v>447.86666666666667</v>
      </c>
      <c r="I494" s="271">
        <v>458.18333333333339</v>
      </c>
      <c r="J494" s="271">
        <v>476.36666666666667</v>
      </c>
      <c r="K494" s="270">
        <v>440</v>
      </c>
      <c r="L494" s="270">
        <v>411.5</v>
      </c>
      <c r="M494" s="270">
        <v>3.8060700000000001</v>
      </c>
      <c r="N494" s="1"/>
      <c r="O494" s="1"/>
    </row>
    <row r="495" spans="1:15" ht="12.75" customHeight="1">
      <c r="A495" s="30">
        <v>485</v>
      </c>
      <c r="B495" s="241" t="s">
        <v>522</v>
      </c>
      <c r="C495" s="270">
        <v>2285.1999999999998</v>
      </c>
      <c r="D495" s="271">
        <v>2279.0499999999997</v>
      </c>
      <c r="E495" s="271">
        <v>2264.1499999999996</v>
      </c>
      <c r="F495" s="271">
        <v>2243.1</v>
      </c>
      <c r="G495" s="271">
        <v>2228.1999999999998</v>
      </c>
      <c r="H495" s="271">
        <v>2300.0999999999995</v>
      </c>
      <c r="I495" s="271">
        <v>2315</v>
      </c>
      <c r="J495" s="271">
        <v>2336.0499999999993</v>
      </c>
      <c r="K495" s="270">
        <v>2293.9499999999998</v>
      </c>
      <c r="L495" s="270">
        <v>2258</v>
      </c>
      <c r="M495" s="270">
        <v>0.38263999999999998</v>
      </c>
      <c r="N495" s="1"/>
      <c r="O495" s="1"/>
    </row>
    <row r="496" spans="1:15" ht="12.75" customHeight="1">
      <c r="A496" s="30">
        <v>486</v>
      </c>
      <c r="B496" s="297" t="s">
        <v>127</v>
      </c>
      <c r="C496" s="286">
        <v>9.75</v>
      </c>
      <c r="D496" s="286">
        <v>9.6166666666666671</v>
      </c>
      <c r="E496" s="271">
        <v>9.1833333333333336</v>
      </c>
      <c r="F496" s="271">
        <v>8.6166666666666671</v>
      </c>
      <c r="G496" s="271">
        <v>8.1833333333333336</v>
      </c>
      <c r="H496" s="271">
        <v>10.183333333333334</v>
      </c>
      <c r="I496" s="271">
        <v>10.616666666666667</v>
      </c>
      <c r="J496" s="271">
        <v>11.183333333333334</v>
      </c>
      <c r="K496" s="270">
        <v>10.050000000000001</v>
      </c>
      <c r="L496" s="270">
        <v>9.0500000000000007</v>
      </c>
      <c r="M496" s="270">
        <v>5502.5109300000004</v>
      </c>
      <c r="N496" s="1"/>
      <c r="O496" s="1"/>
    </row>
    <row r="497" spans="1:15" ht="12.75" customHeight="1">
      <c r="A497" s="30">
        <v>487</v>
      </c>
      <c r="B497" s="241" t="s">
        <v>211</v>
      </c>
      <c r="C497" s="270">
        <v>980.65</v>
      </c>
      <c r="D497" s="271">
        <v>981.48333333333323</v>
      </c>
      <c r="E497" s="271">
        <v>974.46666666666647</v>
      </c>
      <c r="F497" s="271">
        <v>968.28333333333319</v>
      </c>
      <c r="G497" s="271">
        <v>961.26666666666642</v>
      </c>
      <c r="H497" s="271">
        <v>987.66666666666652</v>
      </c>
      <c r="I497" s="271">
        <v>994.68333333333317</v>
      </c>
      <c r="J497" s="271">
        <v>1000.8666666666666</v>
      </c>
      <c r="K497" s="270">
        <v>988.5</v>
      </c>
      <c r="L497" s="270">
        <v>975.3</v>
      </c>
      <c r="M497" s="270">
        <v>8.2544699999999995</v>
      </c>
      <c r="N497" s="1"/>
      <c r="O497" s="1"/>
    </row>
    <row r="498" spans="1:15" ht="12.75" customHeight="1">
      <c r="A498" s="30">
        <v>488</v>
      </c>
      <c r="B498" s="241" t="s">
        <v>523</v>
      </c>
      <c r="C498" s="286">
        <v>246.45</v>
      </c>
      <c r="D498" s="286">
        <v>248.16666666666666</v>
      </c>
      <c r="E498" s="271">
        <v>241.48333333333332</v>
      </c>
      <c r="F498" s="271">
        <v>236.51666666666665</v>
      </c>
      <c r="G498" s="271">
        <v>229.83333333333331</v>
      </c>
      <c r="H498" s="271">
        <v>253.13333333333333</v>
      </c>
      <c r="I498" s="271">
        <v>259.81666666666666</v>
      </c>
      <c r="J498" s="271">
        <v>264.7833333333333</v>
      </c>
      <c r="K498" s="270">
        <v>254.85</v>
      </c>
      <c r="L498" s="270">
        <v>243.2</v>
      </c>
      <c r="M498" s="270">
        <v>10.56151</v>
      </c>
      <c r="N498" s="1"/>
      <c r="O498" s="1"/>
    </row>
    <row r="499" spans="1:15" ht="12.75" customHeight="1">
      <c r="A499" s="30">
        <v>489</v>
      </c>
      <c r="B499" s="241" t="s">
        <v>524</v>
      </c>
      <c r="C499" s="286">
        <v>74.25</v>
      </c>
      <c r="D499" s="286">
        <v>74.150000000000006</v>
      </c>
      <c r="E499" s="271">
        <v>73.750000000000014</v>
      </c>
      <c r="F499" s="271">
        <v>73.250000000000014</v>
      </c>
      <c r="G499" s="271">
        <v>72.850000000000023</v>
      </c>
      <c r="H499" s="271">
        <v>74.650000000000006</v>
      </c>
      <c r="I499" s="271">
        <v>75.049999999999983</v>
      </c>
      <c r="J499" s="271">
        <v>75.55</v>
      </c>
      <c r="K499" s="270">
        <v>74.55</v>
      </c>
      <c r="L499" s="270">
        <v>73.650000000000006</v>
      </c>
      <c r="M499" s="270">
        <v>11.42501</v>
      </c>
      <c r="N499" s="1"/>
      <c r="O499" s="1"/>
    </row>
    <row r="500" spans="1:15" ht="12.75" customHeight="1">
      <c r="A500" s="30">
        <v>490</v>
      </c>
      <c r="B500" s="241" t="s">
        <v>525</v>
      </c>
      <c r="C500" s="286">
        <v>672.35</v>
      </c>
      <c r="D500" s="286">
        <v>672.65</v>
      </c>
      <c r="E500" s="271">
        <v>658.25</v>
      </c>
      <c r="F500" s="271">
        <v>644.15</v>
      </c>
      <c r="G500" s="271">
        <v>629.75</v>
      </c>
      <c r="H500" s="271">
        <v>686.75</v>
      </c>
      <c r="I500" s="271">
        <v>701.14999999999986</v>
      </c>
      <c r="J500" s="271">
        <v>715.25</v>
      </c>
      <c r="K500" s="270">
        <v>687.05</v>
      </c>
      <c r="L500" s="270">
        <v>658.55</v>
      </c>
      <c r="M500" s="270">
        <v>4.0446900000000001</v>
      </c>
      <c r="N500" s="1"/>
      <c r="O500" s="1"/>
    </row>
    <row r="501" spans="1:15" ht="12.75" customHeight="1">
      <c r="A501" s="30">
        <v>491</v>
      </c>
      <c r="B501" s="241" t="s">
        <v>280</v>
      </c>
      <c r="C501" s="286">
        <v>1817.15</v>
      </c>
      <c r="D501" s="286">
        <v>1810.5333333333335</v>
      </c>
      <c r="E501" s="271">
        <v>1800.616666666667</v>
      </c>
      <c r="F501" s="271">
        <v>1784.0833333333335</v>
      </c>
      <c r="G501" s="271">
        <v>1774.166666666667</v>
      </c>
      <c r="H501" s="271">
        <v>1827.0666666666671</v>
      </c>
      <c r="I501" s="271">
        <v>1836.9833333333336</v>
      </c>
      <c r="J501" s="271">
        <v>1853.5166666666671</v>
      </c>
      <c r="K501" s="270">
        <v>1820.45</v>
      </c>
      <c r="L501" s="270">
        <v>1794</v>
      </c>
      <c r="M501" s="270">
        <v>0.55518000000000001</v>
      </c>
      <c r="N501" s="1"/>
      <c r="O501" s="1"/>
    </row>
    <row r="502" spans="1:15" ht="12.75" customHeight="1">
      <c r="A502" s="30">
        <v>492</v>
      </c>
      <c r="B502" s="241" t="s">
        <v>212</v>
      </c>
      <c r="C502" s="286">
        <v>407.45</v>
      </c>
      <c r="D502" s="286">
        <v>405.76666666666665</v>
      </c>
      <c r="E502" s="271">
        <v>402.68333333333328</v>
      </c>
      <c r="F502" s="271">
        <v>397.91666666666663</v>
      </c>
      <c r="G502" s="271">
        <v>394.83333333333326</v>
      </c>
      <c r="H502" s="271">
        <v>410.5333333333333</v>
      </c>
      <c r="I502" s="271">
        <v>413.61666666666667</v>
      </c>
      <c r="J502" s="271">
        <v>418.38333333333333</v>
      </c>
      <c r="K502" s="270">
        <v>408.85</v>
      </c>
      <c r="L502" s="270">
        <v>401</v>
      </c>
      <c r="M502" s="270">
        <v>61.242660000000001</v>
      </c>
      <c r="N502" s="1"/>
      <c r="O502" s="1"/>
    </row>
    <row r="503" spans="1:15" ht="12.75" customHeight="1">
      <c r="A503" s="30">
        <v>493</v>
      </c>
      <c r="B503" s="241" t="s">
        <v>526</v>
      </c>
      <c r="C503" s="286">
        <v>278</v>
      </c>
      <c r="D503" s="286">
        <v>270.83333333333331</v>
      </c>
      <c r="E503" s="271">
        <v>259.66666666666663</v>
      </c>
      <c r="F503" s="271">
        <v>241.33333333333331</v>
      </c>
      <c r="G503" s="271">
        <v>230.16666666666663</v>
      </c>
      <c r="H503" s="271">
        <v>289.16666666666663</v>
      </c>
      <c r="I503" s="271">
        <v>300.33333333333326</v>
      </c>
      <c r="J503" s="271">
        <v>318.66666666666663</v>
      </c>
      <c r="K503" s="270">
        <v>282</v>
      </c>
      <c r="L503" s="270">
        <v>252.5</v>
      </c>
      <c r="M503" s="270">
        <v>88.082849999999993</v>
      </c>
      <c r="N503" s="1"/>
      <c r="O503" s="1"/>
    </row>
    <row r="504" spans="1:15" ht="12.75" customHeight="1">
      <c r="A504" s="30">
        <v>494</v>
      </c>
      <c r="B504" s="241" t="s">
        <v>281</v>
      </c>
      <c r="C504" s="286">
        <v>17.3</v>
      </c>
      <c r="D504" s="286">
        <v>17.116666666666667</v>
      </c>
      <c r="E504" s="271">
        <v>16.783333333333335</v>
      </c>
      <c r="F504" s="271">
        <v>16.266666666666669</v>
      </c>
      <c r="G504" s="271">
        <v>15.933333333333337</v>
      </c>
      <c r="H504" s="271">
        <v>17.633333333333333</v>
      </c>
      <c r="I504" s="271">
        <v>17.966666666666661</v>
      </c>
      <c r="J504" s="271">
        <v>18.483333333333331</v>
      </c>
      <c r="K504" s="270">
        <v>17.45</v>
      </c>
      <c r="L504" s="270">
        <v>16.600000000000001</v>
      </c>
      <c r="M504" s="270">
        <v>2091.0549599999999</v>
      </c>
      <c r="N504" s="1"/>
      <c r="O504" s="1"/>
    </row>
    <row r="505" spans="1:15" ht="12.75" customHeight="1">
      <c r="A505" s="30">
        <v>495</v>
      </c>
      <c r="B505" s="241" t="s">
        <v>862</v>
      </c>
      <c r="C505" s="241">
        <v>9994.2999999999993</v>
      </c>
      <c r="D505" s="286">
        <v>9929.15</v>
      </c>
      <c r="E505" s="271">
        <v>9858.2999999999993</v>
      </c>
      <c r="F505" s="271">
        <v>9722.2999999999993</v>
      </c>
      <c r="G505" s="271">
        <v>9651.4499999999989</v>
      </c>
      <c r="H505" s="271">
        <v>10065.15</v>
      </c>
      <c r="I505" s="271">
        <v>10136.000000000002</v>
      </c>
      <c r="J505" s="271">
        <v>10272</v>
      </c>
      <c r="K505" s="270">
        <v>10000</v>
      </c>
      <c r="L505" s="270">
        <v>9793.15</v>
      </c>
      <c r="M505" s="270">
        <v>3.9230000000000001E-2</v>
      </c>
      <c r="N505" s="1"/>
      <c r="O505" s="1"/>
    </row>
    <row r="506" spans="1:15" ht="12.75" customHeight="1">
      <c r="A506" s="30">
        <v>496</v>
      </c>
      <c r="B506" s="241" t="s">
        <v>213</v>
      </c>
      <c r="C506" s="241">
        <v>260.64999999999998</v>
      </c>
      <c r="D506" s="286">
        <v>256.21666666666664</v>
      </c>
      <c r="E506" s="271">
        <v>250.43333333333328</v>
      </c>
      <c r="F506" s="271">
        <v>240.21666666666664</v>
      </c>
      <c r="G506" s="271">
        <v>234.43333333333328</v>
      </c>
      <c r="H506" s="271">
        <v>266.43333333333328</v>
      </c>
      <c r="I506" s="271">
        <v>272.2166666666667</v>
      </c>
      <c r="J506" s="271">
        <v>282.43333333333328</v>
      </c>
      <c r="K506" s="270">
        <v>262</v>
      </c>
      <c r="L506" s="270">
        <v>246</v>
      </c>
      <c r="M506" s="270">
        <v>161.06949</v>
      </c>
      <c r="N506" s="1"/>
      <c r="O506" s="1"/>
    </row>
    <row r="507" spans="1:15" ht="12.75" customHeight="1">
      <c r="A507" s="30">
        <v>497</v>
      </c>
      <c r="B507" s="241" t="s">
        <v>527</v>
      </c>
      <c r="C507" s="241">
        <v>228.95</v>
      </c>
      <c r="D507" s="286">
        <v>228.53333333333333</v>
      </c>
      <c r="E507" s="271">
        <v>226.51666666666665</v>
      </c>
      <c r="F507" s="271">
        <v>224.08333333333331</v>
      </c>
      <c r="G507" s="271">
        <v>222.06666666666663</v>
      </c>
      <c r="H507" s="271">
        <v>230.96666666666667</v>
      </c>
      <c r="I507" s="271">
        <v>232.98333333333338</v>
      </c>
      <c r="J507" s="271">
        <v>235.41666666666669</v>
      </c>
      <c r="K507" s="270">
        <v>230.55</v>
      </c>
      <c r="L507" s="270">
        <v>226.1</v>
      </c>
      <c r="M507" s="270">
        <v>7.9402799999999996</v>
      </c>
      <c r="N507" s="1"/>
      <c r="O507" s="1"/>
    </row>
    <row r="508" spans="1:15" ht="12.75" customHeight="1">
      <c r="A508" s="30">
        <v>498</v>
      </c>
      <c r="B508" s="241" t="s">
        <v>834</v>
      </c>
      <c r="C508" s="241">
        <v>59.5</v>
      </c>
      <c r="D508" s="286">
        <v>59.70000000000001</v>
      </c>
      <c r="E508" s="271">
        <v>59.000000000000021</v>
      </c>
      <c r="F508" s="271">
        <v>58.500000000000014</v>
      </c>
      <c r="G508" s="271">
        <v>57.800000000000026</v>
      </c>
      <c r="H508" s="271">
        <v>60.200000000000017</v>
      </c>
      <c r="I508" s="271">
        <v>60.900000000000006</v>
      </c>
      <c r="J508" s="271">
        <v>61.400000000000013</v>
      </c>
      <c r="K508" s="270">
        <v>60.4</v>
      </c>
      <c r="L508" s="270">
        <v>59.2</v>
      </c>
      <c r="M508" s="270">
        <v>598.43736999999999</v>
      </c>
      <c r="N508" s="1"/>
      <c r="O508" s="1"/>
    </row>
    <row r="509" spans="1:15" ht="12.75" customHeight="1">
      <c r="A509" s="30">
        <v>499</v>
      </c>
      <c r="B509" s="241" t="s">
        <v>825</v>
      </c>
      <c r="C509" s="286">
        <v>376.15</v>
      </c>
      <c r="D509" s="271">
        <v>374.55</v>
      </c>
      <c r="E509" s="271">
        <v>371.6</v>
      </c>
      <c r="F509" s="271">
        <v>367.05</v>
      </c>
      <c r="G509" s="271">
        <v>364.1</v>
      </c>
      <c r="H509" s="271">
        <v>379.1</v>
      </c>
      <c r="I509" s="271">
        <v>382.04999999999995</v>
      </c>
      <c r="J509" s="270">
        <v>386.6</v>
      </c>
      <c r="K509" s="270">
        <v>377.5</v>
      </c>
      <c r="L509" s="270">
        <v>370</v>
      </c>
      <c r="M509" s="241">
        <v>5.9414699999999998</v>
      </c>
      <c r="N509" s="1"/>
      <c r="O509" s="1"/>
    </row>
    <row r="510" spans="1:15" ht="12.75" customHeight="1">
      <c r="A510" s="30">
        <v>500</v>
      </c>
      <c r="B510" s="241" t="s">
        <v>528</v>
      </c>
      <c r="C510" s="286">
        <v>1619.6</v>
      </c>
      <c r="D510" s="271">
        <v>1627.8666666666668</v>
      </c>
      <c r="E510" s="271">
        <v>1605.7333333333336</v>
      </c>
      <c r="F510" s="271">
        <v>1591.8666666666668</v>
      </c>
      <c r="G510" s="271">
        <v>1569.7333333333336</v>
      </c>
      <c r="H510" s="271">
        <v>1641.7333333333336</v>
      </c>
      <c r="I510" s="271">
        <v>1663.8666666666668</v>
      </c>
      <c r="J510" s="270">
        <v>1677.7333333333336</v>
      </c>
      <c r="K510" s="270">
        <v>1650</v>
      </c>
      <c r="L510" s="270">
        <v>1614</v>
      </c>
      <c r="M510" s="241">
        <v>0.18883</v>
      </c>
      <c r="N510" s="1"/>
      <c r="O510" s="1"/>
    </row>
    <row r="511" spans="1:15" ht="12.75" customHeight="1">
      <c r="B511" s="1" t="s">
        <v>529</v>
      </c>
      <c r="C511" s="1">
        <v>2175.1999999999998</v>
      </c>
      <c r="D511" s="1">
        <v>2164.9833333333331</v>
      </c>
      <c r="E511" s="1">
        <v>2142.2166666666662</v>
      </c>
      <c r="F511" s="1">
        <v>2109.2333333333331</v>
      </c>
      <c r="G511" s="1">
        <v>2086.4666666666662</v>
      </c>
      <c r="H511" s="1">
        <v>2197.9666666666662</v>
      </c>
      <c r="I511" s="1">
        <v>2220.7333333333336</v>
      </c>
      <c r="J511" s="1">
        <v>2253.7166666666662</v>
      </c>
      <c r="K511" s="1">
        <v>2187.75</v>
      </c>
      <c r="L511" s="1">
        <v>2132</v>
      </c>
      <c r="M511" s="1">
        <v>0.17935999999999999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4"/>
      <c r="B5" s="445"/>
      <c r="C5" s="444"/>
      <c r="D5" s="44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446" t="s">
        <v>531</v>
      </c>
      <c r="C7" s="445"/>
      <c r="D7" s="7">
        <f>Main!B10</f>
        <v>44812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44811</v>
      </c>
      <c r="B10" s="29">
        <v>512165</v>
      </c>
      <c r="C10" s="28" t="s">
        <v>1029</v>
      </c>
      <c r="D10" s="28" t="s">
        <v>1004</v>
      </c>
      <c r="E10" s="28" t="s">
        <v>540</v>
      </c>
      <c r="F10" s="87">
        <v>71807</v>
      </c>
      <c r="G10" s="29">
        <v>115.77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44811</v>
      </c>
      <c r="B11" s="29">
        <v>517356</v>
      </c>
      <c r="C11" s="28" t="s">
        <v>1030</v>
      </c>
      <c r="D11" s="28" t="s">
        <v>970</v>
      </c>
      <c r="E11" s="28" t="s">
        <v>541</v>
      </c>
      <c r="F11" s="87">
        <v>1487679</v>
      </c>
      <c r="G11" s="29">
        <v>1.21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44811</v>
      </c>
      <c r="B12" s="29">
        <v>543443</v>
      </c>
      <c r="C12" s="28" t="s">
        <v>1031</v>
      </c>
      <c r="D12" s="28" t="s">
        <v>1032</v>
      </c>
      <c r="E12" s="28" t="s">
        <v>541</v>
      </c>
      <c r="F12" s="87">
        <v>20000</v>
      </c>
      <c r="G12" s="29">
        <v>22.7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44811</v>
      </c>
      <c r="B13" s="29">
        <v>543443</v>
      </c>
      <c r="C13" s="28" t="s">
        <v>1031</v>
      </c>
      <c r="D13" s="28" t="s">
        <v>1032</v>
      </c>
      <c r="E13" s="28" t="s">
        <v>540</v>
      </c>
      <c r="F13" s="87">
        <v>20000</v>
      </c>
      <c r="G13" s="29">
        <v>20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44811</v>
      </c>
      <c r="B14" s="29">
        <v>543443</v>
      </c>
      <c r="C14" s="28" t="s">
        <v>1031</v>
      </c>
      <c r="D14" s="28" t="s">
        <v>1033</v>
      </c>
      <c r="E14" s="28" t="s">
        <v>541</v>
      </c>
      <c r="F14" s="87">
        <v>20000</v>
      </c>
      <c r="G14" s="29">
        <v>20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44811</v>
      </c>
      <c r="B15" s="29">
        <v>543443</v>
      </c>
      <c r="C15" s="28" t="s">
        <v>1031</v>
      </c>
      <c r="D15" s="28" t="s">
        <v>1034</v>
      </c>
      <c r="E15" s="28" t="s">
        <v>541</v>
      </c>
      <c r="F15" s="87">
        <v>20000</v>
      </c>
      <c r="G15" s="29">
        <v>20.02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44811</v>
      </c>
      <c r="B16" s="29">
        <v>543443</v>
      </c>
      <c r="C16" s="28" t="s">
        <v>1031</v>
      </c>
      <c r="D16" s="28" t="s">
        <v>1034</v>
      </c>
      <c r="E16" s="28" t="s">
        <v>540</v>
      </c>
      <c r="F16" s="87">
        <v>20000</v>
      </c>
      <c r="G16" s="29">
        <v>22.7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44811</v>
      </c>
      <c r="B17" s="29">
        <v>509053</v>
      </c>
      <c r="C17" s="28" t="s">
        <v>984</v>
      </c>
      <c r="D17" s="28" t="s">
        <v>960</v>
      </c>
      <c r="E17" s="28" t="s">
        <v>541</v>
      </c>
      <c r="F17" s="87">
        <v>2</v>
      </c>
      <c r="G17" s="29">
        <v>19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44811</v>
      </c>
      <c r="B18" s="29">
        <v>509053</v>
      </c>
      <c r="C18" s="28" t="s">
        <v>984</v>
      </c>
      <c r="D18" s="28" t="s">
        <v>960</v>
      </c>
      <c r="E18" s="28" t="s">
        <v>540</v>
      </c>
      <c r="F18" s="87">
        <v>300003</v>
      </c>
      <c r="G18" s="29">
        <v>19.04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44811</v>
      </c>
      <c r="B19" s="29">
        <v>543261</v>
      </c>
      <c r="C19" s="28" t="s">
        <v>1035</v>
      </c>
      <c r="D19" s="28" t="s">
        <v>1036</v>
      </c>
      <c r="E19" s="28" t="s">
        <v>541</v>
      </c>
      <c r="F19" s="87">
        <v>3387637</v>
      </c>
      <c r="G19" s="29">
        <v>330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44811</v>
      </c>
      <c r="B20" s="29">
        <v>543261</v>
      </c>
      <c r="C20" s="28" t="s">
        <v>1035</v>
      </c>
      <c r="D20" s="28" t="s">
        <v>1037</v>
      </c>
      <c r="E20" s="28" t="s">
        <v>540</v>
      </c>
      <c r="F20" s="87">
        <v>3387637</v>
      </c>
      <c r="G20" s="29">
        <v>330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44811</v>
      </c>
      <c r="B21" s="29">
        <v>500093</v>
      </c>
      <c r="C21" s="28" t="s">
        <v>792</v>
      </c>
      <c r="D21" s="28" t="s">
        <v>1038</v>
      </c>
      <c r="E21" s="28" t="s">
        <v>541</v>
      </c>
      <c r="F21" s="87">
        <v>13845000</v>
      </c>
      <c r="G21" s="29">
        <v>215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44811</v>
      </c>
      <c r="B22" s="29">
        <v>540023</v>
      </c>
      <c r="C22" s="28" t="s">
        <v>952</v>
      </c>
      <c r="D22" s="28" t="s">
        <v>953</v>
      </c>
      <c r="E22" s="28" t="s">
        <v>541</v>
      </c>
      <c r="F22" s="87">
        <v>228765</v>
      </c>
      <c r="G22" s="29">
        <v>145.19999999999999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44811</v>
      </c>
      <c r="B23" s="29">
        <v>540023</v>
      </c>
      <c r="C23" s="28" t="s">
        <v>952</v>
      </c>
      <c r="D23" s="28" t="s">
        <v>954</v>
      </c>
      <c r="E23" s="28" t="s">
        <v>540</v>
      </c>
      <c r="F23" s="87">
        <v>90000</v>
      </c>
      <c r="G23" s="29">
        <v>145.11000000000001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44811</v>
      </c>
      <c r="B24" s="29">
        <v>540023</v>
      </c>
      <c r="C24" s="28" t="s">
        <v>952</v>
      </c>
      <c r="D24" s="28" t="s">
        <v>954</v>
      </c>
      <c r="E24" s="28" t="s">
        <v>541</v>
      </c>
      <c r="F24" s="87">
        <v>73538</v>
      </c>
      <c r="G24" s="29">
        <v>145.19999999999999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44811</v>
      </c>
      <c r="B25" s="29">
        <v>543516</v>
      </c>
      <c r="C25" s="28" t="s">
        <v>1039</v>
      </c>
      <c r="D25" s="28" t="s">
        <v>1040</v>
      </c>
      <c r="E25" s="28" t="s">
        <v>541</v>
      </c>
      <c r="F25" s="87">
        <v>8000</v>
      </c>
      <c r="G25" s="29">
        <v>57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44811</v>
      </c>
      <c r="B26" s="29">
        <v>542602</v>
      </c>
      <c r="C26" s="28" t="s">
        <v>1041</v>
      </c>
      <c r="D26" s="28" t="s">
        <v>1042</v>
      </c>
      <c r="E26" s="28" t="s">
        <v>541</v>
      </c>
      <c r="F26" s="87">
        <v>10000000</v>
      </c>
      <c r="G26" s="29">
        <v>351.89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44811</v>
      </c>
      <c r="B27" s="29">
        <v>512441</v>
      </c>
      <c r="C27" s="28" t="s">
        <v>985</v>
      </c>
      <c r="D27" s="28" t="s">
        <v>1043</v>
      </c>
      <c r="E27" s="28" t="s">
        <v>541</v>
      </c>
      <c r="F27" s="87">
        <v>10000</v>
      </c>
      <c r="G27" s="29">
        <v>108.4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44811</v>
      </c>
      <c r="B28" s="29">
        <v>512441</v>
      </c>
      <c r="C28" s="28" t="s">
        <v>985</v>
      </c>
      <c r="D28" s="28" t="s">
        <v>986</v>
      </c>
      <c r="E28" s="28" t="s">
        <v>540</v>
      </c>
      <c r="F28" s="87">
        <v>44062</v>
      </c>
      <c r="G28" s="29">
        <v>108.37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44811</v>
      </c>
      <c r="B29" s="29">
        <v>531301</v>
      </c>
      <c r="C29" s="28" t="s">
        <v>1044</v>
      </c>
      <c r="D29" s="28" t="s">
        <v>1045</v>
      </c>
      <c r="E29" s="28" t="s">
        <v>541</v>
      </c>
      <c r="F29" s="87">
        <v>3500</v>
      </c>
      <c r="G29" s="29">
        <v>48.05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44811</v>
      </c>
      <c r="B30" s="29">
        <v>509051</v>
      </c>
      <c r="C30" s="28" t="s">
        <v>1046</v>
      </c>
      <c r="D30" s="28" t="s">
        <v>1047</v>
      </c>
      <c r="E30" s="28" t="s">
        <v>541</v>
      </c>
      <c r="F30" s="87">
        <v>8187198</v>
      </c>
      <c r="G30" s="29">
        <v>2.82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44811</v>
      </c>
      <c r="B31" s="29">
        <v>514312</v>
      </c>
      <c r="C31" s="28" t="s">
        <v>1048</v>
      </c>
      <c r="D31" s="28" t="s">
        <v>1049</v>
      </c>
      <c r="E31" s="28" t="s">
        <v>541</v>
      </c>
      <c r="F31" s="87">
        <v>54616</v>
      </c>
      <c r="G31" s="29">
        <v>17.27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44811</v>
      </c>
      <c r="B32" s="29">
        <v>514312</v>
      </c>
      <c r="C32" s="28" t="s">
        <v>1048</v>
      </c>
      <c r="D32" s="28" t="s">
        <v>1050</v>
      </c>
      <c r="E32" s="28" t="s">
        <v>540</v>
      </c>
      <c r="F32" s="87">
        <v>85000</v>
      </c>
      <c r="G32" s="29">
        <v>17.25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44811</v>
      </c>
      <c r="B33" s="29">
        <v>514312</v>
      </c>
      <c r="C33" s="28" t="s">
        <v>1048</v>
      </c>
      <c r="D33" s="28" t="s">
        <v>1051</v>
      </c>
      <c r="E33" s="28" t="s">
        <v>541</v>
      </c>
      <c r="F33" s="87">
        <v>35000</v>
      </c>
      <c r="G33" s="29">
        <v>17.25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44811</v>
      </c>
      <c r="B34" s="29">
        <v>533602</v>
      </c>
      <c r="C34" s="28" t="s">
        <v>1052</v>
      </c>
      <c r="D34" s="28" t="s">
        <v>954</v>
      </c>
      <c r="E34" s="28" t="s">
        <v>540</v>
      </c>
      <c r="F34" s="87">
        <v>176063</v>
      </c>
      <c r="G34" s="29">
        <v>11.87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44811</v>
      </c>
      <c r="B35" s="29">
        <v>533602</v>
      </c>
      <c r="C35" s="28" t="s">
        <v>1052</v>
      </c>
      <c r="D35" s="28" t="s">
        <v>954</v>
      </c>
      <c r="E35" s="28" t="s">
        <v>541</v>
      </c>
      <c r="F35" s="87">
        <v>798970</v>
      </c>
      <c r="G35" s="29">
        <v>11.95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44811</v>
      </c>
      <c r="B36" s="29">
        <v>530689</v>
      </c>
      <c r="C36" s="28" t="s">
        <v>1053</v>
      </c>
      <c r="D36" s="28" t="s">
        <v>1054</v>
      </c>
      <c r="E36" s="28" t="s">
        <v>541</v>
      </c>
      <c r="F36" s="87">
        <v>271055</v>
      </c>
      <c r="G36" s="29">
        <v>47.21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44811</v>
      </c>
      <c r="B37" s="29">
        <v>519279</v>
      </c>
      <c r="C37" s="28" t="s">
        <v>955</v>
      </c>
      <c r="D37" s="28" t="s">
        <v>956</v>
      </c>
      <c r="E37" s="28" t="s">
        <v>541</v>
      </c>
      <c r="F37" s="87">
        <v>34090</v>
      </c>
      <c r="G37" s="29">
        <v>5.44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44811</v>
      </c>
      <c r="B38" s="29">
        <v>511000</v>
      </c>
      <c r="C38" s="28" t="s">
        <v>1055</v>
      </c>
      <c r="D38" s="28" t="s">
        <v>1056</v>
      </c>
      <c r="E38" s="28" t="s">
        <v>540</v>
      </c>
      <c r="F38" s="87">
        <v>64552</v>
      </c>
      <c r="G38" s="29">
        <v>4.79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44811</v>
      </c>
      <c r="B39" s="29">
        <v>539767</v>
      </c>
      <c r="C39" s="28" t="s">
        <v>1057</v>
      </c>
      <c r="D39" s="28" t="s">
        <v>1058</v>
      </c>
      <c r="E39" s="28" t="s">
        <v>541</v>
      </c>
      <c r="F39" s="87">
        <v>30850</v>
      </c>
      <c r="G39" s="29">
        <v>17.86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44811</v>
      </c>
      <c r="B40" s="29">
        <v>543578</v>
      </c>
      <c r="C40" s="28" t="s">
        <v>888</v>
      </c>
      <c r="D40" s="28" t="s">
        <v>1059</v>
      </c>
      <c r="E40" s="28" t="s">
        <v>541</v>
      </c>
      <c r="F40" s="87">
        <v>16000</v>
      </c>
      <c r="G40" s="29">
        <v>64.88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44811</v>
      </c>
      <c r="B41" s="29">
        <v>543578</v>
      </c>
      <c r="C41" s="28" t="s">
        <v>888</v>
      </c>
      <c r="D41" s="28" t="s">
        <v>960</v>
      </c>
      <c r="E41" s="28" t="s">
        <v>540</v>
      </c>
      <c r="F41" s="87">
        <v>16000</v>
      </c>
      <c r="G41" s="29">
        <v>63.88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44811</v>
      </c>
      <c r="B42" s="29">
        <v>531120</v>
      </c>
      <c r="C42" s="28" t="s">
        <v>1060</v>
      </c>
      <c r="D42" s="28" t="s">
        <v>1061</v>
      </c>
      <c r="E42" s="28" t="s">
        <v>540</v>
      </c>
      <c r="F42" s="87">
        <v>2804231</v>
      </c>
      <c r="G42" s="29">
        <v>26.47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44811</v>
      </c>
      <c r="B43" s="29">
        <v>531120</v>
      </c>
      <c r="C43" s="28" t="s">
        <v>1060</v>
      </c>
      <c r="D43" s="28" t="s">
        <v>1061</v>
      </c>
      <c r="E43" s="28" t="s">
        <v>541</v>
      </c>
      <c r="F43" s="87">
        <v>20168</v>
      </c>
      <c r="G43" s="29">
        <v>26.72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44811</v>
      </c>
      <c r="B44" s="29">
        <v>512217</v>
      </c>
      <c r="C44" s="28" t="s">
        <v>1062</v>
      </c>
      <c r="D44" s="28" t="s">
        <v>1063</v>
      </c>
      <c r="E44" s="28" t="s">
        <v>540</v>
      </c>
      <c r="F44" s="87">
        <v>57911</v>
      </c>
      <c r="G44" s="29">
        <v>10.61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44811</v>
      </c>
      <c r="B45" s="29">
        <v>543590</v>
      </c>
      <c r="C45" s="28" t="s">
        <v>1064</v>
      </c>
      <c r="D45" s="28" t="s">
        <v>1065</v>
      </c>
      <c r="E45" s="28" t="s">
        <v>541</v>
      </c>
      <c r="F45" s="87">
        <v>346000</v>
      </c>
      <c r="G45" s="29">
        <v>60.05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44811</v>
      </c>
      <c r="B46" s="29">
        <v>543590</v>
      </c>
      <c r="C46" s="28" t="s">
        <v>1064</v>
      </c>
      <c r="D46" s="28" t="s">
        <v>1066</v>
      </c>
      <c r="E46" s="28" t="s">
        <v>541</v>
      </c>
      <c r="F46" s="87">
        <v>460000</v>
      </c>
      <c r="G46" s="29">
        <v>60.05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44811</v>
      </c>
      <c r="B47" s="29">
        <v>543590</v>
      </c>
      <c r="C47" s="28" t="s">
        <v>1064</v>
      </c>
      <c r="D47" s="28" t="s">
        <v>1067</v>
      </c>
      <c r="E47" s="28" t="s">
        <v>540</v>
      </c>
      <c r="F47" s="87">
        <v>700000</v>
      </c>
      <c r="G47" s="29">
        <v>60.05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44811</v>
      </c>
      <c r="B48" s="29">
        <v>540821</v>
      </c>
      <c r="C48" s="28" t="s">
        <v>957</v>
      </c>
      <c r="D48" s="28" t="s">
        <v>958</v>
      </c>
      <c r="E48" s="28" t="s">
        <v>541</v>
      </c>
      <c r="F48" s="87">
        <v>600000</v>
      </c>
      <c r="G48" s="29">
        <v>21.8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44811</v>
      </c>
      <c r="B49" s="29">
        <v>539584</v>
      </c>
      <c r="C49" s="28" t="s">
        <v>1068</v>
      </c>
      <c r="D49" s="28" t="s">
        <v>1069</v>
      </c>
      <c r="E49" s="28" t="s">
        <v>541</v>
      </c>
      <c r="F49" s="87">
        <v>527436</v>
      </c>
      <c r="G49" s="29">
        <v>0.92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44811</v>
      </c>
      <c r="B50" s="29">
        <v>539835</v>
      </c>
      <c r="C50" s="28" t="s">
        <v>1070</v>
      </c>
      <c r="D50" s="28" t="s">
        <v>1071</v>
      </c>
      <c r="E50" s="28" t="s">
        <v>541</v>
      </c>
      <c r="F50" s="87">
        <v>343000</v>
      </c>
      <c r="G50" s="29">
        <v>2.72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44811</v>
      </c>
      <c r="B51" s="29">
        <v>539835</v>
      </c>
      <c r="C51" s="28" t="s">
        <v>1070</v>
      </c>
      <c r="D51" s="28" t="s">
        <v>1072</v>
      </c>
      <c r="E51" s="28" t="s">
        <v>540</v>
      </c>
      <c r="F51" s="87">
        <v>344000</v>
      </c>
      <c r="G51" s="29">
        <v>2.72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44811</v>
      </c>
      <c r="B52" s="29">
        <v>511447</v>
      </c>
      <c r="C52" s="28" t="s">
        <v>909</v>
      </c>
      <c r="D52" s="28" t="s">
        <v>1073</v>
      </c>
      <c r="E52" s="28" t="s">
        <v>540</v>
      </c>
      <c r="F52" s="87">
        <v>177116</v>
      </c>
      <c r="G52" s="29">
        <v>12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44811</v>
      </c>
      <c r="B53" s="29">
        <v>511447</v>
      </c>
      <c r="C53" s="28" t="s">
        <v>909</v>
      </c>
      <c r="D53" s="28" t="s">
        <v>959</v>
      </c>
      <c r="E53" s="28" t="s">
        <v>541</v>
      </c>
      <c r="F53" s="87">
        <v>300000</v>
      </c>
      <c r="G53" s="29">
        <v>12.02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44811</v>
      </c>
      <c r="B54" s="29">
        <v>521005</v>
      </c>
      <c r="C54" s="28" t="s">
        <v>1074</v>
      </c>
      <c r="D54" s="28" t="s">
        <v>1075</v>
      </c>
      <c r="E54" s="28" t="s">
        <v>540</v>
      </c>
      <c r="F54" s="87">
        <v>15000</v>
      </c>
      <c r="G54" s="29">
        <v>26.4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44811</v>
      </c>
      <c r="B55" s="29">
        <v>521005</v>
      </c>
      <c r="C55" s="28" t="s">
        <v>1074</v>
      </c>
      <c r="D55" s="28" t="s">
        <v>1076</v>
      </c>
      <c r="E55" s="28" t="s">
        <v>540</v>
      </c>
      <c r="F55" s="87">
        <v>9125</v>
      </c>
      <c r="G55" s="29">
        <v>27.51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44811</v>
      </c>
      <c r="B56" s="29">
        <v>521005</v>
      </c>
      <c r="C56" s="28" t="s">
        <v>1074</v>
      </c>
      <c r="D56" s="28" t="s">
        <v>1076</v>
      </c>
      <c r="E56" s="28" t="s">
        <v>541</v>
      </c>
      <c r="F56" s="87">
        <v>14125</v>
      </c>
      <c r="G56" s="29">
        <v>27.68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44811</v>
      </c>
      <c r="B57" s="29">
        <v>521005</v>
      </c>
      <c r="C57" s="28" t="s">
        <v>1074</v>
      </c>
      <c r="D57" s="28" t="s">
        <v>1077</v>
      </c>
      <c r="E57" s="28" t="s">
        <v>540</v>
      </c>
      <c r="F57" s="87">
        <v>30800</v>
      </c>
      <c r="G57" s="29">
        <v>26.42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44811</v>
      </c>
      <c r="B58" s="29">
        <v>521005</v>
      </c>
      <c r="C58" s="28" t="s">
        <v>1074</v>
      </c>
      <c r="D58" s="28" t="s">
        <v>866</v>
      </c>
      <c r="E58" s="28" t="s">
        <v>540</v>
      </c>
      <c r="F58" s="87">
        <v>38629</v>
      </c>
      <c r="G58" s="29">
        <v>26.41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44811</v>
      </c>
      <c r="B59" s="29">
        <v>521005</v>
      </c>
      <c r="C59" s="28" t="s">
        <v>1074</v>
      </c>
      <c r="D59" s="28" t="s">
        <v>866</v>
      </c>
      <c r="E59" s="28" t="s">
        <v>541</v>
      </c>
      <c r="F59" s="87">
        <v>38629</v>
      </c>
      <c r="G59" s="29">
        <v>26.7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44811</v>
      </c>
      <c r="B60" s="29">
        <v>538569</v>
      </c>
      <c r="C60" s="28" t="s">
        <v>1078</v>
      </c>
      <c r="D60" s="28" t="s">
        <v>1079</v>
      </c>
      <c r="E60" s="28" t="s">
        <v>541</v>
      </c>
      <c r="F60" s="87">
        <v>300000</v>
      </c>
      <c r="G60" s="29">
        <v>2.8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44811</v>
      </c>
      <c r="B61" s="29">
        <v>540252</v>
      </c>
      <c r="C61" s="28" t="s">
        <v>1080</v>
      </c>
      <c r="D61" s="28" t="s">
        <v>1081</v>
      </c>
      <c r="E61" s="28" t="s">
        <v>540</v>
      </c>
      <c r="F61" s="87">
        <v>305891</v>
      </c>
      <c r="G61" s="29">
        <v>39.06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44811</v>
      </c>
      <c r="B62" s="29">
        <v>540252</v>
      </c>
      <c r="C62" s="28" t="s">
        <v>1080</v>
      </c>
      <c r="D62" s="28" t="s">
        <v>1081</v>
      </c>
      <c r="E62" s="28" t="s">
        <v>541</v>
      </c>
      <c r="F62" s="87">
        <v>150491</v>
      </c>
      <c r="G62" s="29">
        <v>39.200000000000003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44811</v>
      </c>
      <c r="B63" s="29">
        <v>524661</v>
      </c>
      <c r="C63" s="28" t="s">
        <v>895</v>
      </c>
      <c r="D63" s="28" t="s">
        <v>1082</v>
      </c>
      <c r="E63" s="28" t="s">
        <v>541</v>
      </c>
      <c r="F63" s="87">
        <v>85500</v>
      </c>
      <c r="G63" s="29">
        <v>7.51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44811</v>
      </c>
      <c r="B64" s="29">
        <v>524661</v>
      </c>
      <c r="C64" s="28" t="s">
        <v>895</v>
      </c>
      <c r="D64" s="28" t="s">
        <v>1083</v>
      </c>
      <c r="E64" s="28" t="s">
        <v>540</v>
      </c>
      <c r="F64" s="87">
        <v>102000</v>
      </c>
      <c r="G64" s="29">
        <v>7.55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44811</v>
      </c>
      <c r="B65" s="29">
        <v>524661</v>
      </c>
      <c r="C65" s="28" t="s">
        <v>895</v>
      </c>
      <c r="D65" s="28" t="s">
        <v>961</v>
      </c>
      <c r="E65" s="28" t="s">
        <v>540</v>
      </c>
      <c r="F65" s="87">
        <v>326998</v>
      </c>
      <c r="G65" s="29">
        <v>7.59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44811</v>
      </c>
      <c r="B66" s="29">
        <v>524661</v>
      </c>
      <c r="C66" s="28" t="s">
        <v>895</v>
      </c>
      <c r="D66" s="28" t="s">
        <v>987</v>
      </c>
      <c r="E66" s="28" t="s">
        <v>540</v>
      </c>
      <c r="F66" s="87">
        <v>200000</v>
      </c>
      <c r="G66" s="29">
        <v>7.55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44811</v>
      </c>
      <c r="B67" s="29">
        <v>524661</v>
      </c>
      <c r="C67" s="28" t="s">
        <v>895</v>
      </c>
      <c r="D67" s="28" t="s">
        <v>987</v>
      </c>
      <c r="E67" s="28" t="s">
        <v>541</v>
      </c>
      <c r="F67" s="87">
        <v>200000</v>
      </c>
      <c r="G67" s="29">
        <v>7.58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44811</v>
      </c>
      <c r="B68" s="29">
        <v>524661</v>
      </c>
      <c r="C68" s="28" t="s">
        <v>895</v>
      </c>
      <c r="D68" s="28" t="s">
        <v>1084</v>
      </c>
      <c r="E68" s="28" t="s">
        <v>540</v>
      </c>
      <c r="F68" s="87">
        <v>100000</v>
      </c>
      <c r="G68" s="29">
        <v>7.55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44811</v>
      </c>
      <c r="B69" s="29">
        <v>524661</v>
      </c>
      <c r="C69" s="28" t="s">
        <v>895</v>
      </c>
      <c r="D69" s="28" t="s">
        <v>932</v>
      </c>
      <c r="E69" s="28" t="s">
        <v>541</v>
      </c>
      <c r="F69" s="87">
        <v>301315</v>
      </c>
      <c r="G69" s="29">
        <v>7.55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44811</v>
      </c>
      <c r="B70" s="29">
        <v>524661</v>
      </c>
      <c r="C70" s="28" t="s">
        <v>895</v>
      </c>
      <c r="D70" s="28" t="s">
        <v>1085</v>
      </c>
      <c r="E70" s="28" t="s">
        <v>540</v>
      </c>
      <c r="F70" s="87">
        <v>100000</v>
      </c>
      <c r="G70" s="29">
        <v>7.58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44811</v>
      </c>
      <c r="B71" s="29">
        <v>524661</v>
      </c>
      <c r="C71" s="28" t="s">
        <v>895</v>
      </c>
      <c r="D71" s="28" t="s">
        <v>1086</v>
      </c>
      <c r="E71" s="28" t="s">
        <v>540</v>
      </c>
      <c r="F71" s="87">
        <v>100000</v>
      </c>
      <c r="G71" s="29">
        <v>7.55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44811</v>
      </c>
      <c r="B72" s="29">
        <v>524661</v>
      </c>
      <c r="C72" s="28" t="s">
        <v>895</v>
      </c>
      <c r="D72" s="28" t="s">
        <v>933</v>
      </c>
      <c r="E72" s="28" t="s">
        <v>541</v>
      </c>
      <c r="F72" s="87">
        <v>132986</v>
      </c>
      <c r="G72" s="29">
        <v>7.58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44811</v>
      </c>
      <c r="B73" s="29">
        <v>524661</v>
      </c>
      <c r="C73" s="28" t="s">
        <v>895</v>
      </c>
      <c r="D73" s="28" t="s">
        <v>933</v>
      </c>
      <c r="E73" s="28" t="s">
        <v>540</v>
      </c>
      <c r="F73" s="87">
        <v>107986</v>
      </c>
      <c r="G73" s="29">
        <v>7.57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44811</v>
      </c>
      <c r="B74" s="29">
        <v>524661</v>
      </c>
      <c r="C74" s="28" t="s">
        <v>895</v>
      </c>
      <c r="D74" s="28" t="s">
        <v>962</v>
      </c>
      <c r="E74" s="28" t="s">
        <v>541</v>
      </c>
      <c r="F74" s="87">
        <v>202590</v>
      </c>
      <c r="G74" s="29">
        <v>7.55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44811</v>
      </c>
      <c r="B75" s="29">
        <v>524661</v>
      </c>
      <c r="C75" s="28" t="s">
        <v>895</v>
      </c>
      <c r="D75" s="28" t="s">
        <v>1087</v>
      </c>
      <c r="E75" s="28" t="s">
        <v>541</v>
      </c>
      <c r="F75" s="87">
        <v>297167</v>
      </c>
      <c r="G75" s="29">
        <v>7.58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44811</v>
      </c>
      <c r="B76" s="29">
        <v>524661</v>
      </c>
      <c r="C76" s="28" t="s">
        <v>895</v>
      </c>
      <c r="D76" s="28" t="s">
        <v>962</v>
      </c>
      <c r="E76" s="28" t="s">
        <v>540</v>
      </c>
      <c r="F76" s="87">
        <v>26590</v>
      </c>
      <c r="G76" s="29">
        <v>7.49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44811</v>
      </c>
      <c r="B77" s="29">
        <v>524661</v>
      </c>
      <c r="C77" s="28" t="s">
        <v>895</v>
      </c>
      <c r="D77" s="28" t="s">
        <v>1087</v>
      </c>
      <c r="E77" s="28" t="s">
        <v>540</v>
      </c>
      <c r="F77" s="87">
        <v>152816</v>
      </c>
      <c r="G77" s="29">
        <v>7.53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44811</v>
      </c>
      <c r="B78" s="29" t="s">
        <v>963</v>
      </c>
      <c r="C78" s="28" t="s">
        <v>964</v>
      </c>
      <c r="D78" s="28" t="s">
        <v>965</v>
      </c>
      <c r="E78" s="28" t="s">
        <v>540</v>
      </c>
      <c r="F78" s="87">
        <v>140764</v>
      </c>
      <c r="G78" s="29">
        <v>41.85</v>
      </c>
      <c r="H78" s="29" t="s">
        <v>816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44811</v>
      </c>
      <c r="B79" s="29" t="s">
        <v>963</v>
      </c>
      <c r="C79" s="28" t="s">
        <v>964</v>
      </c>
      <c r="D79" s="28" t="s">
        <v>988</v>
      </c>
      <c r="E79" s="28" t="s">
        <v>540</v>
      </c>
      <c r="F79" s="87">
        <v>59151</v>
      </c>
      <c r="G79" s="29">
        <v>41.66</v>
      </c>
      <c r="H79" s="29" t="s">
        <v>816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44811</v>
      </c>
      <c r="B80" s="29" t="s">
        <v>1088</v>
      </c>
      <c r="C80" s="28" t="s">
        <v>1089</v>
      </c>
      <c r="D80" s="28" t="s">
        <v>1090</v>
      </c>
      <c r="E80" s="28" t="s">
        <v>540</v>
      </c>
      <c r="F80" s="87">
        <v>120000</v>
      </c>
      <c r="G80" s="29">
        <v>10</v>
      </c>
      <c r="H80" s="29" t="s">
        <v>816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44811</v>
      </c>
      <c r="B81" s="29" t="s">
        <v>1088</v>
      </c>
      <c r="C81" s="28" t="s">
        <v>1089</v>
      </c>
      <c r="D81" s="28" t="s">
        <v>954</v>
      </c>
      <c r="E81" s="28" t="s">
        <v>540</v>
      </c>
      <c r="F81" s="87">
        <v>56000</v>
      </c>
      <c r="G81" s="29">
        <v>9.99</v>
      </c>
      <c r="H81" s="29" t="s">
        <v>816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44811</v>
      </c>
      <c r="B82" s="29" t="s">
        <v>1091</v>
      </c>
      <c r="C82" s="28" t="s">
        <v>1092</v>
      </c>
      <c r="D82" s="28" t="s">
        <v>1093</v>
      </c>
      <c r="E82" s="28" t="s">
        <v>540</v>
      </c>
      <c r="F82" s="87">
        <v>90000</v>
      </c>
      <c r="G82" s="29">
        <v>141.69</v>
      </c>
      <c r="H82" s="29" t="s">
        <v>816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44811</v>
      </c>
      <c r="B83" s="29" t="s">
        <v>1094</v>
      </c>
      <c r="C83" s="28" t="s">
        <v>1095</v>
      </c>
      <c r="D83" s="28" t="s">
        <v>1096</v>
      </c>
      <c r="E83" s="28" t="s">
        <v>540</v>
      </c>
      <c r="F83" s="87">
        <v>368000</v>
      </c>
      <c r="G83" s="29">
        <v>25.7</v>
      </c>
      <c r="H83" s="29" t="s">
        <v>816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44811</v>
      </c>
      <c r="B84" s="29" t="s">
        <v>1094</v>
      </c>
      <c r="C84" s="28" t="s">
        <v>1095</v>
      </c>
      <c r="D84" s="28" t="s">
        <v>1097</v>
      </c>
      <c r="E84" s="28" t="s">
        <v>540</v>
      </c>
      <c r="F84" s="87">
        <v>80000</v>
      </c>
      <c r="G84" s="29">
        <v>25.7</v>
      </c>
      <c r="H84" s="29" t="s">
        <v>816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44811</v>
      </c>
      <c r="B85" s="29" t="s">
        <v>1094</v>
      </c>
      <c r="C85" s="28" t="s">
        <v>1095</v>
      </c>
      <c r="D85" s="28" t="s">
        <v>1098</v>
      </c>
      <c r="E85" s="28" t="s">
        <v>540</v>
      </c>
      <c r="F85" s="87">
        <v>68000</v>
      </c>
      <c r="G85" s="29">
        <v>25.7</v>
      </c>
      <c r="H85" s="29" t="s">
        <v>816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44811</v>
      </c>
      <c r="B86" s="29" t="s">
        <v>1094</v>
      </c>
      <c r="C86" s="28" t="s">
        <v>1095</v>
      </c>
      <c r="D86" s="28" t="s">
        <v>1097</v>
      </c>
      <c r="E86" s="28" t="s">
        <v>540</v>
      </c>
      <c r="F86" s="87">
        <v>120000</v>
      </c>
      <c r="G86" s="29">
        <v>25.7</v>
      </c>
      <c r="H86" s="29" t="s">
        <v>816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44811</v>
      </c>
      <c r="B87" s="29" t="s">
        <v>75</v>
      </c>
      <c r="C87" s="28" t="s">
        <v>1099</v>
      </c>
      <c r="D87" s="28" t="s">
        <v>1100</v>
      </c>
      <c r="E87" s="28" t="s">
        <v>540</v>
      </c>
      <c r="F87" s="87">
        <v>96234427</v>
      </c>
      <c r="G87" s="29">
        <v>686.2</v>
      </c>
      <c r="H87" s="29" t="s">
        <v>816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44811</v>
      </c>
      <c r="B88" s="29" t="s">
        <v>968</v>
      </c>
      <c r="C88" s="28" t="s">
        <v>969</v>
      </c>
      <c r="D88" s="28" t="s">
        <v>990</v>
      </c>
      <c r="E88" s="28" t="s">
        <v>540</v>
      </c>
      <c r="F88" s="87">
        <v>123000</v>
      </c>
      <c r="G88" s="29">
        <v>10.9</v>
      </c>
      <c r="H88" s="29" t="s">
        <v>816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44811</v>
      </c>
      <c r="B89" s="29" t="s">
        <v>966</v>
      </c>
      <c r="C89" s="28" t="s">
        <v>967</v>
      </c>
      <c r="D89" s="28" t="s">
        <v>936</v>
      </c>
      <c r="E89" s="28" t="s">
        <v>540</v>
      </c>
      <c r="F89" s="87">
        <v>200438</v>
      </c>
      <c r="G89" s="29">
        <v>37.549999999999997</v>
      </c>
      <c r="H89" s="29" t="s">
        <v>816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44811</v>
      </c>
      <c r="B90" s="29" t="s">
        <v>991</v>
      </c>
      <c r="C90" s="28" t="s">
        <v>992</v>
      </c>
      <c r="D90" s="28" t="s">
        <v>993</v>
      </c>
      <c r="E90" s="28" t="s">
        <v>540</v>
      </c>
      <c r="F90" s="87">
        <v>312671</v>
      </c>
      <c r="G90" s="29">
        <v>448.06</v>
      </c>
      <c r="H90" s="29" t="s">
        <v>816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44811</v>
      </c>
      <c r="B91" s="29" t="s">
        <v>991</v>
      </c>
      <c r="C91" s="28" t="s">
        <v>992</v>
      </c>
      <c r="D91" s="28" t="s">
        <v>869</v>
      </c>
      <c r="E91" s="28" t="s">
        <v>540</v>
      </c>
      <c r="F91" s="87">
        <v>515772</v>
      </c>
      <c r="G91" s="29">
        <v>451.96</v>
      </c>
      <c r="H91" s="29" t="s">
        <v>816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44811</v>
      </c>
      <c r="B92" s="29" t="s">
        <v>991</v>
      </c>
      <c r="C92" s="28" t="s">
        <v>992</v>
      </c>
      <c r="D92" s="28" t="s">
        <v>937</v>
      </c>
      <c r="E92" s="28" t="s">
        <v>540</v>
      </c>
      <c r="F92" s="87">
        <v>274199</v>
      </c>
      <c r="G92" s="29">
        <v>452.38</v>
      </c>
      <c r="H92" s="29" t="s">
        <v>816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44811</v>
      </c>
      <c r="B93" s="29" t="s">
        <v>1101</v>
      </c>
      <c r="C93" s="28" t="s">
        <v>1102</v>
      </c>
      <c r="D93" s="28" t="s">
        <v>1103</v>
      </c>
      <c r="E93" s="28" t="s">
        <v>540</v>
      </c>
      <c r="F93" s="87">
        <v>69000</v>
      </c>
      <c r="G93" s="29">
        <v>82.09</v>
      </c>
      <c r="H93" s="29" t="s">
        <v>816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44811</v>
      </c>
      <c r="B94" s="29" t="s">
        <v>1104</v>
      </c>
      <c r="C94" s="28" t="s">
        <v>1105</v>
      </c>
      <c r="D94" s="28" t="s">
        <v>1106</v>
      </c>
      <c r="E94" s="28" t="s">
        <v>540</v>
      </c>
      <c r="F94" s="87">
        <v>53837</v>
      </c>
      <c r="G94" s="29">
        <v>79.58</v>
      </c>
      <c r="H94" s="29" t="s">
        <v>816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44811</v>
      </c>
      <c r="B95" s="29" t="s">
        <v>1104</v>
      </c>
      <c r="C95" s="28" t="s">
        <v>1105</v>
      </c>
      <c r="D95" s="28" t="s">
        <v>1107</v>
      </c>
      <c r="E95" s="28" t="s">
        <v>540</v>
      </c>
      <c r="F95" s="87">
        <v>63507</v>
      </c>
      <c r="G95" s="29">
        <v>77.64</v>
      </c>
      <c r="H95" s="29" t="s">
        <v>816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44811</v>
      </c>
      <c r="B96" s="29" t="s">
        <v>1108</v>
      </c>
      <c r="C96" s="28" t="s">
        <v>1109</v>
      </c>
      <c r="D96" s="28" t="s">
        <v>1110</v>
      </c>
      <c r="E96" s="28" t="s">
        <v>540</v>
      </c>
      <c r="F96" s="87">
        <v>35498</v>
      </c>
      <c r="G96" s="29">
        <v>146.94</v>
      </c>
      <c r="H96" s="29" t="s">
        <v>816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44811</v>
      </c>
      <c r="B97" s="29" t="s">
        <v>1111</v>
      </c>
      <c r="C97" s="28" t="s">
        <v>1112</v>
      </c>
      <c r="D97" s="28" t="s">
        <v>989</v>
      </c>
      <c r="E97" s="28" t="s">
        <v>540</v>
      </c>
      <c r="F97" s="87">
        <v>457868</v>
      </c>
      <c r="G97" s="29">
        <v>98.99</v>
      </c>
      <c r="H97" s="29" t="s">
        <v>816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44811</v>
      </c>
      <c r="B98" s="29" t="s">
        <v>1111</v>
      </c>
      <c r="C98" s="28" t="s">
        <v>1112</v>
      </c>
      <c r="D98" s="28" t="s">
        <v>866</v>
      </c>
      <c r="E98" s="28" t="s">
        <v>540</v>
      </c>
      <c r="F98" s="87">
        <v>41995</v>
      </c>
      <c r="G98" s="29">
        <v>98.72</v>
      </c>
      <c r="H98" s="29" t="s">
        <v>816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44811</v>
      </c>
      <c r="B99" s="29" t="s">
        <v>1113</v>
      </c>
      <c r="C99" s="28" t="s">
        <v>1114</v>
      </c>
      <c r="D99" s="28" t="s">
        <v>1115</v>
      </c>
      <c r="E99" s="28" t="s">
        <v>540</v>
      </c>
      <c r="F99" s="87">
        <v>96187</v>
      </c>
      <c r="G99" s="29">
        <v>7.51</v>
      </c>
      <c r="H99" s="29" t="s">
        <v>816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44811</v>
      </c>
      <c r="B100" s="29" t="s">
        <v>1116</v>
      </c>
      <c r="C100" s="28" t="s">
        <v>1117</v>
      </c>
      <c r="D100" s="28" t="s">
        <v>1118</v>
      </c>
      <c r="E100" s="28" t="s">
        <v>540</v>
      </c>
      <c r="F100" s="87">
        <v>5031135</v>
      </c>
      <c r="G100" s="29">
        <v>3.47</v>
      </c>
      <c r="H100" s="29" t="s">
        <v>816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44811</v>
      </c>
      <c r="B101" s="29" t="s">
        <v>995</v>
      </c>
      <c r="C101" s="28" t="s">
        <v>996</v>
      </c>
      <c r="D101" s="28" t="s">
        <v>997</v>
      </c>
      <c r="E101" s="28" t="s">
        <v>540</v>
      </c>
      <c r="F101" s="87">
        <v>107200</v>
      </c>
      <c r="G101" s="29">
        <v>149</v>
      </c>
      <c r="H101" s="29" t="s">
        <v>816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44811</v>
      </c>
      <c r="B102" s="29" t="s">
        <v>995</v>
      </c>
      <c r="C102" s="28" t="s">
        <v>996</v>
      </c>
      <c r="D102" s="28" t="s">
        <v>1119</v>
      </c>
      <c r="E102" s="28" t="s">
        <v>540</v>
      </c>
      <c r="F102" s="87">
        <v>24800</v>
      </c>
      <c r="G102" s="29">
        <v>149</v>
      </c>
      <c r="H102" s="29" t="s">
        <v>816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44811</v>
      </c>
      <c r="B103" s="29" t="s">
        <v>1005</v>
      </c>
      <c r="C103" s="28" t="s">
        <v>1006</v>
      </c>
      <c r="D103" s="28" t="s">
        <v>1120</v>
      </c>
      <c r="E103" s="28" t="s">
        <v>540</v>
      </c>
      <c r="F103" s="87">
        <v>120000</v>
      </c>
      <c r="G103" s="29">
        <v>23</v>
      </c>
      <c r="H103" s="29" t="s">
        <v>816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44811</v>
      </c>
      <c r="B104" s="29" t="s">
        <v>1000</v>
      </c>
      <c r="C104" s="28" t="s">
        <v>1001</v>
      </c>
      <c r="D104" s="28" t="s">
        <v>869</v>
      </c>
      <c r="E104" s="28" t="s">
        <v>540</v>
      </c>
      <c r="F104" s="87">
        <v>100748</v>
      </c>
      <c r="G104" s="29">
        <v>381.49</v>
      </c>
      <c r="H104" s="29" t="s">
        <v>816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44811</v>
      </c>
      <c r="B105" s="29" t="s">
        <v>1000</v>
      </c>
      <c r="C105" s="28" t="s">
        <v>1001</v>
      </c>
      <c r="D105" s="28" t="s">
        <v>937</v>
      </c>
      <c r="E105" s="28" t="s">
        <v>540</v>
      </c>
      <c r="F105" s="87">
        <v>60772</v>
      </c>
      <c r="G105" s="29">
        <v>379.19</v>
      </c>
      <c r="H105" s="29" t="s">
        <v>816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44811</v>
      </c>
      <c r="B106" s="29" t="s">
        <v>1121</v>
      </c>
      <c r="C106" s="28" t="s">
        <v>1122</v>
      </c>
      <c r="D106" s="28" t="s">
        <v>1123</v>
      </c>
      <c r="E106" s="28" t="s">
        <v>540</v>
      </c>
      <c r="F106" s="87">
        <v>44568</v>
      </c>
      <c r="G106" s="29">
        <v>221.45</v>
      </c>
      <c r="H106" s="29" t="s">
        <v>816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44811</v>
      </c>
      <c r="B107" s="29" t="s">
        <v>1002</v>
      </c>
      <c r="C107" s="28" t="s">
        <v>1003</v>
      </c>
      <c r="D107" s="28" t="s">
        <v>1124</v>
      </c>
      <c r="E107" s="28" t="s">
        <v>540</v>
      </c>
      <c r="F107" s="87">
        <v>196000</v>
      </c>
      <c r="G107" s="29">
        <v>52.5</v>
      </c>
      <c r="H107" s="29" t="s">
        <v>816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44811</v>
      </c>
      <c r="B108" s="29" t="s">
        <v>1002</v>
      </c>
      <c r="C108" s="28" t="s">
        <v>1003</v>
      </c>
      <c r="D108" s="28" t="s">
        <v>1125</v>
      </c>
      <c r="E108" s="28" t="s">
        <v>540</v>
      </c>
      <c r="F108" s="87">
        <v>100000</v>
      </c>
      <c r="G108" s="29">
        <v>52.5</v>
      </c>
      <c r="H108" s="29" t="s">
        <v>816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44811</v>
      </c>
      <c r="B109" s="29" t="s">
        <v>1002</v>
      </c>
      <c r="C109" s="28" t="s">
        <v>1003</v>
      </c>
      <c r="D109" s="28" t="s">
        <v>1126</v>
      </c>
      <c r="E109" s="28" t="s">
        <v>540</v>
      </c>
      <c r="F109" s="87">
        <v>200000</v>
      </c>
      <c r="G109" s="29">
        <v>52.5</v>
      </c>
      <c r="H109" s="29" t="s">
        <v>816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44811</v>
      </c>
      <c r="B110" s="29" t="s">
        <v>1127</v>
      </c>
      <c r="C110" s="28" t="s">
        <v>1128</v>
      </c>
      <c r="D110" s="28" t="s">
        <v>934</v>
      </c>
      <c r="E110" s="28" t="s">
        <v>540</v>
      </c>
      <c r="F110" s="87">
        <v>208766</v>
      </c>
      <c r="G110" s="29">
        <v>84.65</v>
      </c>
      <c r="H110" s="29" t="s">
        <v>816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44811</v>
      </c>
      <c r="B111" s="29" t="s">
        <v>1129</v>
      </c>
      <c r="C111" s="28" t="s">
        <v>1130</v>
      </c>
      <c r="D111" s="28" t="s">
        <v>1131</v>
      </c>
      <c r="E111" s="28" t="s">
        <v>540</v>
      </c>
      <c r="F111" s="87">
        <v>18405</v>
      </c>
      <c r="G111" s="29">
        <v>1770.01</v>
      </c>
      <c r="H111" s="29" t="s">
        <v>816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44811</v>
      </c>
      <c r="B112" s="29" t="s">
        <v>910</v>
      </c>
      <c r="C112" s="28" t="s">
        <v>911</v>
      </c>
      <c r="D112" s="28" t="s">
        <v>869</v>
      </c>
      <c r="E112" s="28" t="s">
        <v>540</v>
      </c>
      <c r="F112" s="87">
        <v>317984</v>
      </c>
      <c r="G112" s="29">
        <v>1224.55</v>
      </c>
      <c r="H112" s="29" t="s">
        <v>816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44811</v>
      </c>
      <c r="B113" s="29" t="s">
        <v>910</v>
      </c>
      <c r="C113" s="28" t="s">
        <v>911</v>
      </c>
      <c r="D113" s="28" t="s">
        <v>912</v>
      </c>
      <c r="E113" s="28" t="s">
        <v>540</v>
      </c>
      <c r="F113" s="87">
        <v>132494</v>
      </c>
      <c r="G113" s="29">
        <v>1220.46</v>
      </c>
      <c r="H113" s="29" t="s">
        <v>816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44811</v>
      </c>
      <c r="B114" s="29" t="s">
        <v>910</v>
      </c>
      <c r="C114" s="28" t="s">
        <v>911</v>
      </c>
      <c r="D114" s="28" t="s">
        <v>935</v>
      </c>
      <c r="E114" s="28" t="s">
        <v>540</v>
      </c>
      <c r="F114" s="87">
        <v>112998</v>
      </c>
      <c r="G114" s="29">
        <v>1223.29</v>
      </c>
      <c r="H114" s="29" t="s">
        <v>816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44811</v>
      </c>
      <c r="B115" s="29" t="s">
        <v>910</v>
      </c>
      <c r="C115" s="28" t="s">
        <v>911</v>
      </c>
      <c r="D115" s="28" t="s">
        <v>939</v>
      </c>
      <c r="E115" s="28" t="s">
        <v>540</v>
      </c>
      <c r="F115" s="87">
        <v>101472</v>
      </c>
      <c r="G115" s="29">
        <v>1219.51</v>
      </c>
      <c r="H115" s="29" t="s">
        <v>816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44811</v>
      </c>
      <c r="B116" s="29" t="s">
        <v>910</v>
      </c>
      <c r="C116" s="28" t="s">
        <v>911</v>
      </c>
      <c r="D116" s="28" t="s">
        <v>938</v>
      </c>
      <c r="E116" s="28" t="s">
        <v>540</v>
      </c>
      <c r="F116" s="87">
        <v>95726</v>
      </c>
      <c r="G116" s="29">
        <v>1225.68</v>
      </c>
      <c r="H116" s="29" t="s">
        <v>816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44811</v>
      </c>
      <c r="B117" s="29" t="s">
        <v>1132</v>
      </c>
      <c r="C117" s="28" t="s">
        <v>1133</v>
      </c>
      <c r="D117" s="28" t="s">
        <v>1134</v>
      </c>
      <c r="E117" s="28" t="s">
        <v>540</v>
      </c>
      <c r="F117" s="87">
        <v>320040</v>
      </c>
      <c r="G117" s="29">
        <v>61.3</v>
      </c>
      <c r="H117" s="29" t="s">
        <v>816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44811</v>
      </c>
      <c r="B118" s="29" t="s">
        <v>1132</v>
      </c>
      <c r="C118" s="28" t="s">
        <v>1133</v>
      </c>
      <c r="D118" s="28" t="s">
        <v>994</v>
      </c>
      <c r="E118" s="28" t="s">
        <v>540</v>
      </c>
      <c r="F118" s="87">
        <v>79380</v>
      </c>
      <c r="G118" s="29">
        <v>61.5</v>
      </c>
      <c r="H118" s="29" t="s">
        <v>816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44811</v>
      </c>
      <c r="B119" s="29" t="s">
        <v>1132</v>
      </c>
      <c r="C119" s="28" t="s">
        <v>1133</v>
      </c>
      <c r="D119" s="28" t="s">
        <v>1135</v>
      </c>
      <c r="E119" s="28" t="s">
        <v>540</v>
      </c>
      <c r="F119" s="87">
        <v>84420</v>
      </c>
      <c r="G119" s="29">
        <v>61.51</v>
      </c>
      <c r="H119" s="29" t="s">
        <v>816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44811</v>
      </c>
      <c r="B120" s="29" t="s">
        <v>1136</v>
      </c>
      <c r="C120" s="28" t="s">
        <v>1137</v>
      </c>
      <c r="D120" s="28" t="s">
        <v>1138</v>
      </c>
      <c r="E120" s="28" t="s">
        <v>540</v>
      </c>
      <c r="F120" s="87">
        <v>73838</v>
      </c>
      <c r="G120" s="29">
        <v>398.99</v>
      </c>
      <c r="H120" s="29" t="s">
        <v>816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44811</v>
      </c>
      <c r="B121" s="29" t="s">
        <v>1139</v>
      </c>
      <c r="C121" s="28" t="s">
        <v>1140</v>
      </c>
      <c r="D121" s="28" t="s">
        <v>1141</v>
      </c>
      <c r="E121" s="28" t="s">
        <v>540</v>
      </c>
      <c r="F121" s="87">
        <v>65047</v>
      </c>
      <c r="G121" s="29">
        <v>118.36</v>
      </c>
      <c r="H121" s="29" t="s">
        <v>816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44811</v>
      </c>
      <c r="B122" s="29" t="s">
        <v>1142</v>
      </c>
      <c r="C122" s="28" t="s">
        <v>1143</v>
      </c>
      <c r="D122" s="28" t="s">
        <v>1144</v>
      </c>
      <c r="E122" s="28" t="s">
        <v>540</v>
      </c>
      <c r="F122" s="87">
        <v>16000</v>
      </c>
      <c r="G122" s="29">
        <v>203.7</v>
      </c>
      <c r="H122" s="29" t="s">
        <v>816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44811</v>
      </c>
      <c r="B123" s="29" t="s">
        <v>526</v>
      </c>
      <c r="C123" s="28" t="s">
        <v>1145</v>
      </c>
      <c r="D123" s="28" t="s">
        <v>1061</v>
      </c>
      <c r="E123" s="28" t="s">
        <v>540</v>
      </c>
      <c r="F123" s="87">
        <v>227682</v>
      </c>
      <c r="G123" s="29">
        <v>264.5</v>
      </c>
      <c r="H123" s="29" t="s">
        <v>816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44811</v>
      </c>
      <c r="B124" s="29" t="s">
        <v>1146</v>
      </c>
      <c r="C124" s="28" t="s">
        <v>1147</v>
      </c>
      <c r="D124" s="28" t="s">
        <v>866</v>
      </c>
      <c r="E124" s="28" t="s">
        <v>540</v>
      </c>
      <c r="F124" s="87">
        <v>500000</v>
      </c>
      <c r="G124" s="29">
        <v>38.049999999999997</v>
      </c>
      <c r="H124" s="29" t="s">
        <v>816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44811</v>
      </c>
      <c r="B125" s="29" t="s">
        <v>963</v>
      </c>
      <c r="C125" s="28" t="s">
        <v>964</v>
      </c>
      <c r="D125" s="28" t="s">
        <v>988</v>
      </c>
      <c r="E125" s="28" t="s">
        <v>541</v>
      </c>
      <c r="F125" s="87">
        <v>86932</v>
      </c>
      <c r="G125" s="29">
        <v>41.8</v>
      </c>
      <c r="H125" s="29" t="s">
        <v>816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44811</v>
      </c>
      <c r="B126" s="29" t="s">
        <v>963</v>
      </c>
      <c r="C126" s="28" t="s">
        <v>964</v>
      </c>
      <c r="D126" s="28" t="s">
        <v>965</v>
      </c>
      <c r="E126" s="28" t="s">
        <v>541</v>
      </c>
      <c r="F126" s="87">
        <v>140764</v>
      </c>
      <c r="G126" s="29">
        <v>41.78</v>
      </c>
      <c r="H126" s="29" t="s">
        <v>816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44811</v>
      </c>
      <c r="B127" s="29" t="s">
        <v>1088</v>
      </c>
      <c r="C127" s="28" t="s">
        <v>1089</v>
      </c>
      <c r="D127" s="28" t="s">
        <v>1148</v>
      </c>
      <c r="E127" s="28" t="s">
        <v>541</v>
      </c>
      <c r="F127" s="87">
        <v>56000</v>
      </c>
      <c r="G127" s="29">
        <v>10</v>
      </c>
      <c r="H127" s="29" t="s">
        <v>816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44811</v>
      </c>
      <c r="B128" s="29" t="s">
        <v>1088</v>
      </c>
      <c r="C128" s="28" t="s">
        <v>1089</v>
      </c>
      <c r="D128" s="28" t="s">
        <v>1149</v>
      </c>
      <c r="E128" s="28" t="s">
        <v>541</v>
      </c>
      <c r="F128" s="87">
        <v>72000</v>
      </c>
      <c r="G128" s="29">
        <v>10</v>
      </c>
      <c r="H128" s="29" t="s">
        <v>816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44811</v>
      </c>
      <c r="B129" s="29" t="s">
        <v>1091</v>
      </c>
      <c r="C129" s="28" t="s">
        <v>1092</v>
      </c>
      <c r="D129" s="28" t="s">
        <v>1150</v>
      </c>
      <c r="E129" s="28" t="s">
        <v>541</v>
      </c>
      <c r="F129" s="87">
        <v>90000</v>
      </c>
      <c r="G129" s="29">
        <v>141.68</v>
      </c>
      <c r="H129" s="29" t="s">
        <v>816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44811</v>
      </c>
      <c r="B130" s="29" t="s">
        <v>1094</v>
      </c>
      <c r="C130" s="28" t="s">
        <v>1095</v>
      </c>
      <c r="D130" s="28" t="s">
        <v>1151</v>
      </c>
      <c r="E130" s="28" t="s">
        <v>541</v>
      </c>
      <c r="F130" s="87">
        <v>80000</v>
      </c>
      <c r="G130" s="29">
        <v>25.7</v>
      </c>
      <c r="H130" s="29" t="s">
        <v>816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44811</v>
      </c>
      <c r="B131" s="29" t="s">
        <v>1094</v>
      </c>
      <c r="C131" s="28" t="s">
        <v>1095</v>
      </c>
      <c r="D131" s="28" t="s">
        <v>1152</v>
      </c>
      <c r="E131" s="28" t="s">
        <v>541</v>
      </c>
      <c r="F131" s="87">
        <v>124000</v>
      </c>
      <c r="G131" s="29">
        <v>25.7</v>
      </c>
      <c r="H131" s="29" t="s">
        <v>816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44811</v>
      </c>
      <c r="B132" s="29" t="s">
        <v>1094</v>
      </c>
      <c r="C132" s="28" t="s">
        <v>1095</v>
      </c>
      <c r="D132" s="28" t="s">
        <v>1151</v>
      </c>
      <c r="E132" s="28" t="s">
        <v>541</v>
      </c>
      <c r="F132" s="87">
        <v>248000</v>
      </c>
      <c r="G132" s="29">
        <v>25.7</v>
      </c>
      <c r="H132" s="29" t="s">
        <v>816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44811</v>
      </c>
      <c r="B133" s="29" t="s">
        <v>1094</v>
      </c>
      <c r="C133" s="28" t="s">
        <v>1095</v>
      </c>
      <c r="D133" s="28" t="s">
        <v>1153</v>
      </c>
      <c r="E133" s="28" t="s">
        <v>541</v>
      </c>
      <c r="F133" s="87">
        <v>200000</v>
      </c>
      <c r="G133" s="29">
        <v>25.7</v>
      </c>
      <c r="H133" s="29" t="s">
        <v>816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44811</v>
      </c>
      <c r="B134" s="29" t="s">
        <v>1154</v>
      </c>
      <c r="C134" s="28" t="s">
        <v>1155</v>
      </c>
      <c r="D134" s="28" t="s">
        <v>1156</v>
      </c>
      <c r="E134" s="28" t="s">
        <v>541</v>
      </c>
      <c r="F134" s="87">
        <v>74521</v>
      </c>
      <c r="G134" s="29">
        <v>88.15</v>
      </c>
      <c r="H134" s="29" t="s">
        <v>816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44811</v>
      </c>
      <c r="B135" s="29" t="s">
        <v>75</v>
      </c>
      <c r="C135" s="28" t="s">
        <v>1099</v>
      </c>
      <c r="D135" s="28" t="s">
        <v>1157</v>
      </c>
      <c r="E135" s="28" t="s">
        <v>541</v>
      </c>
      <c r="F135" s="87">
        <v>93098538</v>
      </c>
      <c r="G135" s="29">
        <v>687.31</v>
      </c>
      <c r="H135" s="29" t="s">
        <v>816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44811</v>
      </c>
      <c r="B136" s="29" t="s">
        <v>1158</v>
      </c>
      <c r="C136" s="28" t="s">
        <v>1159</v>
      </c>
      <c r="D136" s="28" t="s">
        <v>1160</v>
      </c>
      <c r="E136" s="28" t="s">
        <v>541</v>
      </c>
      <c r="F136" s="87">
        <v>150000</v>
      </c>
      <c r="G136" s="29">
        <v>26.92</v>
      </c>
      <c r="H136" s="29" t="s">
        <v>816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44811</v>
      </c>
      <c r="B137" s="29" t="s">
        <v>968</v>
      </c>
      <c r="C137" s="28" t="s">
        <v>969</v>
      </c>
      <c r="D137" s="28" t="s">
        <v>990</v>
      </c>
      <c r="E137" s="28" t="s">
        <v>541</v>
      </c>
      <c r="F137" s="87">
        <v>27000</v>
      </c>
      <c r="G137" s="29">
        <v>10.9</v>
      </c>
      <c r="H137" s="29" t="s">
        <v>816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44811</v>
      </c>
      <c r="B138" s="29" t="s">
        <v>968</v>
      </c>
      <c r="C138" s="28" t="s">
        <v>969</v>
      </c>
      <c r="D138" s="28" t="s">
        <v>1161</v>
      </c>
      <c r="E138" s="28" t="s">
        <v>541</v>
      </c>
      <c r="F138" s="87">
        <v>483000</v>
      </c>
      <c r="G138" s="29">
        <v>10.9</v>
      </c>
      <c r="H138" s="29" t="s">
        <v>816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44811</v>
      </c>
      <c r="B139" s="29" t="s">
        <v>966</v>
      </c>
      <c r="C139" s="28" t="s">
        <v>967</v>
      </c>
      <c r="D139" s="28" t="s">
        <v>936</v>
      </c>
      <c r="E139" s="28" t="s">
        <v>541</v>
      </c>
      <c r="F139" s="87">
        <v>189431</v>
      </c>
      <c r="G139" s="29">
        <v>37.49</v>
      </c>
      <c r="H139" s="29" t="s">
        <v>816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44811</v>
      </c>
      <c r="B140" s="29" t="s">
        <v>991</v>
      </c>
      <c r="C140" s="28" t="s">
        <v>992</v>
      </c>
      <c r="D140" s="28" t="s">
        <v>937</v>
      </c>
      <c r="E140" s="28" t="s">
        <v>541</v>
      </c>
      <c r="F140" s="87">
        <v>274199</v>
      </c>
      <c r="G140" s="29">
        <v>452.63</v>
      </c>
      <c r="H140" s="29" t="s">
        <v>816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44811</v>
      </c>
      <c r="B141" s="29" t="s">
        <v>991</v>
      </c>
      <c r="C141" s="28" t="s">
        <v>992</v>
      </c>
      <c r="D141" s="28" t="s">
        <v>869</v>
      </c>
      <c r="E141" s="28" t="s">
        <v>541</v>
      </c>
      <c r="F141" s="87">
        <v>515772</v>
      </c>
      <c r="G141" s="29">
        <v>452.45</v>
      </c>
      <c r="H141" s="29" t="s">
        <v>816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44811</v>
      </c>
      <c r="B142" s="29" t="s">
        <v>991</v>
      </c>
      <c r="C142" s="28" t="s">
        <v>992</v>
      </c>
      <c r="D142" s="28" t="s">
        <v>993</v>
      </c>
      <c r="E142" s="28" t="s">
        <v>541</v>
      </c>
      <c r="F142" s="87">
        <v>312671</v>
      </c>
      <c r="G142" s="29">
        <v>447.35</v>
      </c>
      <c r="H142" s="29" t="s">
        <v>816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44811</v>
      </c>
      <c r="B143" s="29" t="s">
        <v>1101</v>
      </c>
      <c r="C143" s="28" t="s">
        <v>1102</v>
      </c>
      <c r="D143" s="28" t="s">
        <v>1103</v>
      </c>
      <c r="E143" s="28" t="s">
        <v>541</v>
      </c>
      <c r="F143" s="87">
        <v>120000</v>
      </c>
      <c r="G143" s="29">
        <v>82.04</v>
      </c>
      <c r="H143" s="29" t="s">
        <v>816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44811</v>
      </c>
      <c r="B144" s="29" t="s">
        <v>1104</v>
      </c>
      <c r="C144" s="28" t="s">
        <v>1105</v>
      </c>
      <c r="D144" s="28" t="s">
        <v>1106</v>
      </c>
      <c r="E144" s="28" t="s">
        <v>541</v>
      </c>
      <c r="F144" s="87">
        <v>58837</v>
      </c>
      <c r="G144" s="29">
        <v>78.55</v>
      </c>
      <c r="H144" s="29" t="s">
        <v>816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44811</v>
      </c>
      <c r="B145" s="29" t="s">
        <v>1104</v>
      </c>
      <c r="C145" s="28" t="s">
        <v>1105</v>
      </c>
      <c r="D145" s="28" t="s">
        <v>1107</v>
      </c>
      <c r="E145" s="28" t="s">
        <v>541</v>
      </c>
      <c r="F145" s="87">
        <v>65271</v>
      </c>
      <c r="G145" s="29">
        <v>76.78</v>
      </c>
      <c r="H145" s="29" t="s">
        <v>816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44811</v>
      </c>
      <c r="B146" s="29" t="s">
        <v>1111</v>
      </c>
      <c r="C146" s="28" t="s">
        <v>1112</v>
      </c>
      <c r="D146" s="28" t="s">
        <v>866</v>
      </c>
      <c r="E146" s="28" t="s">
        <v>541</v>
      </c>
      <c r="F146" s="87">
        <v>503033</v>
      </c>
      <c r="G146" s="29">
        <v>100.21</v>
      </c>
      <c r="H146" s="29" t="s">
        <v>816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44811</v>
      </c>
      <c r="B147" s="29" t="s">
        <v>1111</v>
      </c>
      <c r="C147" s="28" t="s">
        <v>1112</v>
      </c>
      <c r="D147" s="28" t="s">
        <v>989</v>
      </c>
      <c r="E147" s="28" t="s">
        <v>541</v>
      </c>
      <c r="F147" s="87">
        <v>327169</v>
      </c>
      <c r="G147" s="29">
        <v>101.85</v>
      </c>
      <c r="H147" s="29" t="s">
        <v>816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44811</v>
      </c>
      <c r="B148" s="29" t="s">
        <v>1113</v>
      </c>
      <c r="C148" s="28" t="s">
        <v>1114</v>
      </c>
      <c r="D148" s="28" t="s">
        <v>1162</v>
      </c>
      <c r="E148" s="28" t="s">
        <v>541</v>
      </c>
      <c r="F148" s="87">
        <v>145959</v>
      </c>
      <c r="G148" s="29">
        <v>7.53</v>
      </c>
      <c r="H148" s="29" t="s">
        <v>816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44811</v>
      </c>
      <c r="B149" s="29" t="s">
        <v>1116</v>
      </c>
      <c r="C149" s="28" t="s">
        <v>1117</v>
      </c>
      <c r="D149" s="28" t="s">
        <v>1118</v>
      </c>
      <c r="E149" s="28" t="s">
        <v>541</v>
      </c>
      <c r="F149" s="87">
        <v>31135</v>
      </c>
      <c r="G149" s="29">
        <v>3.5</v>
      </c>
      <c r="H149" s="29" t="s">
        <v>816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44811</v>
      </c>
      <c r="B150" s="29" t="s">
        <v>995</v>
      </c>
      <c r="C150" s="28" t="s">
        <v>996</v>
      </c>
      <c r="D150" s="28" t="s">
        <v>1004</v>
      </c>
      <c r="E150" s="28" t="s">
        <v>541</v>
      </c>
      <c r="F150" s="87">
        <v>132000</v>
      </c>
      <c r="G150" s="29">
        <v>149</v>
      </c>
      <c r="H150" s="29" t="s">
        <v>816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44811</v>
      </c>
      <c r="B151" s="29" t="s">
        <v>998</v>
      </c>
      <c r="C151" s="28" t="s">
        <v>999</v>
      </c>
      <c r="D151" s="28" t="s">
        <v>1163</v>
      </c>
      <c r="E151" s="28" t="s">
        <v>541</v>
      </c>
      <c r="F151" s="87">
        <v>75000</v>
      </c>
      <c r="G151" s="29">
        <v>9.75</v>
      </c>
      <c r="H151" s="29" t="s">
        <v>816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44811</v>
      </c>
      <c r="B152" s="29" t="s">
        <v>998</v>
      </c>
      <c r="C152" s="28" t="s">
        <v>999</v>
      </c>
      <c r="D152" s="28" t="s">
        <v>1164</v>
      </c>
      <c r="E152" s="28" t="s">
        <v>541</v>
      </c>
      <c r="F152" s="87">
        <v>150000</v>
      </c>
      <c r="G152" s="29">
        <v>9.75</v>
      </c>
      <c r="H152" s="29" t="s">
        <v>816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44811</v>
      </c>
      <c r="B153" s="29" t="s">
        <v>1005</v>
      </c>
      <c r="C153" s="28" t="s">
        <v>1006</v>
      </c>
      <c r="D153" s="28" t="s">
        <v>1165</v>
      </c>
      <c r="E153" s="28" t="s">
        <v>541</v>
      </c>
      <c r="F153" s="87">
        <v>153638</v>
      </c>
      <c r="G153" s="29">
        <v>22.85</v>
      </c>
      <c r="H153" s="29" t="s">
        <v>816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44811</v>
      </c>
      <c r="B154" s="29" t="s">
        <v>1005</v>
      </c>
      <c r="C154" s="28" t="s">
        <v>1006</v>
      </c>
      <c r="D154" s="28" t="s">
        <v>1120</v>
      </c>
      <c r="E154" s="28" t="s">
        <v>541</v>
      </c>
      <c r="F154" s="87">
        <v>120000</v>
      </c>
      <c r="G154" s="29">
        <v>23.88</v>
      </c>
      <c r="H154" s="29" t="s">
        <v>816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44811</v>
      </c>
      <c r="B155" s="29" t="s">
        <v>1000</v>
      </c>
      <c r="C155" s="28" t="s">
        <v>1001</v>
      </c>
      <c r="D155" s="28" t="s">
        <v>937</v>
      </c>
      <c r="E155" s="28" t="s">
        <v>541</v>
      </c>
      <c r="F155" s="87">
        <v>60772</v>
      </c>
      <c r="G155" s="29">
        <v>379.59</v>
      </c>
      <c r="H155" s="29" t="s">
        <v>816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44811</v>
      </c>
      <c r="B156" s="29" t="s">
        <v>1000</v>
      </c>
      <c r="C156" s="28" t="s">
        <v>1001</v>
      </c>
      <c r="D156" s="28" t="s">
        <v>869</v>
      </c>
      <c r="E156" s="28" t="s">
        <v>541</v>
      </c>
      <c r="F156" s="87">
        <v>100748</v>
      </c>
      <c r="G156" s="29">
        <v>381.21</v>
      </c>
      <c r="H156" s="29" t="s">
        <v>816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44811</v>
      </c>
      <c r="B157" s="29" t="s">
        <v>1121</v>
      </c>
      <c r="C157" s="28" t="s">
        <v>1122</v>
      </c>
      <c r="D157" s="28" t="s">
        <v>1123</v>
      </c>
      <c r="E157" s="28" t="s">
        <v>541</v>
      </c>
      <c r="F157" s="87">
        <v>9890</v>
      </c>
      <c r="G157" s="29">
        <v>229.79</v>
      </c>
      <c r="H157" s="29" t="s">
        <v>816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44811</v>
      </c>
      <c r="B158" s="29" t="s">
        <v>1166</v>
      </c>
      <c r="C158" s="28" t="s">
        <v>1167</v>
      </c>
      <c r="D158" s="28" t="s">
        <v>1168</v>
      </c>
      <c r="E158" s="28" t="s">
        <v>541</v>
      </c>
      <c r="F158" s="87">
        <v>284446</v>
      </c>
      <c r="G158" s="29">
        <v>73.94</v>
      </c>
      <c r="H158" s="29" t="s">
        <v>816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44811</v>
      </c>
      <c r="B159" s="29" t="s">
        <v>1002</v>
      </c>
      <c r="C159" s="28" t="s">
        <v>1003</v>
      </c>
      <c r="D159" s="28" t="s">
        <v>1007</v>
      </c>
      <c r="E159" s="28" t="s">
        <v>541</v>
      </c>
      <c r="F159" s="87">
        <v>500000</v>
      </c>
      <c r="G159" s="29">
        <v>52.5</v>
      </c>
      <c r="H159" s="29" t="s">
        <v>816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44811</v>
      </c>
      <c r="B160" s="29" t="s">
        <v>1127</v>
      </c>
      <c r="C160" s="28" t="s">
        <v>1128</v>
      </c>
      <c r="D160" s="28" t="s">
        <v>934</v>
      </c>
      <c r="E160" s="28" t="s">
        <v>541</v>
      </c>
      <c r="F160" s="87">
        <v>208766</v>
      </c>
      <c r="G160" s="29">
        <v>85.95</v>
      </c>
      <c r="H160" s="29" t="s">
        <v>816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44811</v>
      </c>
      <c r="B161" s="29" t="s">
        <v>1129</v>
      </c>
      <c r="C161" s="28" t="s">
        <v>1130</v>
      </c>
      <c r="D161" s="28" t="s">
        <v>1169</v>
      </c>
      <c r="E161" s="28" t="s">
        <v>541</v>
      </c>
      <c r="F161" s="87">
        <v>18405</v>
      </c>
      <c r="G161" s="29">
        <v>1770</v>
      </c>
      <c r="H161" s="29" t="s">
        <v>816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44811</v>
      </c>
      <c r="B162" s="29" t="s">
        <v>910</v>
      </c>
      <c r="C162" s="28" t="s">
        <v>911</v>
      </c>
      <c r="D162" s="28" t="s">
        <v>939</v>
      </c>
      <c r="E162" s="28" t="s">
        <v>541</v>
      </c>
      <c r="F162" s="87">
        <v>105652</v>
      </c>
      <c r="G162" s="29">
        <v>1220.6199999999999</v>
      </c>
      <c r="H162" s="29" t="s">
        <v>816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44811</v>
      </c>
      <c r="B163" s="29" t="s">
        <v>910</v>
      </c>
      <c r="C163" s="28" t="s">
        <v>911</v>
      </c>
      <c r="D163" s="28" t="s">
        <v>935</v>
      </c>
      <c r="E163" s="28" t="s">
        <v>541</v>
      </c>
      <c r="F163" s="87">
        <v>108879</v>
      </c>
      <c r="G163" s="29">
        <v>1220.6400000000001</v>
      </c>
      <c r="H163" s="29" t="s">
        <v>816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44811</v>
      </c>
      <c r="B164" s="29" t="s">
        <v>910</v>
      </c>
      <c r="C164" s="28" t="s">
        <v>911</v>
      </c>
      <c r="D164" s="28" t="s">
        <v>869</v>
      </c>
      <c r="E164" s="28" t="s">
        <v>541</v>
      </c>
      <c r="F164" s="87">
        <v>317984</v>
      </c>
      <c r="G164" s="29">
        <v>1224.3</v>
      </c>
      <c r="H164" s="29" t="s">
        <v>816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44811</v>
      </c>
      <c r="B165" s="29" t="s">
        <v>910</v>
      </c>
      <c r="C165" s="28" t="s">
        <v>911</v>
      </c>
      <c r="D165" s="28" t="s">
        <v>938</v>
      </c>
      <c r="E165" s="28" t="s">
        <v>541</v>
      </c>
      <c r="F165" s="87">
        <v>95726</v>
      </c>
      <c r="G165" s="29">
        <v>1226.01</v>
      </c>
      <c r="H165" s="29" t="s">
        <v>816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44811</v>
      </c>
      <c r="B166" s="29" t="s">
        <v>910</v>
      </c>
      <c r="C166" s="28" t="s">
        <v>911</v>
      </c>
      <c r="D166" s="28" t="s">
        <v>912</v>
      </c>
      <c r="E166" s="28" t="s">
        <v>541</v>
      </c>
      <c r="F166" s="87">
        <v>135719</v>
      </c>
      <c r="G166" s="29">
        <v>1223.3399999999999</v>
      </c>
      <c r="H166" s="29" t="s">
        <v>816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44811</v>
      </c>
      <c r="B167" s="29" t="s">
        <v>1132</v>
      </c>
      <c r="C167" s="28" t="s">
        <v>1133</v>
      </c>
      <c r="D167" s="28" t="s">
        <v>1135</v>
      </c>
      <c r="E167" s="28" t="s">
        <v>541</v>
      </c>
      <c r="F167" s="87">
        <v>80640</v>
      </c>
      <c r="G167" s="29">
        <v>61.6</v>
      </c>
      <c r="H167" s="29" t="s">
        <v>816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44811</v>
      </c>
      <c r="B168" s="29" t="s">
        <v>1132</v>
      </c>
      <c r="C168" s="28" t="s">
        <v>1133</v>
      </c>
      <c r="D168" s="28" t="s">
        <v>994</v>
      </c>
      <c r="E168" s="28" t="s">
        <v>541</v>
      </c>
      <c r="F168" s="87">
        <v>79380</v>
      </c>
      <c r="G168" s="29">
        <v>61.6</v>
      </c>
      <c r="H168" s="29" t="s">
        <v>816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44811</v>
      </c>
      <c r="B169" s="29" t="s">
        <v>1132</v>
      </c>
      <c r="C169" s="28" t="s">
        <v>1133</v>
      </c>
      <c r="D169" s="28" t="s">
        <v>1170</v>
      </c>
      <c r="E169" s="28" t="s">
        <v>541</v>
      </c>
      <c r="F169" s="87">
        <v>160020</v>
      </c>
      <c r="G169" s="29">
        <v>61.5</v>
      </c>
      <c r="H169" s="29" t="s">
        <v>816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44811</v>
      </c>
      <c r="B170" s="29" t="s">
        <v>1132</v>
      </c>
      <c r="C170" s="28" t="s">
        <v>1133</v>
      </c>
      <c r="D170" s="28" t="s">
        <v>1171</v>
      </c>
      <c r="E170" s="28" t="s">
        <v>541</v>
      </c>
      <c r="F170" s="87">
        <v>160020</v>
      </c>
      <c r="G170" s="29">
        <v>61</v>
      </c>
      <c r="H170" s="29" t="s">
        <v>816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44811</v>
      </c>
      <c r="B171" s="29" t="s">
        <v>1008</v>
      </c>
      <c r="C171" s="28" t="s">
        <v>1009</v>
      </c>
      <c r="D171" s="28" t="s">
        <v>1010</v>
      </c>
      <c r="E171" s="28" t="s">
        <v>541</v>
      </c>
      <c r="F171" s="87">
        <v>203571</v>
      </c>
      <c r="G171" s="29">
        <v>57.94</v>
      </c>
      <c r="H171" s="29" t="s">
        <v>816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44811</v>
      </c>
      <c r="B172" s="29" t="s">
        <v>1136</v>
      </c>
      <c r="C172" s="28" t="s">
        <v>1137</v>
      </c>
      <c r="D172" s="28" t="s">
        <v>1138</v>
      </c>
      <c r="E172" s="28" t="s">
        <v>541</v>
      </c>
      <c r="F172" s="87">
        <v>162981</v>
      </c>
      <c r="G172" s="29">
        <v>401.91</v>
      </c>
      <c r="H172" s="29" t="s">
        <v>816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44811</v>
      </c>
      <c r="B173" s="29" t="s">
        <v>526</v>
      </c>
      <c r="C173" s="28" t="s">
        <v>1145</v>
      </c>
      <c r="D173" s="28" t="s">
        <v>1061</v>
      </c>
      <c r="E173" s="28" t="s">
        <v>541</v>
      </c>
      <c r="F173" s="87">
        <v>770400</v>
      </c>
      <c r="G173" s="29">
        <v>270.85000000000002</v>
      </c>
      <c r="H173" s="29" t="s">
        <v>816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44811</v>
      </c>
      <c r="B174" s="29" t="s">
        <v>1146</v>
      </c>
      <c r="C174" s="28" t="s">
        <v>1147</v>
      </c>
      <c r="D174" s="28" t="s">
        <v>1172</v>
      </c>
      <c r="E174" s="28" t="s">
        <v>541</v>
      </c>
      <c r="F174" s="87">
        <v>813318</v>
      </c>
      <c r="G174" s="29">
        <v>38.049999999999997</v>
      </c>
      <c r="H174" s="29" t="s">
        <v>816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58"/>
  <sheetViews>
    <sheetView zoomScale="85" zoomScaleNormal="85" workbookViewId="0">
      <selection activeCell="D22" sqref="D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908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44812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784</v>
      </c>
      <c r="Q9" s="1"/>
      <c r="R9" s="6"/>
      <c r="S9" s="1"/>
      <c r="T9" s="1"/>
      <c r="U9" s="1"/>
      <c r="V9" s="1"/>
      <c r="W9" s="1"/>
      <c r="X9" s="1"/>
    </row>
    <row r="10" spans="1:56" s="258" customFormat="1" ht="13.9" customHeight="1">
      <c r="A10" s="345">
        <v>1</v>
      </c>
      <c r="B10" s="346">
        <v>44785</v>
      </c>
      <c r="C10" s="347"/>
      <c r="D10" s="348" t="s">
        <v>69</v>
      </c>
      <c r="E10" s="349" t="s">
        <v>557</v>
      </c>
      <c r="F10" s="345">
        <v>1905</v>
      </c>
      <c r="G10" s="345">
        <v>1750</v>
      </c>
      <c r="H10" s="345">
        <v>1982.5</v>
      </c>
      <c r="I10" s="350" t="s">
        <v>867</v>
      </c>
      <c r="J10" s="351" t="s">
        <v>868</v>
      </c>
      <c r="K10" s="351">
        <f t="shared" ref="K10" si="0">H10-F10</f>
        <v>77.5</v>
      </c>
      <c r="L10" s="352">
        <f t="shared" ref="L10" si="1">(F10*-0.7)/100</f>
        <v>-13.335000000000001</v>
      </c>
      <c r="M10" s="353">
        <f t="shared" ref="M10" si="2">(K10+L10)/F10</f>
        <v>3.3682414698162723E-2</v>
      </c>
      <c r="N10" s="354" t="s">
        <v>555</v>
      </c>
      <c r="O10" s="355">
        <v>44789</v>
      </c>
      <c r="P10" s="354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</row>
    <row r="11" spans="1:56" s="258" customFormat="1" ht="13.9" customHeight="1">
      <c r="A11" s="223">
        <v>2</v>
      </c>
      <c r="B11" s="221">
        <v>44792</v>
      </c>
      <c r="C11" s="341"/>
      <c r="D11" s="342" t="s">
        <v>259</v>
      </c>
      <c r="E11" s="343" t="s">
        <v>557</v>
      </c>
      <c r="F11" s="223" t="s">
        <v>870</v>
      </c>
      <c r="G11" s="223">
        <v>229</v>
      </c>
      <c r="H11" s="223"/>
      <c r="I11" s="344" t="s">
        <v>871</v>
      </c>
      <c r="J11" s="254" t="s">
        <v>558</v>
      </c>
      <c r="K11" s="254"/>
      <c r="L11" s="255"/>
      <c r="M11" s="256"/>
      <c r="N11" s="254"/>
      <c r="O11" s="277"/>
      <c r="P11" s="254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</row>
    <row r="12" spans="1:56" s="258" customFormat="1" ht="13.9" customHeight="1">
      <c r="A12" s="370">
        <v>3</v>
      </c>
      <c r="B12" s="371">
        <v>44795</v>
      </c>
      <c r="C12" s="372"/>
      <c r="D12" s="373" t="s">
        <v>519</v>
      </c>
      <c r="E12" s="374" t="s">
        <v>557</v>
      </c>
      <c r="F12" s="370">
        <v>327.5</v>
      </c>
      <c r="G12" s="370">
        <v>298</v>
      </c>
      <c r="H12" s="370">
        <v>344.5</v>
      </c>
      <c r="I12" s="375" t="s">
        <v>872</v>
      </c>
      <c r="J12" s="366" t="s">
        <v>883</v>
      </c>
      <c r="K12" s="366">
        <f t="shared" ref="K12" si="3">H12-F12</f>
        <v>17</v>
      </c>
      <c r="L12" s="367">
        <f t="shared" ref="L12" si="4">(F12*-0.7)/100</f>
        <v>-2.2924999999999995</v>
      </c>
      <c r="M12" s="368">
        <f t="shared" ref="M12" si="5">(K12+L12)/F12</f>
        <v>4.4908396946564885E-2</v>
      </c>
      <c r="N12" s="366" t="s">
        <v>555</v>
      </c>
      <c r="O12" s="369">
        <v>44798</v>
      </c>
      <c r="P12" s="366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</row>
    <row r="13" spans="1:56" s="258" customFormat="1" ht="13.9" customHeight="1">
      <c r="A13" s="337">
        <v>4</v>
      </c>
      <c r="B13" s="338">
        <v>44795</v>
      </c>
      <c r="C13" s="318"/>
      <c r="D13" s="319" t="s">
        <v>873</v>
      </c>
      <c r="E13" s="320" t="s">
        <v>557</v>
      </c>
      <c r="F13" s="337" t="s">
        <v>874</v>
      </c>
      <c r="G13" s="337">
        <v>2480</v>
      </c>
      <c r="H13" s="337"/>
      <c r="I13" s="321" t="s">
        <v>875</v>
      </c>
      <c r="J13" s="364" t="s">
        <v>558</v>
      </c>
      <c r="K13" s="364"/>
      <c r="L13" s="312"/>
      <c r="M13" s="313"/>
      <c r="N13" s="364"/>
      <c r="O13" s="314"/>
      <c r="P13" s="364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8" customFormat="1" ht="13.9" customHeight="1">
      <c r="A14" s="300">
        <v>5</v>
      </c>
      <c r="B14" s="299">
        <v>44796</v>
      </c>
      <c r="C14" s="405"/>
      <c r="D14" s="406" t="s">
        <v>129</v>
      </c>
      <c r="E14" s="407" t="s">
        <v>557</v>
      </c>
      <c r="F14" s="300">
        <v>405</v>
      </c>
      <c r="G14" s="300">
        <v>375</v>
      </c>
      <c r="H14" s="300">
        <v>428.5</v>
      </c>
      <c r="I14" s="408" t="s">
        <v>877</v>
      </c>
      <c r="J14" s="303" t="s">
        <v>929</v>
      </c>
      <c r="K14" s="303">
        <f t="shared" ref="K14" si="6">H14-F14</f>
        <v>23.5</v>
      </c>
      <c r="L14" s="392">
        <f t="shared" ref="L14" si="7">(F14*-0.7)/100</f>
        <v>-2.835</v>
      </c>
      <c r="M14" s="393">
        <f t="shared" ref="M14" si="8">(K14+L14)/F14</f>
        <v>5.102469135802469E-2</v>
      </c>
      <c r="N14" s="303" t="s">
        <v>555</v>
      </c>
      <c r="O14" s="394">
        <v>44806</v>
      </c>
      <c r="P14" s="303"/>
      <c r="Q14" s="219"/>
      <c r="R14" s="219" t="s">
        <v>556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8" customFormat="1" ht="13.9" customHeight="1">
      <c r="A15" s="337">
        <v>6</v>
      </c>
      <c r="B15" s="338">
        <v>44799</v>
      </c>
      <c r="C15" s="318"/>
      <c r="D15" s="319" t="s">
        <v>340</v>
      </c>
      <c r="E15" s="320" t="s">
        <v>557</v>
      </c>
      <c r="F15" s="337" t="s">
        <v>913</v>
      </c>
      <c r="G15" s="337">
        <v>199</v>
      </c>
      <c r="H15" s="337"/>
      <c r="I15" s="321" t="s">
        <v>914</v>
      </c>
      <c r="J15" s="364" t="s">
        <v>558</v>
      </c>
      <c r="K15" s="364"/>
      <c r="L15" s="312"/>
      <c r="M15" s="313"/>
      <c r="N15" s="364"/>
      <c r="O15" s="314"/>
      <c r="P15" s="364"/>
      <c r="Q15" s="219"/>
      <c r="R15" s="219" t="s">
        <v>827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8" customFormat="1" ht="13.9" customHeight="1">
      <c r="A16" s="322">
        <v>7</v>
      </c>
      <c r="B16" s="400">
        <v>44802</v>
      </c>
      <c r="C16" s="401"/>
      <c r="D16" s="402" t="s">
        <v>356</v>
      </c>
      <c r="E16" s="403" t="s">
        <v>557</v>
      </c>
      <c r="F16" s="322">
        <v>1650</v>
      </c>
      <c r="G16" s="322">
        <v>1540</v>
      </c>
      <c r="H16" s="322">
        <v>1775</v>
      </c>
      <c r="I16" s="404" t="s">
        <v>885</v>
      </c>
      <c r="J16" s="303" t="s">
        <v>940</v>
      </c>
      <c r="K16" s="303">
        <f t="shared" ref="K16" si="9">H16-F16</f>
        <v>125</v>
      </c>
      <c r="L16" s="392">
        <f t="shared" ref="L16" si="10">(F16*-0.7)/100</f>
        <v>-11.55</v>
      </c>
      <c r="M16" s="393">
        <f t="shared" ref="M16" si="11">(K16+L16)/F16</f>
        <v>6.8757575757575753E-2</v>
      </c>
      <c r="N16" s="303" t="s">
        <v>555</v>
      </c>
      <c r="O16" s="394">
        <v>44806</v>
      </c>
      <c r="P16" s="303"/>
      <c r="Q16" s="219"/>
      <c r="R16" s="219" t="s">
        <v>827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8" customFormat="1" ht="13.9" customHeight="1">
      <c r="A17" s="409">
        <v>8</v>
      </c>
      <c r="B17" s="410">
        <v>44802</v>
      </c>
      <c r="C17" s="411"/>
      <c r="D17" s="412" t="s">
        <v>394</v>
      </c>
      <c r="E17" s="413" t="s">
        <v>557</v>
      </c>
      <c r="F17" s="409">
        <v>157</v>
      </c>
      <c r="G17" s="409">
        <v>149.5</v>
      </c>
      <c r="H17" s="409">
        <v>158.5</v>
      </c>
      <c r="I17" s="414" t="s">
        <v>886</v>
      </c>
      <c r="J17" s="415" t="s">
        <v>941</v>
      </c>
      <c r="K17" s="415">
        <f t="shared" ref="K17" si="12">H17-F17</f>
        <v>1.5</v>
      </c>
      <c r="L17" s="416">
        <f t="shared" ref="L17" si="13">(F17*-0.7)/100</f>
        <v>-1.099</v>
      </c>
      <c r="M17" s="417">
        <f t="shared" ref="M17" si="14">(K17+L17)/F17</f>
        <v>2.5541401273885354E-3</v>
      </c>
      <c r="N17" s="415" t="s">
        <v>676</v>
      </c>
      <c r="O17" s="418">
        <v>44809</v>
      </c>
      <c r="P17" s="415"/>
      <c r="Q17" s="219"/>
      <c r="R17" s="219" t="s">
        <v>556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8" customFormat="1" ht="13.9" customHeight="1">
      <c r="A18" s="420">
        <v>9</v>
      </c>
      <c r="B18" s="421">
        <v>44809</v>
      </c>
      <c r="C18" s="422"/>
      <c r="D18" s="423" t="s">
        <v>50</v>
      </c>
      <c r="E18" s="424" t="s">
        <v>557</v>
      </c>
      <c r="F18" s="420">
        <v>514</v>
      </c>
      <c r="G18" s="420">
        <v>480</v>
      </c>
      <c r="H18" s="420">
        <v>536</v>
      </c>
      <c r="I18" s="425" t="s">
        <v>946</v>
      </c>
      <c r="J18" s="426" t="s">
        <v>971</v>
      </c>
      <c r="K18" s="426">
        <f t="shared" ref="K18" si="15">H18-F18</f>
        <v>22</v>
      </c>
      <c r="L18" s="427">
        <f>(F18*-0.07)/100</f>
        <v>-0.35980000000000006</v>
      </c>
      <c r="M18" s="428">
        <f t="shared" ref="M18" si="16">(K18+L18)/F18</f>
        <v>4.2101556420233464E-2</v>
      </c>
      <c r="N18" s="426" t="s">
        <v>555</v>
      </c>
      <c r="O18" s="429">
        <v>44809</v>
      </c>
      <c r="P18" s="426"/>
      <c r="Q18" s="219"/>
      <c r="R18" s="219" t="s">
        <v>827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s="258" customFormat="1" ht="13.9" customHeight="1">
      <c r="A19" s="337">
        <v>10</v>
      </c>
      <c r="B19" s="338">
        <v>44810</v>
      </c>
      <c r="C19" s="318"/>
      <c r="D19" s="319" t="s">
        <v>88</v>
      </c>
      <c r="E19" s="320" t="s">
        <v>557</v>
      </c>
      <c r="F19" s="337" t="s">
        <v>978</v>
      </c>
      <c r="G19" s="337">
        <v>1535</v>
      </c>
      <c r="H19" s="337"/>
      <c r="I19" s="321" t="s">
        <v>979</v>
      </c>
      <c r="J19" s="364" t="s">
        <v>558</v>
      </c>
      <c r="K19" s="364"/>
      <c r="L19" s="312"/>
      <c r="M19" s="313"/>
      <c r="N19" s="364"/>
      <c r="O19" s="314"/>
      <c r="P19" s="364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s="258" customFormat="1" ht="13.9" customHeight="1">
      <c r="A20" s="337">
        <v>11</v>
      </c>
      <c r="B20" s="221">
        <v>44811</v>
      </c>
      <c r="C20" s="318"/>
      <c r="D20" s="319" t="s">
        <v>146</v>
      </c>
      <c r="E20" s="320" t="s">
        <v>557</v>
      </c>
      <c r="F20" s="337" t="s">
        <v>1026</v>
      </c>
      <c r="G20" s="337">
        <v>4140</v>
      </c>
      <c r="H20" s="337"/>
      <c r="I20" s="321" t="s">
        <v>1027</v>
      </c>
      <c r="J20" s="364" t="s">
        <v>558</v>
      </c>
      <c r="K20" s="364"/>
      <c r="L20" s="312"/>
      <c r="M20" s="313"/>
      <c r="N20" s="364"/>
      <c r="O20" s="314"/>
      <c r="P20" s="364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s="258" customFormat="1" ht="13.9" customHeight="1">
      <c r="A21" s="337"/>
      <c r="B21" s="338"/>
      <c r="C21" s="318"/>
      <c r="D21" s="319"/>
      <c r="E21" s="320"/>
      <c r="F21" s="337"/>
      <c r="G21" s="337"/>
      <c r="H21" s="337"/>
      <c r="I21" s="321"/>
      <c r="J21" s="364"/>
      <c r="K21" s="364"/>
      <c r="L21" s="312"/>
      <c r="M21" s="313"/>
      <c r="N21" s="364"/>
      <c r="O21" s="314"/>
      <c r="P21" s="364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3.9" customHeight="1">
      <c r="A22" s="310"/>
      <c r="B22" s="307"/>
      <c r="C22" s="318"/>
      <c r="D22" s="319"/>
      <c r="E22" s="320"/>
      <c r="F22" s="310"/>
      <c r="G22" s="310"/>
      <c r="H22" s="310"/>
      <c r="I22" s="321"/>
      <c r="J22" s="311"/>
      <c r="K22" s="311"/>
      <c r="L22" s="312"/>
      <c r="M22" s="313"/>
      <c r="N22" s="311"/>
      <c r="O22" s="314"/>
      <c r="P22" s="312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</row>
    <row r="23" spans="1:56" ht="14.25" customHeight="1">
      <c r="A23" s="99"/>
      <c r="B23" s="100"/>
      <c r="C23" s="101"/>
      <c r="D23" s="102"/>
      <c r="E23" s="103"/>
      <c r="F23" s="103"/>
      <c r="H23" s="103"/>
      <c r="I23" s="104"/>
      <c r="J23" s="105"/>
      <c r="K23" s="105"/>
      <c r="L23" s="106"/>
      <c r="M23" s="107"/>
      <c r="N23" s="108"/>
      <c r="O23" s="109"/>
      <c r="P23" s="110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</row>
    <row r="24" spans="1:56" ht="14.25" customHeight="1">
      <c r="A24" s="99"/>
      <c r="B24" s="100"/>
      <c r="C24" s="101"/>
      <c r="D24" s="102"/>
      <c r="E24" s="103"/>
      <c r="F24" s="103"/>
      <c r="G24" s="99"/>
      <c r="H24" s="103"/>
      <c r="I24" s="104"/>
      <c r="J24" s="105"/>
      <c r="K24" s="105"/>
      <c r="L24" s="106"/>
      <c r="M24" s="107"/>
      <c r="N24" s="108"/>
      <c r="O24" s="109"/>
      <c r="P24" s="110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1" t="s">
        <v>559</v>
      </c>
      <c r="B25" s="112"/>
      <c r="C25" s="113"/>
      <c r="D25" s="114"/>
      <c r="E25" s="115"/>
      <c r="F25" s="115"/>
      <c r="G25" s="115"/>
      <c r="H25" s="115"/>
      <c r="I25" s="115"/>
      <c r="J25" s="116"/>
      <c r="K25" s="115"/>
      <c r="L25" s="117"/>
      <c r="M25" s="56"/>
      <c r="N25" s="116"/>
      <c r="O25" s="11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8" t="s">
        <v>560</v>
      </c>
      <c r="B26" s="111"/>
      <c r="C26" s="111"/>
      <c r="D26" s="111"/>
      <c r="E26" s="41"/>
      <c r="F26" s="119" t="s">
        <v>561</v>
      </c>
      <c r="G26" s="6"/>
      <c r="H26" s="6"/>
      <c r="I26" s="6"/>
      <c r="J26" s="120"/>
      <c r="K26" s="121"/>
      <c r="L26" s="121"/>
      <c r="M26" s="122"/>
      <c r="N26" s="1"/>
      <c r="O26" s="1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1" t="s">
        <v>562</v>
      </c>
      <c r="B27" s="111"/>
      <c r="C27" s="111"/>
      <c r="D27" s="111" t="s">
        <v>815</v>
      </c>
      <c r="E27" s="6"/>
      <c r="F27" s="119" t="s">
        <v>563</v>
      </c>
      <c r="G27" s="6"/>
      <c r="H27" s="6"/>
      <c r="I27" s="6"/>
      <c r="J27" s="120"/>
      <c r="K27" s="121"/>
      <c r="L27" s="121"/>
      <c r="M27" s="122"/>
      <c r="N27" s="1"/>
      <c r="O27" s="123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1"/>
      <c r="B28" s="111"/>
      <c r="C28" s="111"/>
      <c r="D28" s="111"/>
      <c r="E28" s="6"/>
      <c r="F28" s="6"/>
      <c r="G28" s="6"/>
      <c r="H28" s="6"/>
      <c r="I28" s="6"/>
      <c r="J28" s="124"/>
      <c r="K28" s="121"/>
      <c r="L28" s="121"/>
      <c r="M28" s="6"/>
      <c r="N28" s="125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6" t="s">
        <v>564</v>
      </c>
      <c r="C29" s="126"/>
      <c r="D29" s="126"/>
      <c r="E29" s="126"/>
      <c r="F29" s="127"/>
      <c r="G29" s="6"/>
      <c r="H29" s="6"/>
      <c r="I29" s="128"/>
      <c r="J29" s="129"/>
      <c r="K29" s="130"/>
      <c r="L29" s="129"/>
      <c r="M29" s="6"/>
      <c r="N29" s="1"/>
      <c r="O29" s="1"/>
      <c r="P29" s="1"/>
      <c r="R29" s="56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95" t="s">
        <v>16</v>
      </c>
      <c r="B30" s="96" t="s">
        <v>532</v>
      </c>
      <c r="C30" s="98"/>
      <c r="D30" s="97" t="s">
        <v>543</v>
      </c>
      <c r="E30" s="96" t="s">
        <v>544</v>
      </c>
      <c r="F30" s="96" t="s">
        <v>545</v>
      </c>
      <c r="G30" s="96" t="s">
        <v>565</v>
      </c>
      <c r="H30" s="96" t="s">
        <v>547</v>
      </c>
      <c r="I30" s="96" t="s">
        <v>548</v>
      </c>
      <c r="J30" s="96" t="s">
        <v>549</v>
      </c>
      <c r="K30" s="96" t="s">
        <v>566</v>
      </c>
      <c r="L30" s="132" t="s">
        <v>551</v>
      </c>
      <c r="M30" s="98" t="s">
        <v>552</v>
      </c>
      <c r="N30" s="95" t="s">
        <v>553</v>
      </c>
      <c r="O30" s="260" t="s">
        <v>554</v>
      </c>
      <c r="P30" s="41"/>
      <c r="Q30" s="1"/>
      <c r="R30" s="257"/>
      <c r="S30" s="257"/>
      <c r="T30" s="257"/>
      <c r="U30" s="251"/>
      <c r="V30" s="251"/>
      <c r="W30" s="251"/>
      <c r="X30" s="251"/>
      <c r="Y30" s="25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325" customFormat="1" ht="15" customHeight="1">
      <c r="A31" s="389">
        <v>1</v>
      </c>
      <c r="B31" s="299">
        <v>44796</v>
      </c>
      <c r="C31" s="390"/>
      <c r="D31" s="391" t="s">
        <v>131</v>
      </c>
      <c r="E31" s="300" t="s">
        <v>557</v>
      </c>
      <c r="F31" s="300">
        <v>2005</v>
      </c>
      <c r="G31" s="300">
        <v>1940</v>
      </c>
      <c r="H31" s="300">
        <v>2060</v>
      </c>
      <c r="I31" s="300" t="s">
        <v>876</v>
      </c>
      <c r="J31" s="303" t="s">
        <v>693</v>
      </c>
      <c r="K31" s="303">
        <f t="shared" ref="K31" si="17">H31-F31</f>
        <v>55</v>
      </c>
      <c r="L31" s="392">
        <f t="shared" ref="L31" si="18">(F31*-0.7)/100</f>
        <v>-14.035</v>
      </c>
      <c r="M31" s="393">
        <f t="shared" ref="M31" si="19">(K31+L31)/F31</f>
        <v>2.0431421446384043E-2</v>
      </c>
      <c r="N31" s="303" t="s">
        <v>555</v>
      </c>
      <c r="O31" s="394">
        <v>44806</v>
      </c>
      <c r="P31" s="41"/>
      <c r="Q31" s="258"/>
      <c r="R31" s="259" t="s">
        <v>556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5"/>
      <c r="AJ31" s="316"/>
      <c r="AK31" s="324"/>
      <c r="AL31" s="324"/>
    </row>
    <row r="32" spans="1:56" s="325" customFormat="1" ht="13.5" customHeight="1">
      <c r="A32" s="389">
        <v>2</v>
      </c>
      <c r="B32" s="395">
        <v>44799</v>
      </c>
      <c r="C32" s="390"/>
      <c r="D32" s="391" t="s">
        <v>154</v>
      </c>
      <c r="E32" s="300" t="s">
        <v>557</v>
      </c>
      <c r="F32" s="300">
        <v>810</v>
      </c>
      <c r="G32" s="300">
        <v>787</v>
      </c>
      <c r="H32" s="300">
        <v>829</v>
      </c>
      <c r="I32" s="300" t="s">
        <v>884</v>
      </c>
      <c r="J32" s="303" t="s">
        <v>915</v>
      </c>
      <c r="K32" s="303">
        <f t="shared" ref="K32" si="20">H32-F32</f>
        <v>19</v>
      </c>
      <c r="L32" s="392">
        <f t="shared" ref="L32" si="21">(F32*-0.7)/100</f>
        <v>-5.67</v>
      </c>
      <c r="M32" s="393">
        <f t="shared" ref="M32" si="22">(K32+L32)/F32</f>
        <v>1.6456790123456789E-2</v>
      </c>
      <c r="N32" s="303" t="s">
        <v>555</v>
      </c>
      <c r="O32" s="394">
        <v>44806</v>
      </c>
      <c r="P32" s="41"/>
      <c r="Q32" s="258"/>
      <c r="R32" s="259" t="s">
        <v>556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5"/>
      <c r="AJ32" s="316"/>
      <c r="AK32" s="324"/>
      <c r="AL32" s="324"/>
    </row>
    <row r="33" spans="1:38" s="325" customFormat="1" ht="13.5" customHeight="1">
      <c r="A33" s="386">
        <v>3</v>
      </c>
      <c r="B33" s="334">
        <v>44803</v>
      </c>
      <c r="C33" s="387"/>
      <c r="D33" s="388" t="s">
        <v>87</v>
      </c>
      <c r="E33" s="223" t="s">
        <v>557</v>
      </c>
      <c r="F33" s="223" t="s">
        <v>890</v>
      </c>
      <c r="G33" s="223">
        <v>3430</v>
      </c>
      <c r="H33" s="223"/>
      <c r="I33" s="223" t="s">
        <v>891</v>
      </c>
      <c r="J33" s="254" t="s">
        <v>558</v>
      </c>
      <c r="K33" s="254"/>
      <c r="L33" s="255"/>
      <c r="M33" s="256"/>
      <c r="N33" s="254"/>
      <c r="O33" s="221"/>
      <c r="P33" s="41"/>
      <c r="Q33" s="258"/>
      <c r="R33" s="259" t="s">
        <v>556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5"/>
      <c r="AJ33" s="316"/>
      <c r="AK33" s="324"/>
      <c r="AL33" s="324"/>
    </row>
    <row r="34" spans="1:38" s="325" customFormat="1" ht="13.5" customHeight="1">
      <c r="A34" s="306">
        <v>4</v>
      </c>
      <c r="B34" s="221">
        <v>44805</v>
      </c>
      <c r="C34" s="308"/>
      <c r="D34" s="309" t="s">
        <v>825</v>
      </c>
      <c r="E34" s="337" t="s">
        <v>557</v>
      </c>
      <c r="F34" s="337" t="s">
        <v>901</v>
      </c>
      <c r="G34" s="337">
        <v>367</v>
      </c>
      <c r="H34" s="337"/>
      <c r="I34" s="337" t="s">
        <v>902</v>
      </c>
      <c r="J34" s="254" t="s">
        <v>558</v>
      </c>
      <c r="K34" s="254"/>
      <c r="L34" s="255"/>
      <c r="M34" s="256"/>
      <c r="N34" s="254"/>
      <c r="O34" s="221"/>
      <c r="P34" s="41"/>
      <c r="Q34" s="258"/>
      <c r="R34" s="259" t="s">
        <v>827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5"/>
      <c r="AJ34" s="316"/>
      <c r="AK34" s="324"/>
      <c r="AL34" s="324"/>
    </row>
    <row r="35" spans="1:38" s="325" customFormat="1" ht="13.5" customHeight="1">
      <c r="A35" s="430">
        <v>5</v>
      </c>
      <c r="B35" s="431">
        <v>44809</v>
      </c>
      <c r="C35" s="432"/>
      <c r="D35" s="433" t="s">
        <v>464</v>
      </c>
      <c r="E35" s="322" t="s">
        <v>557</v>
      </c>
      <c r="F35" s="322">
        <v>150</v>
      </c>
      <c r="G35" s="322">
        <v>145</v>
      </c>
      <c r="H35" s="322">
        <v>154.5</v>
      </c>
      <c r="I35" s="322" t="s">
        <v>951</v>
      </c>
      <c r="J35" s="303" t="s">
        <v>983</v>
      </c>
      <c r="K35" s="303">
        <f t="shared" ref="K35" si="23">H35-F35</f>
        <v>4.5</v>
      </c>
      <c r="L35" s="392">
        <f t="shared" ref="L35" si="24">(F35*-0.7)/100</f>
        <v>-1.05</v>
      </c>
      <c r="M35" s="393">
        <f t="shared" ref="M35" si="25">(K35+L35)/F35</f>
        <v>2.3E-2</v>
      </c>
      <c r="N35" s="303" t="s">
        <v>555</v>
      </c>
      <c r="O35" s="394">
        <v>44810</v>
      </c>
      <c r="P35" s="41"/>
      <c r="Q35" s="258"/>
      <c r="R35" s="259" t="s">
        <v>556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5"/>
      <c r="AJ35" s="316"/>
      <c r="AK35" s="324"/>
      <c r="AL35" s="324"/>
    </row>
    <row r="36" spans="1:38" s="325" customFormat="1" ht="13.5" customHeight="1">
      <c r="A36" s="430">
        <v>6</v>
      </c>
      <c r="B36" s="431">
        <v>44810</v>
      </c>
      <c r="C36" s="432"/>
      <c r="D36" s="433" t="s">
        <v>66</v>
      </c>
      <c r="E36" s="322" t="s">
        <v>557</v>
      </c>
      <c r="F36" s="322">
        <v>1970</v>
      </c>
      <c r="G36" s="322">
        <v>1915</v>
      </c>
      <c r="H36" s="322">
        <v>2003</v>
      </c>
      <c r="I36" s="322" t="s">
        <v>975</v>
      </c>
      <c r="J36" s="303" t="s">
        <v>976</v>
      </c>
      <c r="K36" s="303">
        <f t="shared" ref="K36:K37" si="26">H36-F36</f>
        <v>33</v>
      </c>
      <c r="L36" s="392">
        <f>(F36*-0.07)/100</f>
        <v>-1.379</v>
      </c>
      <c r="M36" s="393">
        <f t="shared" ref="M36:M37" si="27">(K36+L36)/F36</f>
        <v>1.6051269035532993E-2</v>
      </c>
      <c r="N36" s="303" t="s">
        <v>555</v>
      </c>
      <c r="O36" s="394">
        <v>44810</v>
      </c>
      <c r="P36" s="41"/>
      <c r="Q36" s="258"/>
      <c r="R36" s="259" t="s">
        <v>556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5"/>
      <c r="AJ36" s="316"/>
      <c r="AK36" s="324"/>
      <c r="AL36" s="324"/>
    </row>
    <row r="37" spans="1:38" s="325" customFormat="1" ht="13.5" customHeight="1">
      <c r="A37" s="430">
        <v>7</v>
      </c>
      <c r="B37" s="431">
        <v>44810</v>
      </c>
      <c r="C37" s="432"/>
      <c r="D37" s="433" t="s">
        <v>198</v>
      </c>
      <c r="E37" s="322" t="s">
        <v>557</v>
      </c>
      <c r="F37" s="322">
        <v>243</v>
      </c>
      <c r="G37" s="322">
        <v>237</v>
      </c>
      <c r="H37" s="322">
        <v>251</v>
      </c>
      <c r="I37" s="322" t="s">
        <v>977</v>
      </c>
      <c r="J37" s="303" t="s">
        <v>1025</v>
      </c>
      <c r="K37" s="303">
        <f t="shared" si="26"/>
        <v>8</v>
      </c>
      <c r="L37" s="392">
        <f t="shared" ref="L37" si="28">(F37*-0.7)/100</f>
        <v>-1.7009999999999998</v>
      </c>
      <c r="M37" s="393">
        <f t="shared" si="27"/>
        <v>2.5921810699588477E-2</v>
      </c>
      <c r="N37" s="303" t="s">
        <v>555</v>
      </c>
      <c r="O37" s="394">
        <v>44810</v>
      </c>
      <c r="P37" s="41"/>
      <c r="Q37" s="258"/>
      <c r="R37" s="259" t="s">
        <v>556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5"/>
      <c r="AJ37" s="316"/>
      <c r="AK37" s="324"/>
      <c r="AL37" s="324"/>
    </row>
    <row r="38" spans="1:38" s="325" customFormat="1" ht="13.5" customHeight="1">
      <c r="A38" s="306">
        <v>8</v>
      </c>
      <c r="B38" s="221">
        <v>44811</v>
      </c>
      <c r="C38" s="308"/>
      <c r="D38" s="309" t="s">
        <v>66</v>
      </c>
      <c r="E38" s="337" t="s">
        <v>557</v>
      </c>
      <c r="F38" s="337" t="s">
        <v>1011</v>
      </c>
      <c r="G38" s="337">
        <v>1930</v>
      </c>
      <c r="H38" s="337"/>
      <c r="I38" s="337" t="s">
        <v>1012</v>
      </c>
      <c r="J38" s="254" t="s">
        <v>558</v>
      </c>
      <c r="K38" s="254"/>
      <c r="L38" s="255"/>
      <c r="M38" s="256"/>
      <c r="N38" s="254"/>
      <c r="O38" s="277"/>
      <c r="P38" s="41"/>
      <c r="Q38" s="258"/>
      <c r="R38" s="25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5"/>
      <c r="AJ38" s="316"/>
      <c r="AK38" s="324"/>
      <c r="AL38" s="324"/>
    </row>
    <row r="39" spans="1:38" s="325" customFormat="1" ht="13.5" customHeight="1">
      <c r="A39" s="306"/>
      <c r="B39" s="323"/>
      <c r="C39" s="308"/>
      <c r="D39" s="309"/>
      <c r="E39" s="337"/>
      <c r="F39" s="337"/>
      <c r="G39" s="337"/>
      <c r="H39" s="337"/>
      <c r="I39" s="337"/>
      <c r="J39" s="254"/>
      <c r="K39" s="254"/>
      <c r="L39" s="255"/>
      <c r="M39" s="256"/>
      <c r="N39" s="254"/>
      <c r="O39" s="277"/>
      <c r="P39" s="41"/>
      <c r="Q39" s="258"/>
      <c r="R39" s="25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5"/>
      <c r="AJ39" s="316"/>
      <c r="AK39" s="324"/>
      <c r="AL39" s="324"/>
    </row>
    <row r="40" spans="1:38" s="317" customFormat="1" ht="15" customHeight="1">
      <c r="A40" s="306"/>
      <c r="B40" s="307"/>
      <c r="C40" s="308"/>
      <c r="D40" s="309"/>
      <c r="E40" s="310"/>
      <c r="F40" s="310"/>
      <c r="G40" s="310"/>
      <c r="H40" s="310"/>
      <c r="I40" s="310"/>
      <c r="J40" s="254"/>
      <c r="K40" s="254"/>
      <c r="L40" s="255"/>
      <c r="M40" s="256"/>
      <c r="N40" s="254"/>
      <c r="O40" s="277"/>
      <c r="P40" s="41"/>
      <c r="Q40" s="258"/>
      <c r="R40" s="25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15"/>
      <c r="AJ40" s="316"/>
      <c r="AK40" s="316"/>
      <c r="AL40" s="316"/>
    </row>
    <row r="41" spans="1:38" ht="15" customHeight="1">
      <c r="A41" s="261"/>
      <c r="B41" s="262"/>
      <c r="C41" s="263"/>
      <c r="D41" s="264"/>
      <c r="E41" s="265"/>
      <c r="F41" s="265"/>
      <c r="G41" s="265"/>
      <c r="H41" s="265"/>
      <c r="I41" s="265"/>
      <c r="J41" s="266"/>
      <c r="K41" s="266"/>
      <c r="L41" s="267"/>
      <c r="M41" s="268"/>
      <c r="N41" s="266"/>
      <c r="O41" s="269"/>
      <c r="P41" s="242"/>
      <c r="Q41" s="258"/>
      <c r="R41" s="25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1"/>
      <c r="AI41" s="1"/>
      <c r="AJ41" s="1"/>
      <c r="AK41" s="1"/>
      <c r="AL41" s="1"/>
    </row>
    <row r="42" spans="1:38" ht="44.25" customHeight="1">
      <c r="A42" s="111" t="s">
        <v>559</v>
      </c>
      <c r="B42" s="133"/>
      <c r="C42" s="133"/>
      <c r="D42" s="1"/>
      <c r="E42" s="6"/>
      <c r="F42" s="6"/>
      <c r="G42" s="6"/>
      <c r="H42" s="6" t="s">
        <v>571</v>
      </c>
      <c r="I42" s="6"/>
      <c r="J42" s="6"/>
      <c r="K42" s="107"/>
      <c r="L42" s="135"/>
      <c r="M42" s="107"/>
      <c r="N42" s="108"/>
      <c r="O42" s="107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253"/>
      <c r="AD42" s="253"/>
      <c r="AE42" s="253"/>
      <c r="AF42" s="253"/>
      <c r="AG42" s="253"/>
      <c r="AH42" s="253"/>
    </row>
    <row r="43" spans="1:38" ht="12.75" customHeight="1">
      <c r="A43" s="118" t="s">
        <v>560</v>
      </c>
      <c r="B43" s="111"/>
      <c r="C43" s="111"/>
      <c r="D43" s="111"/>
      <c r="E43" s="41"/>
      <c r="F43" s="119" t="s">
        <v>561</v>
      </c>
      <c r="G43" s="56"/>
      <c r="H43" s="41"/>
      <c r="I43" s="56"/>
      <c r="J43" s="6"/>
      <c r="K43" s="136"/>
      <c r="L43" s="137"/>
      <c r="M43" s="6"/>
      <c r="N43" s="101"/>
      <c r="O43" s="138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8"/>
      <c r="B44" s="111"/>
      <c r="C44" s="111"/>
      <c r="D44" s="111"/>
      <c r="E44" s="6"/>
      <c r="F44" s="119" t="s">
        <v>563</v>
      </c>
      <c r="G44" s="56"/>
      <c r="H44" s="41"/>
      <c r="I44" s="56"/>
      <c r="J44" s="6"/>
      <c r="K44" s="136"/>
      <c r="L44" s="137"/>
      <c r="M44" s="6"/>
      <c r="N44" s="101"/>
      <c r="O44" s="138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1"/>
      <c r="B45" s="111"/>
      <c r="C45" s="111"/>
      <c r="D45" s="111"/>
      <c r="E45" s="6"/>
      <c r="F45" s="6"/>
      <c r="G45" s="6"/>
      <c r="H45" s="6"/>
      <c r="I45" s="6"/>
      <c r="J45" s="124"/>
      <c r="K45" s="121"/>
      <c r="L45" s="122"/>
      <c r="M45" s="6"/>
      <c r="N45" s="125"/>
      <c r="O45" s="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139" t="s">
        <v>572</v>
      </c>
      <c r="B46" s="139"/>
      <c r="C46" s="139"/>
      <c r="D46" s="139"/>
      <c r="E46" s="6"/>
      <c r="F46" s="6"/>
      <c r="G46" s="6"/>
      <c r="H46" s="6"/>
      <c r="I46" s="6"/>
      <c r="J46" s="6"/>
      <c r="K46" s="6"/>
      <c r="L46" s="6"/>
      <c r="M46" s="6"/>
      <c r="N46" s="6"/>
      <c r="O46" s="2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38.25" customHeight="1">
      <c r="A47" s="96" t="s">
        <v>16</v>
      </c>
      <c r="B47" s="96" t="s">
        <v>532</v>
      </c>
      <c r="C47" s="96"/>
      <c r="D47" s="97" t="s">
        <v>543</v>
      </c>
      <c r="E47" s="96" t="s">
        <v>544</v>
      </c>
      <c r="F47" s="96" t="s">
        <v>545</v>
      </c>
      <c r="G47" s="96" t="s">
        <v>565</v>
      </c>
      <c r="H47" s="96" t="s">
        <v>547</v>
      </c>
      <c r="I47" s="96" t="s">
        <v>548</v>
      </c>
      <c r="J47" s="95" t="s">
        <v>549</v>
      </c>
      <c r="K47" s="140" t="s">
        <v>573</v>
      </c>
      <c r="L47" s="98" t="s">
        <v>551</v>
      </c>
      <c r="M47" s="140" t="s">
        <v>574</v>
      </c>
      <c r="N47" s="96" t="s">
        <v>575</v>
      </c>
      <c r="O47" s="95" t="s">
        <v>553</v>
      </c>
      <c r="P47" s="97" t="s">
        <v>554</v>
      </c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s="220" customFormat="1" ht="12.75" customHeight="1">
      <c r="A48" s="300">
        <v>1</v>
      </c>
      <c r="B48" s="299">
        <v>44802</v>
      </c>
      <c r="C48" s="301"/>
      <c r="D48" s="301" t="s">
        <v>887</v>
      </c>
      <c r="E48" s="300" t="s">
        <v>557</v>
      </c>
      <c r="F48" s="300">
        <v>724</v>
      </c>
      <c r="G48" s="300">
        <v>710</v>
      </c>
      <c r="H48" s="302">
        <v>735.5</v>
      </c>
      <c r="I48" s="302" t="s">
        <v>880</v>
      </c>
      <c r="J48" s="303" t="s">
        <v>881</v>
      </c>
      <c r="K48" s="302">
        <f t="shared" ref="K48" si="29">H48-F48</f>
        <v>11.5</v>
      </c>
      <c r="L48" s="304">
        <f t="shared" ref="L48" si="30">(H48*N48)*0.07%</f>
        <v>489.10750000000007</v>
      </c>
      <c r="M48" s="305">
        <f t="shared" ref="M48" si="31">(K48*N48)-L48</f>
        <v>10435.8925</v>
      </c>
      <c r="N48" s="302">
        <v>950</v>
      </c>
      <c r="O48" s="303" t="s">
        <v>555</v>
      </c>
      <c r="P48" s="299">
        <v>44805</v>
      </c>
      <c r="Q48" s="222"/>
      <c r="R48" s="225" t="s">
        <v>556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5"/>
      <c r="AG48" s="262"/>
      <c r="AH48" s="222"/>
      <c r="AI48" s="222"/>
      <c r="AJ48" s="265"/>
      <c r="AK48" s="265"/>
      <c r="AL48" s="265"/>
    </row>
    <row r="49" spans="1:38" s="220" customFormat="1" ht="12.75" customHeight="1">
      <c r="A49" s="322">
        <v>2</v>
      </c>
      <c r="B49" s="299">
        <v>44805</v>
      </c>
      <c r="C49" s="301"/>
      <c r="D49" s="301" t="s">
        <v>889</v>
      </c>
      <c r="E49" s="300" t="s">
        <v>557</v>
      </c>
      <c r="F49" s="300">
        <v>873.5</v>
      </c>
      <c r="G49" s="322">
        <v>864</v>
      </c>
      <c r="H49" s="302">
        <v>884</v>
      </c>
      <c r="I49" s="302" t="s">
        <v>896</v>
      </c>
      <c r="J49" s="303" t="s">
        <v>903</v>
      </c>
      <c r="K49" s="302">
        <f t="shared" ref="K49" si="32">H49-F49</f>
        <v>10.5</v>
      </c>
      <c r="L49" s="304">
        <f t="shared" ref="L49" si="33">(H49*N49)*0.07%</f>
        <v>850.85000000000014</v>
      </c>
      <c r="M49" s="305">
        <f t="shared" ref="M49" si="34">(K49*N49)-L49</f>
        <v>13586.65</v>
      </c>
      <c r="N49" s="302">
        <v>1375</v>
      </c>
      <c r="O49" s="303" t="s">
        <v>555</v>
      </c>
      <c r="P49" s="299">
        <v>44805</v>
      </c>
      <c r="Q49" s="222"/>
      <c r="R49" s="225" t="s">
        <v>556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5"/>
      <c r="AG49" s="262"/>
      <c r="AH49" s="222"/>
      <c r="AI49" s="222"/>
      <c r="AJ49" s="265"/>
      <c r="AK49" s="265"/>
      <c r="AL49" s="265"/>
    </row>
    <row r="50" spans="1:38" s="220" customFormat="1" ht="12.75" customHeight="1">
      <c r="A50" s="397">
        <v>3</v>
      </c>
      <c r="B50" s="332">
        <v>44805</v>
      </c>
      <c r="C50" s="398"/>
      <c r="D50" s="398" t="s">
        <v>897</v>
      </c>
      <c r="E50" s="399" t="s">
        <v>557</v>
      </c>
      <c r="F50" s="399">
        <v>696.5</v>
      </c>
      <c r="G50" s="397">
        <v>685</v>
      </c>
      <c r="H50" s="329">
        <v>685</v>
      </c>
      <c r="I50" s="329" t="s">
        <v>898</v>
      </c>
      <c r="J50" s="328" t="s">
        <v>926</v>
      </c>
      <c r="K50" s="329">
        <f t="shared" ref="K50" si="35">H50-F50</f>
        <v>-11.5</v>
      </c>
      <c r="L50" s="330">
        <f t="shared" ref="L50" si="36">(H50*N50)*0.07%</f>
        <v>479.50000000000006</v>
      </c>
      <c r="M50" s="331">
        <f t="shared" ref="M50" si="37">(K50*N50)-L50</f>
        <v>-11979.5</v>
      </c>
      <c r="N50" s="329">
        <v>1000</v>
      </c>
      <c r="O50" s="328" t="s">
        <v>567</v>
      </c>
      <c r="P50" s="332">
        <v>44806</v>
      </c>
      <c r="Q50" s="222"/>
      <c r="R50" s="225" t="s">
        <v>827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5"/>
      <c r="AG50" s="262"/>
      <c r="AH50" s="222"/>
      <c r="AI50" s="222"/>
      <c r="AJ50" s="265"/>
      <c r="AK50" s="265"/>
      <c r="AL50" s="265"/>
    </row>
    <row r="51" spans="1:38" s="220" customFormat="1" ht="12.75" customHeight="1">
      <c r="A51" s="322">
        <v>4</v>
      </c>
      <c r="B51" s="299">
        <v>44805</v>
      </c>
      <c r="C51" s="301"/>
      <c r="D51" s="301" t="s">
        <v>878</v>
      </c>
      <c r="E51" s="300" t="s">
        <v>557</v>
      </c>
      <c r="F51" s="300">
        <v>240</v>
      </c>
      <c r="G51" s="322">
        <v>234.5</v>
      </c>
      <c r="H51" s="302">
        <v>246</v>
      </c>
      <c r="I51" s="302" t="s">
        <v>879</v>
      </c>
      <c r="J51" s="303" t="s">
        <v>907</v>
      </c>
      <c r="K51" s="302">
        <f t="shared" ref="K51:K52" si="38">H51-F51</f>
        <v>6</v>
      </c>
      <c r="L51" s="304">
        <f t="shared" ref="L51:L52" si="39">(H51*N51)*0.07%</f>
        <v>430.50000000000006</v>
      </c>
      <c r="M51" s="305">
        <f t="shared" ref="M51:M52" si="40">(K51*N51)-L51</f>
        <v>14569.5</v>
      </c>
      <c r="N51" s="302">
        <v>2500</v>
      </c>
      <c r="O51" s="303" t="s">
        <v>555</v>
      </c>
      <c r="P51" s="299">
        <v>44805</v>
      </c>
      <c r="Q51" s="222"/>
      <c r="R51" s="225" t="s">
        <v>827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5"/>
      <c r="AG51" s="262"/>
      <c r="AH51" s="222"/>
      <c r="AI51" s="222"/>
      <c r="AJ51" s="265"/>
      <c r="AK51" s="265"/>
      <c r="AL51" s="265"/>
    </row>
    <row r="52" spans="1:38" s="220" customFormat="1" ht="12.75" customHeight="1">
      <c r="A52" s="397">
        <v>5</v>
      </c>
      <c r="B52" s="332">
        <v>44805</v>
      </c>
      <c r="C52" s="398"/>
      <c r="D52" s="398" t="s">
        <v>899</v>
      </c>
      <c r="E52" s="399" t="s">
        <v>557</v>
      </c>
      <c r="F52" s="399">
        <v>2070</v>
      </c>
      <c r="G52" s="397">
        <v>2000</v>
      </c>
      <c r="H52" s="329">
        <v>2000</v>
      </c>
      <c r="I52" s="329" t="s">
        <v>900</v>
      </c>
      <c r="J52" s="328" t="s">
        <v>974</v>
      </c>
      <c r="K52" s="329">
        <f t="shared" si="38"/>
        <v>-70</v>
      </c>
      <c r="L52" s="330">
        <f t="shared" si="39"/>
        <v>280.00000000000006</v>
      </c>
      <c r="M52" s="331">
        <f t="shared" si="40"/>
        <v>-14280</v>
      </c>
      <c r="N52" s="329">
        <v>200</v>
      </c>
      <c r="O52" s="328" t="s">
        <v>567</v>
      </c>
      <c r="P52" s="332">
        <v>44810</v>
      </c>
      <c r="Q52" s="222"/>
      <c r="R52" s="225" t="s">
        <v>827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5"/>
      <c r="AG52" s="262"/>
      <c r="AH52" s="222"/>
      <c r="AI52" s="222"/>
      <c r="AJ52" s="265"/>
      <c r="AK52" s="265"/>
      <c r="AL52" s="265"/>
    </row>
    <row r="53" spans="1:38" s="220" customFormat="1" ht="12.75" customHeight="1">
      <c r="A53" s="397">
        <v>6</v>
      </c>
      <c r="B53" s="332">
        <v>44806</v>
      </c>
      <c r="C53" s="398"/>
      <c r="D53" s="398" t="s">
        <v>927</v>
      </c>
      <c r="E53" s="399" t="s">
        <v>920</v>
      </c>
      <c r="F53" s="399">
        <v>534</v>
      </c>
      <c r="G53" s="397">
        <v>545</v>
      </c>
      <c r="H53" s="329">
        <v>543</v>
      </c>
      <c r="I53" s="329" t="s">
        <v>928</v>
      </c>
      <c r="J53" s="328" t="s">
        <v>973</v>
      </c>
      <c r="K53" s="329">
        <f>F53-H53</f>
        <v>-9</v>
      </c>
      <c r="L53" s="330">
        <f t="shared" ref="L53" si="41">(H53*N53)*0.07%</f>
        <v>570.15000000000009</v>
      </c>
      <c r="M53" s="331">
        <f t="shared" ref="M53" si="42">(K53*N53)-L53</f>
        <v>-14070.15</v>
      </c>
      <c r="N53" s="329">
        <v>1500</v>
      </c>
      <c r="O53" s="328" t="s">
        <v>567</v>
      </c>
      <c r="P53" s="332">
        <v>44810</v>
      </c>
      <c r="Q53" s="222"/>
      <c r="R53" s="225" t="s">
        <v>556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5"/>
      <c r="AG53" s="262"/>
      <c r="AH53" s="222"/>
      <c r="AI53" s="222"/>
      <c r="AJ53" s="265"/>
      <c r="AK53" s="265"/>
      <c r="AL53" s="265"/>
    </row>
    <row r="54" spans="1:38" s="220" customFormat="1" ht="12.75" customHeight="1">
      <c r="A54" s="322">
        <v>7</v>
      </c>
      <c r="B54" s="299">
        <v>44806</v>
      </c>
      <c r="C54" s="301"/>
      <c r="D54" s="301" t="s">
        <v>930</v>
      </c>
      <c r="E54" s="300" t="s">
        <v>557</v>
      </c>
      <c r="F54" s="300">
        <v>371.5</v>
      </c>
      <c r="G54" s="322">
        <v>365</v>
      </c>
      <c r="H54" s="302">
        <v>376</v>
      </c>
      <c r="I54" s="302" t="s">
        <v>931</v>
      </c>
      <c r="J54" s="303" t="s">
        <v>947</v>
      </c>
      <c r="K54" s="302">
        <f t="shared" ref="K54" si="43">H54-F54</f>
        <v>4.5</v>
      </c>
      <c r="L54" s="304">
        <f t="shared" ref="L54" si="44">(H54*N54)*0.07%</f>
        <v>473.76000000000005</v>
      </c>
      <c r="M54" s="305">
        <f t="shared" ref="M54" si="45">(K54*N54)-L54</f>
        <v>7626.24</v>
      </c>
      <c r="N54" s="302">
        <v>1800</v>
      </c>
      <c r="O54" s="303" t="s">
        <v>555</v>
      </c>
      <c r="P54" s="299">
        <v>44809</v>
      </c>
      <c r="Q54" s="222"/>
      <c r="R54" s="225" t="s">
        <v>556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5"/>
      <c r="AG54" s="262"/>
      <c r="AH54" s="222"/>
      <c r="AI54" s="222"/>
      <c r="AJ54" s="265"/>
      <c r="AK54" s="265"/>
      <c r="AL54" s="265"/>
    </row>
    <row r="55" spans="1:38" s="220" customFormat="1" ht="12.75" customHeight="1">
      <c r="A55" s="397">
        <v>8</v>
      </c>
      <c r="B55" s="332">
        <v>44806</v>
      </c>
      <c r="C55" s="398"/>
      <c r="D55" s="398" t="s">
        <v>878</v>
      </c>
      <c r="E55" s="399" t="s">
        <v>557</v>
      </c>
      <c r="F55" s="399">
        <v>239.5</v>
      </c>
      <c r="G55" s="397">
        <v>234.5</v>
      </c>
      <c r="H55" s="329">
        <v>234.5</v>
      </c>
      <c r="I55" s="329" t="s">
        <v>879</v>
      </c>
      <c r="J55" s="328" t="s">
        <v>949</v>
      </c>
      <c r="K55" s="329">
        <f t="shared" ref="K55" si="46">H55-F55</f>
        <v>-5</v>
      </c>
      <c r="L55" s="330">
        <f t="shared" ref="L55" si="47">(H55*N55)*0.07%</f>
        <v>410.37500000000006</v>
      </c>
      <c r="M55" s="331">
        <f t="shared" ref="M55" si="48">(K55*N55)-L55</f>
        <v>-12910.375</v>
      </c>
      <c r="N55" s="329">
        <v>2500</v>
      </c>
      <c r="O55" s="328" t="s">
        <v>567</v>
      </c>
      <c r="P55" s="332">
        <v>44809</v>
      </c>
      <c r="Q55" s="222"/>
      <c r="R55" s="225" t="s">
        <v>827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5"/>
      <c r="AG55" s="262"/>
      <c r="AH55" s="222"/>
      <c r="AI55" s="222"/>
      <c r="AJ55" s="265"/>
      <c r="AK55" s="265"/>
      <c r="AL55" s="265"/>
    </row>
    <row r="56" spans="1:38" s="220" customFormat="1" ht="12.75" customHeight="1">
      <c r="A56" s="322">
        <v>9</v>
      </c>
      <c r="B56" s="299">
        <v>44809</v>
      </c>
      <c r="C56" s="301"/>
      <c r="D56" s="301" t="s">
        <v>948</v>
      </c>
      <c r="E56" s="300" t="s">
        <v>920</v>
      </c>
      <c r="F56" s="300">
        <v>117</v>
      </c>
      <c r="G56" s="322">
        <v>119</v>
      </c>
      <c r="H56" s="302">
        <v>115.5</v>
      </c>
      <c r="I56" s="302">
        <v>112</v>
      </c>
      <c r="J56" s="303" t="s">
        <v>950</v>
      </c>
      <c r="K56" s="302">
        <f>F56-H56</f>
        <v>1.5</v>
      </c>
      <c r="L56" s="304">
        <f t="shared" ref="L56:L57" si="49">(H56*N56)*0.07%</f>
        <v>501.2700000000001</v>
      </c>
      <c r="M56" s="305">
        <f t="shared" ref="M56:M57" si="50">(K56*N56)-L56</f>
        <v>8798.73</v>
      </c>
      <c r="N56" s="302">
        <v>6200</v>
      </c>
      <c r="O56" s="303" t="s">
        <v>555</v>
      </c>
      <c r="P56" s="299">
        <v>44809</v>
      </c>
      <c r="Q56" s="222"/>
      <c r="R56" s="225" t="s">
        <v>556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5"/>
      <c r="AG56" s="262"/>
      <c r="AH56" s="222"/>
      <c r="AI56" s="222"/>
      <c r="AJ56" s="265"/>
      <c r="AK56" s="265"/>
      <c r="AL56" s="265"/>
    </row>
    <row r="57" spans="1:38" s="220" customFormat="1" ht="12.75" customHeight="1">
      <c r="A57" s="322">
        <v>10</v>
      </c>
      <c r="B57" s="299">
        <v>44810</v>
      </c>
      <c r="C57" s="301"/>
      <c r="D57" s="301" t="s">
        <v>930</v>
      </c>
      <c r="E57" s="300" t="s">
        <v>557</v>
      </c>
      <c r="F57" s="300">
        <v>370.5</v>
      </c>
      <c r="G57" s="322">
        <v>364</v>
      </c>
      <c r="H57" s="302">
        <v>375.5</v>
      </c>
      <c r="I57" s="302" t="s">
        <v>931</v>
      </c>
      <c r="J57" s="303" t="s">
        <v>1028</v>
      </c>
      <c r="K57" s="302">
        <f t="shared" ref="K57" si="51">H57-F57</f>
        <v>5</v>
      </c>
      <c r="L57" s="304">
        <f t="shared" si="49"/>
        <v>473.13000000000005</v>
      </c>
      <c r="M57" s="305">
        <f t="shared" si="50"/>
        <v>8526.8700000000008</v>
      </c>
      <c r="N57" s="302">
        <v>1800</v>
      </c>
      <c r="O57" s="303" t="s">
        <v>555</v>
      </c>
      <c r="P57" s="299">
        <v>44811</v>
      </c>
      <c r="Q57" s="222"/>
      <c r="R57" s="225" t="s">
        <v>556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5"/>
      <c r="AG57" s="262"/>
      <c r="AH57" s="222"/>
      <c r="AI57" s="222"/>
      <c r="AJ57" s="265"/>
      <c r="AK57" s="265"/>
      <c r="AL57" s="265"/>
    </row>
    <row r="58" spans="1:38" s="220" customFormat="1" ht="12.75" customHeight="1">
      <c r="A58" s="337">
        <v>11</v>
      </c>
      <c r="B58" s="221">
        <v>44810</v>
      </c>
      <c r="C58" s="278"/>
      <c r="D58" s="278" t="s">
        <v>980</v>
      </c>
      <c r="E58" s="223" t="s">
        <v>557</v>
      </c>
      <c r="F58" s="223" t="s">
        <v>981</v>
      </c>
      <c r="G58" s="337">
        <v>810</v>
      </c>
      <c r="H58" s="224"/>
      <c r="I58" s="224" t="s">
        <v>982</v>
      </c>
      <c r="J58" s="364" t="s">
        <v>558</v>
      </c>
      <c r="K58" s="278"/>
      <c r="L58" s="223"/>
      <c r="M58" s="223"/>
      <c r="N58" s="223"/>
      <c r="O58" s="224"/>
      <c r="P58" s="224"/>
      <c r="Q58" s="222"/>
      <c r="R58" s="225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5"/>
      <c r="AG58" s="262"/>
      <c r="AH58" s="222"/>
      <c r="AI58" s="222"/>
      <c r="AJ58" s="265"/>
      <c r="AK58" s="265"/>
      <c r="AL58" s="265"/>
    </row>
    <row r="59" spans="1:38" s="220" customFormat="1" ht="12.75" customHeight="1">
      <c r="A59" s="337">
        <v>12</v>
      </c>
      <c r="B59" s="221">
        <v>44811</v>
      </c>
      <c r="C59" s="278"/>
      <c r="D59" s="278" t="s">
        <v>1013</v>
      </c>
      <c r="E59" s="223" t="s">
        <v>557</v>
      </c>
      <c r="F59" s="223" t="s">
        <v>1014</v>
      </c>
      <c r="G59" s="337">
        <v>2540</v>
      </c>
      <c r="H59" s="224"/>
      <c r="I59" s="224" t="s">
        <v>1015</v>
      </c>
      <c r="J59" s="364" t="s">
        <v>558</v>
      </c>
      <c r="K59" s="278"/>
      <c r="L59" s="223"/>
      <c r="M59" s="223"/>
      <c r="N59" s="223"/>
      <c r="O59" s="224"/>
      <c r="P59" s="224"/>
      <c r="Q59" s="222"/>
      <c r="R59" s="225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5"/>
      <c r="AG59" s="262"/>
      <c r="AH59" s="222"/>
      <c r="AI59" s="222"/>
      <c r="AJ59" s="265"/>
      <c r="AK59" s="265"/>
      <c r="AL59" s="265"/>
    </row>
    <row r="60" spans="1:38" s="220" customFormat="1" ht="12.75" customHeight="1">
      <c r="A60" s="337">
        <v>13</v>
      </c>
      <c r="B60" s="221">
        <v>44811</v>
      </c>
      <c r="C60" s="278"/>
      <c r="D60" s="278" t="s">
        <v>1016</v>
      </c>
      <c r="E60" s="223" t="s">
        <v>557</v>
      </c>
      <c r="F60" s="223" t="s">
        <v>1017</v>
      </c>
      <c r="G60" s="337">
        <v>736</v>
      </c>
      <c r="H60" s="224"/>
      <c r="I60" s="224" t="s">
        <v>1018</v>
      </c>
      <c r="J60" s="364" t="s">
        <v>558</v>
      </c>
      <c r="K60" s="278"/>
      <c r="L60" s="223"/>
      <c r="M60" s="223"/>
      <c r="N60" s="223"/>
      <c r="O60" s="224"/>
      <c r="P60" s="224"/>
      <c r="Q60" s="222"/>
      <c r="R60" s="225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5"/>
      <c r="AG60" s="262"/>
      <c r="AH60" s="222"/>
      <c r="AI60" s="222"/>
      <c r="AJ60" s="265"/>
      <c r="AK60" s="265"/>
      <c r="AL60" s="265"/>
    </row>
    <row r="61" spans="1:38" s="220" customFormat="1" ht="12.75" customHeight="1">
      <c r="A61" s="337">
        <v>14</v>
      </c>
      <c r="B61" s="221">
        <v>44811</v>
      </c>
      <c r="C61" s="278"/>
      <c r="D61" s="278" t="s">
        <v>1019</v>
      </c>
      <c r="E61" s="223" t="s">
        <v>557</v>
      </c>
      <c r="F61" s="223" t="s">
        <v>1020</v>
      </c>
      <c r="G61" s="337">
        <v>1040</v>
      </c>
      <c r="H61" s="224"/>
      <c r="I61" s="224" t="s">
        <v>1021</v>
      </c>
      <c r="J61" s="364" t="s">
        <v>558</v>
      </c>
      <c r="K61" s="278"/>
      <c r="L61" s="223"/>
      <c r="M61" s="223"/>
      <c r="N61" s="223"/>
      <c r="O61" s="224"/>
      <c r="P61" s="224"/>
      <c r="Q61" s="222"/>
      <c r="R61" s="225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5"/>
      <c r="AG61" s="262"/>
      <c r="AH61" s="222"/>
      <c r="AI61" s="222"/>
      <c r="AJ61" s="265"/>
      <c r="AK61" s="265"/>
      <c r="AL61" s="265"/>
    </row>
    <row r="62" spans="1:38" s="220" customFormat="1" ht="12.75" customHeight="1">
      <c r="A62" s="337">
        <v>15</v>
      </c>
      <c r="B62" s="221">
        <v>44811</v>
      </c>
      <c r="C62" s="278"/>
      <c r="D62" s="278" t="s">
        <v>1022</v>
      </c>
      <c r="E62" s="223" t="s">
        <v>557</v>
      </c>
      <c r="F62" s="223" t="s">
        <v>1023</v>
      </c>
      <c r="G62" s="337">
        <v>915</v>
      </c>
      <c r="H62" s="224"/>
      <c r="I62" s="224" t="s">
        <v>1024</v>
      </c>
      <c r="J62" s="364" t="s">
        <v>558</v>
      </c>
      <c r="K62" s="278"/>
      <c r="L62" s="223"/>
      <c r="M62" s="223"/>
      <c r="N62" s="223"/>
      <c r="O62" s="224"/>
      <c r="P62" s="224"/>
      <c r="Q62" s="222"/>
      <c r="R62" s="225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5"/>
      <c r="AG62" s="262"/>
      <c r="AH62" s="222"/>
      <c r="AI62" s="222"/>
      <c r="AJ62" s="265"/>
      <c r="AK62" s="265"/>
      <c r="AL62" s="265"/>
    </row>
    <row r="63" spans="1:38" s="220" customFormat="1" ht="12.75" customHeight="1">
      <c r="A63" s="337"/>
      <c r="B63" s="221"/>
      <c r="C63" s="278"/>
      <c r="D63" s="278"/>
      <c r="E63" s="223"/>
      <c r="F63" s="223"/>
      <c r="G63" s="337"/>
      <c r="H63" s="224"/>
      <c r="I63" s="224"/>
      <c r="J63" s="364"/>
      <c r="K63" s="278"/>
      <c r="L63" s="223"/>
      <c r="M63" s="223"/>
      <c r="N63" s="223"/>
      <c r="O63" s="224"/>
      <c r="P63" s="224"/>
      <c r="Q63" s="222"/>
      <c r="R63" s="225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5"/>
      <c r="AG63" s="262"/>
      <c r="AH63" s="222"/>
      <c r="AI63" s="222"/>
      <c r="AJ63" s="265"/>
      <c r="AK63" s="265"/>
      <c r="AL63" s="265"/>
    </row>
    <row r="64" spans="1:38" s="220" customFormat="1" ht="12.75" customHeight="1">
      <c r="A64" s="223"/>
      <c r="B64" s="221"/>
      <c r="C64" s="278"/>
      <c r="D64" s="278"/>
      <c r="E64" s="223"/>
      <c r="F64" s="223"/>
      <c r="G64" s="223"/>
      <c r="H64" s="224"/>
      <c r="I64" s="224"/>
      <c r="J64" s="254"/>
      <c r="K64" s="278"/>
      <c r="L64" s="223"/>
      <c r="M64" s="223"/>
      <c r="N64" s="223"/>
      <c r="O64" s="224"/>
      <c r="P64" s="224"/>
      <c r="Q64" s="222"/>
      <c r="R64" s="225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5"/>
      <c r="AG64" s="262"/>
      <c r="AH64" s="222"/>
      <c r="AI64" s="222"/>
      <c r="AJ64" s="265"/>
      <c r="AK64" s="265"/>
      <c r="AL64" s="265"/>
    </row>
    <row r="65" spans="1:38" ht="13.5" customHeight="1">
      <c r="A65" s="265"/>
      <c r="B65" s="262"/>
      <c r="C65" s="222"/>
      <c r="D65" s="222"/>
      <c r="E65" s="265"/>
      <c r="F65" s="265"/>
      <c r="G65" s="265"/>
      <c r="H65" s="266"/>
      <c r="I65" s="266"/>
      <c r="J65" s="293"/>
      <c r="K65" s="266"/>
      <c r="L65" s="267"/>
      <c r="M65" s="294"/>
      <c r="N65" s="266"/>
      <c r="O65" s="295"/>
      <c r="P65" s="269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99"/>
      <c r="B66" s="100"/>
      <c r="C66" s="133"/>
      <c r="D66" s="141"/>
      <c r="E66" s="142"/>
      <c r="F66" s="99"/>
      <c r="G66" s="99"/>
      <c r="H66" s="99"/>
      <c r="I66" s="134"/>
      <c r="J66" s="134"/>
      <c r="K66" s="134"/>
      <c r="L66" s="134"/>
      <c r="M66" s="134"/>
      <c r="N66" s="134"/>
      <c r="O66" s="134"/>
      <c r="P66" s="134"/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143"/>
      <c r="B67" s="100"/>
      <c r="C67" s="101"/>
      <c r="D67" s="144"/>
      <c r="E67" s="104"/>
      <c r="F67" s="104"/>
      <c r="G67" s="104"/>
      <c r="H67" s="104"/>
      <c r="I67" s="104"/>
      <c r="J67" s="6"/>
      <c r="K67" s="104"/>
      <c r="L67" s="104"/>
      <c r="M67" s="6"/>
      <c r="N67" s="1"/>
      <c r="O67" s="101"/>
      <c r="P67" s="41"/>
      <c r="Q67" s="4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41"/>
      <c r="AH67" s="41"/>
      <c r="AI67" s="41"/>
      <c r="AJ67" s="41"/>
      <c r="AK67" s="41"/>
      <c r="AL67" s="41"/>
    </row>
    <row r="68" spans="1:38" ht="38.25" customHeight="1">
      <c r="A68" s="145" t="s">
        <v>577</v>
      </c>
      <c r="B68" s="145"/>
      <c r="C68" s="145"/>
      <c r="D68" s="145"/>
      <c r="E68" s="146"/>
      <c r="F68" s="104"/>
      <c r="G68" s="104"/>
      <c r="H68" s="104"/>
      <c r="I68" s="104"/>
      <c r="J68" s="1"/>
      <c r="K68" s="6"/>
      <c r="L68" s="6"/>
      <c r="M68" s="6"/>
      <c r="N68" s="1"/>
      <c r="O68" s="1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96" t="s">
        <v>16</v>
      </c>
      <c r="B69" s="96" t="s">
        <v>532</v>
      </c>
      <c r="C69" s="96"/>
      <c r="D69" s="97" t="s">
        <v>543</v>
      </c>
      <c r="E69" s="96" t="s">
        <v>544</v>
      </c>
      <c r="F69" s="96" t="s">
        <v>545</v>
      </c>
      <c r="G69" s="96" t="s">
        <v>565</v>
      </c>
      <c r="H69" s="96" t="s">
        <v>547</v>
      </c>
      <c r="I69" s="96" t="s">
        <v>548</v>
      </c>
      <c r="J69" s="95" t="s">
        <v>549</v>
      </c>
      <c r="K69" s="95" t="s">
        <v>578</v>
      </c>
      <c r="L69" s="98" t="s">
        <v>551</v>
      </c>
      <c r="M69" s="140" t="s">
        <v>574</v>
      </c>
      <c r="N69" s="96" t="s">
        <v>575</v>
      </c>
      <c r="O69" s="96" t="s">
        <v>553</v>
      </c>
      <c r="P69" s="97" t="s">
        <v>554</v>
      </c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s="340" customFormat="1" ht="12" customHeight="1">
      <c r="A70" s="360">
        <v>1</v>
      </c>
      <c r="B70" s="384">
        <v>44803</v>
      </c>
      <c r="C70" s="361"/>
      <c r="D70" s="362" t="s">
        <v>892</v>
      </c>
      <c r="E70" s="360" t="s">
        <v>557</v>
      </c>
      <c r="F70" s="360">
        <v>390</v>
      </c>
      <c r="G70" s="360">
        <v>280</v>
      </c>
      <c r="H70" s="363">
        <v>280</v>
      </c>
      <c r="I70" s="385" t="s">
        <v>893</v>
      </c>
      <c r="J70" s="328" t="s">
        <v>904</v>
      </c>
      <c r="K70" s="329">
        <f t="shared" ref="K70:K71" si="52">H70-F70</f>
        <v>-110</v>
      </c>
      <c r="L70" s="330">
        <v>100</v>
      </c>
      <c r="M70" s="331">
        <f t="shared" ref="M70:M71" si="53">(K70*N70)-L70</f>
        <v>-2850</v>
      </c>
      <c r="N70" s="329">
        <v>25</v>
      </c>
      <c r="O70" s="328" t="s">
        <v>567</v>
      </c>
      <c r="P70" s="332">
        <v>44805</v>
      </c>
      <c r="Q70" s="1"/>
      <c r="R70" s="6" t="s">
        <v>556</v>
      </c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"/>
      <c r="AI70" s="1"/>
      <c r="AJ70" s="6"/>
      <c r="AK70" s="1"/>
      <c r="AL70" s="339"/>
    </row>
    <row r="71" spans="1:38" s="340" customFormat="1" ht="12" customHeight="1">
      <c r="A71" s="356">
        <v>2</v>
      </c>
      <c r="B71" s="299">
        <v>44805</v>
      </c>
      <c r="C71" s="357"/>
      <c r="D71" s="358" t="s">
        <v>905</v>
      </c>
      <c r="E71" s="356" t="s">
        <v>557</v>
      </c>
      <c r="F71" s="356">
        <v>120</v>
      </c>
      <c r="G71" s="356">
        <v>30</v>
      </c>
      <c r="H71" s="359">
        <v>175</v>
      </c>
      <c r="I71" s="365" t="s">
        <v>906</v>
      </c>
      <c r="J71" s="303" t="s">
        <v>693</v>
      </c>
      <c r="K71" s="302">
        <f t="shared" si="52"/>
        <v>55</v>
      </c>
      <c r="L71" s="304">
        <v>100</v>
      </c>
      <c r="M71" s="305">
        <f t="shared" si="53"/>
        <v>1275</v>
      </c>
      <c r="N71" s="302">
        <v>25</v>
      </c>
      <c r="O71" s="303" t="s">
        <v>555</v>
      </c>
      <c r="P71" s="299">
        <v>44805</v>
      </c>
      <c r="Q71" s="1"/>
      <c r="R71" s="6" t="s">
        <v>827</v>
      </c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"/>
      <c r="AI71" s="1"/>
      <c r="AJ71" s="6"/>
      <c r="AK71" s="1"/>
      <c r="AL71" s="339"/>
    </row>
    <row r="72" spans="1:38" s="340" customFormat="1" ht="12" customHeight="1">
      <c r="A72" s="360">
        <v>3</v>
      </c>
      <c r="B72" s="332">
        <v>44805</v>
      </c>
      <c r="C72" s="361"/>
      <c r="D72" s="362" t="s">
        <v>905</v>
      </c>
      <c r="E72" s="360" t="s">
        <v>557</v>
      </c>
      <c r="F72" s="360">
        <v>95</v>
      </c>
      <c r="G72" s="360">
        <v>0</v>
      </c>
      <c r="H72" s="363">
        <v>0</v>
      </c>
      <c r="I72" s="385" t="s">
        <v>882</v>
      </c>
      <c r="J72" s="328" t="s">
        <v>681</v>
      </c>
      <c r="K72" s="329">
        <f t="shared" ref="K72:K73" si="54">H72-F72</f>
        <v>-95</v>
      </c>
      <c r="L72" s="330">
        <v>100</v>
      </c>
      <c r="M72" s="331">
        <f t="shared" ref="M72:M74" si="55">(K72*N72)-L72</f>
        <v>-2475</v>
      </c>
      <c r="N72" s="329">
        <v>25</v>
      </c>
      <c r="O72" s="328" t="s">
        <v>567</v>
      </c>
      <c r="P72" s="332">
        <v>44805</v>
      </c>
      <c r="Q72" s="1"/>
      <c r="R72" s="6" t="s">
        <v>827</v>
      </c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"/>
      <c r="AI72" s="1"/>
      <c r="AJ72" s="6"/>
      <c r="AK72" s="1"/>
      <c r="AL72" s="339"/>
    </row>
    <row r="73" spans="1:38" s="340" customFormat="1" ht="12" customHeight="1">
      <c r="A73" s="356">
        <v>4</v>
      </c>
      <c r="B73" s="396">
        <v>44806</v>
      </c>
      <c r="C73" s="357"/>
      <c r="D73" s="358" t="s">
        <v>916</v>
      </c>
      <c r="E73" s="356" t="s">
        <v>557</v>
      </c>
      <c r="F73" s="356">
        <v>82</v>
      </c>
      <c r="G73" s="356">
        <v>45</v>
      </c>
      <c r="H73" s="359">
        <v>122.5</v>
      </c>
      <c r="I73" s="365" t="s">
        <v>917</v>
      </c>
      <c r="J73" s="303" t="s">
        <v>918</v>
      </c>
      <c r="K73" s="302">
        <f t="shared" si="54"/>
        <v>40.5</v>
      </c>
      <c r="L73" s="304">
        <v>100</v>
      </c>
      <c r="M73" s="305">
        <f t="shared" si="55"/>
        <v>1925</v>
      </c>
      <c r="N73" s="302">
        <v>50</v>
      </c>
      <c r="O73" s="303" t="s">
        <v>555</v>
      </c>
      <c r="P73" s="299">
        <v>44806</v>
      </c>
      <c r="Q73" s="1"/>
      <c r="R73" s="6" t="s">
        <v>556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"/>
      <c r="AI73" s="1"/>
      <c r="AJ73" s="6"/>
      <c r="AK73" s="1"/>
      <c r="AL73" s="339"/>
    </row>
    <row r="74" spans="1:38" s="340" customFormat="1" ht="12" customHeight="1">
      <c r="A74" s="360">
        <v>5</v>
      </c>
      <c r="B74" s="384">
        <v>44806</v>
      </c>
      <c r="C74" s="361"/>
      <c r="D74" s="362" t="s">
        <v>919</v>
      </c>
      <c r="E74" s="360" t="s">
        <v>920</v>
      </c>
      <c r="F74" s="360">
        <v>170</v>
      </c>
      <c r="G74" s="360">
        <v>350</v>
      </c>
      <c r="H74" s="363">
        <v>340</v>
      </c>
      <c r="I74" s="385">
        <v>0.1</v>
      </c>
      <c r="J74" s="328" t="s">
        <v>972</v>
      </c>
      <c r="K74" s="329">
        <f>F74-H74</f>
        <v>-170</v>
      </c>
      <c r="L74" s="330">
        <v>100</v>
      </c>
      <c r="M74" s="331">
        <f t="shared" si="55"/>
        <v>-4350</v>
      </c>
      <c r="N74" s="329">
        <v>25</v>
      </c>
      <c r="O74" s="328" t="s">
        <v>567</v>
      </c>
      <c r="P74" s="332">
        <v>44810</v>
      </c>
      <c r="Q74" s="1"/>
      <c r="R74" s="6" t="s">
        <v>556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  <c r="AL74" s="339"/>
    </row>
    <row r="75" spans="1:38" s="340" customFormat="1" ht="12" customHeight="1">
      <c r="A75" s="360">
        <v>6</v>
      </c>
      <c r="B75" s="384">
        <v>44806</v>
      </c>
      <c r="C75" s="361"/>
      <c r="D75" s="362" t="s">
        <v>916</v>
      </c>
      <c r="E75" s="360" t="s">
        <v>557</v>
      </c>
      <c r="F75" s="360">
        <v>97.5</v>
      </c>
      <c r="G75" s="360">
        <v>65</v>
      </c>
      <c r="H75" s="363">
        <v>65</v>
      </c>
      <c r="I75" s="385" t="s">
        <v>921</v>
      </c>
      <c r="J75" s="328" t="s">
        <v>942</v>
      </c>
      <c r="K75" s="329">
        <f t="shared" ref="K75:K76" si="56">H75-F75</f>
        <v>-32.5</v>
      </c>
      <c r="L75" s="330">
        <v>100</v>
      </c>
      <c r="M75" s="331">
        <f t="shared" ref="M75:M77" si="57">(K75*N75)-L75</f>
        <v>-1725</v>
      </c>
      <c r="N75" s="329">
        <v>50</v>
      </c>
      <c r="O75" s="328" t="s">
        <v>567</v>
      </c>
      <c r="P75" s="332">
        <v>44809</v>
      </c>
      <c r="Q75" s="1"/>
      <c r="R75" s="6" t="s">
        <v>556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  <c r="AL75" s="339"/>
    </row>
    <row r="76" spans="1:38" s="340" customFormat="1" ht="12" customHeight="1">
      <c r="A76" s="360">
        <v>7</v>
      </c>
      <c r="B76" s="384">
        <v>44806</v>
      </c>
      <c r="C76" s="361"/>
      <c r="D76" s="362" t="s">
        <v>924</v>
      </c>
      <c r="E76" s="360" t="s">
        <v>557</v>
      </c>
      <c r="F76" s="360">
        <v>375</v>
      </c>
      <c r="G76" s="360">
        <v>270</v>
      </c>
      <c r="H76" s="363">
        <v>270</v>
      </c>
      <c r="I76" s="385" t="s">
        <v>922</v>
      </c>
      <c r="J76" s="328" t="s">
        <v>943</v>
      </c>
      <c r="K76" s="329">
        <f t="shared" si="56"/>
        <v>-105</v>
      </c>
      <c r="L76" s="330">
        <v>100</v>
      </c>
      <c r="M76" s="331">
        <f t="shared" si="57"/>
        <v>-2725</v>
      </c>
      <c r="N76" s="329">
        <v>25</v>
      </c>
      <c r="O76" s="328" t="s">
        <v>567</v>
      </c>
      <c r="P76" s="332">
        <v>44809</v>
      </c>
      <c r="Q76" s="1"/>
      <c r="R76" s="6" t="s">
        <v>827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"/>
      <c r="AI76" s="1"/>
      <c r="AJ76" s="6"/>
      <c r="AK76" s="1"/>
      <c r="AL76" s="339"/>
    </row>
    <row r="77" spans="1:38" s="340" customFormat="1" ht="12" customHeight="1">
      <c r="A77" s="360">
        <v>8</v>
      </c>
      <c r="B77" s="384">
        <v>44806</v>
      </c>
      <c r="C77" s="361"/>
      <c r="D77" s="362" t="s">
        <v>923</v>
      </c>
      <c r="E77" s="360" t="s">
        <v>920</v>
      </c>
      <c r="F77" s="360">
        <v>26</v>
      </c>
      <c r="G77" s="360">
        <v>35</v>
      </c>
      <c r="H77" s="363">
        <v>35</v>
      </c>
      <c r="I77" s="419" t="s">
        <v>925</v>
      </c>
      <c r="J77" s="328" t="s">
        <v>944</v>
      </c>
      <c r="K77" s="329">
        <f>F77-H77</f>
        <v>-9</v>
      </c>
      <c r="L77" s="330">
        <v>100</v>
      </c>
      <c r="M77" s="331">
        <f t="shared" si="57"/>
        <v>-4600</v>
      </c>
      <c r="N77" s="329">
        <v>500</v>
      </c>
      <c r="O77" s="328" t="s">
        <v>567</v>
      </c>
      <c r="P77" s="332">
        <v>44809</v>
      </c>
      <c r="Q77" s="1"/>
      <c r="R77" s="6" t="s">
        <v>556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"/>
      <c r="AI77" s="1"/>
      <c r="AJ77" s="6"/>
      <c r="AK77" s="1"/>
      <c r="AL77" s="339"/>
    </row>
    <row r="78" spans="1:38" s="340" customFormat="1" ht="12" customHeight="1">
      <c r="A78" s="360">
        <v>9</v>
      </c>
      <c r="B78" s="384">
        <v>44809</v>
      </c>
      <c r="C78" s="361"/>
      <c r="D78" s="362" t="s">
        <v>945</v>
      </c>
      <c r="E78" s="360" t="s">
        <v>557</v>
      </c>
      <c r="F78" s="360">
        <v>77.5</v>
      </c>
      <c r="G78" s="360">
        <v>45</v>
      </c>
      <c r="H78" s="363">
        <v>45</v>
      </c>
      <c r="I78" s="385" t="s">
        <v>917</v>
      </c>
      <c r="J78" s="328" t="s">
        <v>942</v>
      </c>
      <c r="K78" s="329">
        <f t="shared" ref="K78" si="58">H78-F78</f>
        <v>-32.5</v>
      </c>
      <c r="L78" s="330">
        <v>100</v>
      </c>
      <c r="M78" s="331">
        <f t="shared" ref="M78" si="59">(K78*N78)-L78</f>
        <v>-1725</v>
      </c>
      <c r="N78" s="329">
        <v>50</v>
      </c>
      <c r="O78" s="328" t="s">
        <v>567</v>
      </c>
      <c r="P78" s="332">
        <v>44810</v>
      </c>
      <c r="Q78" s="1"/>
      <c r="R78" s="6" t="s">
        <v>556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"/>
      <c r="AI78" s="1"/>
      <c r="AJ78" s="6"/>
      <c r="AK78" s="1"/>
      <c r="AL78" s="339"/>
    </row>
    <row r="79" spans="1:38" s="340" customFormat="1" ht="12" customHeight="1">
      <c r="A79" s="376"/>
      <c r="B79" s="377"/>
      <c r="C79" s="378"/>
      <c r="D79" s="379"/>
      <c r="E79" s="376"/>
      <c r="F79" s="376"/>
      <c r="G79" s="376"/>
      <c r="H79" s="380"/>
      <c r="I79" s="381"/>
      <c r="J79" s="380"/>
      <c r="K79" s="380"/>
      <c r="L79" s="382"/>
      <c r="M79" s="383"/>
      <c r="N79" s="380"/>
      <c r="O79" s="380"/>
      <c r="P79" s="377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"/>
      <c r="AI79" s="1"/>
      <c r="AJ79" s="6"/>
      <c r="AK79" s="1"/>
      <c r="AL79" s="339"/>
    </row>
    <row r="80" spans="1:38" s="340" customFormat="1" ht="12" customHeight="1">
      <c r="A80" s="376"/>
      <c r="B80" s="377"/>
      <c r="C80" s="378"/>
      <c r="D80" s="379"/>
      <c r="E80" s="376"/>
      <c r="F80" s="376"/>
      <c r="G80" s="376"/>
      <c r="H80" s="380"/>
      <c r="I80" s="381"/>
      <c r="J80" s="380"/>
      <c r="K80" s="380"/>
      <c r="L80" s="382"/>
      <c r="M80" s="383"/>
      <c r="N80" s="380"/>
      <c r="O80" s="380"/>
      <c r="P80" s="377"/>
      <c r="Q80" s="1"/>
      <c r="R80" s="6"/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  <c r="AL80" s="339"/>
    </row>
    <row r="81" spans="1:38" s="340" customFormat="1" ht="12" customHeight="1">
      <c r="A81" s="376"/>
      <c r="B81" s="377"/>
      <c r="C81" s="378"/>
      <c r="D81" s="379"/>
      <c r="E81" s="376"/>
      <c r="F81" s="376"/>
      <c r="G81" s="376"/>
      <c r="H81" s="380"/>
      <c r="I81" s="381"/>
      <c r="J81" s="380"/>
      <c r="K81" s="380"/>
      <c r="L81" s="382"/>
      <c r="M81" s="383"/>
      <c r="N81" s="380"/>
      <c r="O81" s="380"/>
      <c r="P81" s="377"/>
      <c r="Q81" s="1"/>
      <c r="R81" s="6"/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  <c r="AL81" s="339"/>
    </row>
    <row r="82" spans="1:38" s="340" customFormat="1" ht="12" customHeight="1">
      <c r="A82" s="376"/>
      <c r="B82" s="377"/>
      <c r="C82" s="378"/>
      <c r="D82" s="379"/>
      <c r="E82" s="376"/>
      <c r="F82" s="376"/>
      <c r="G82" s="376"/>
      <c r="H82" s="380"/>
      <c r="I82" s="381"/>
      <c r="J82" s="380"/>
      <c r="K82" s="380"/>
      <c r="L82" s="382"/>
      <c r="M82" s="383"/>
      <c r="N82" s="380"/>
      <c r="O82" s="380"/>
      <c r="P82" s="377"/>
      <c r="Q82" s="1"/>
      <c r="R82" s="6"/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  <c r="AL82" s="339"/>
    </row>
    <row r="83" spans="1:38" ht="15" customHeight="1">
      <c r="A83" s="288"/>
      <c r="B83" s="333"/>
      <c r="C83" s="289"/>
      <c r="D83" s="290"/>
      <c r="E83" s="288"/>
      <c r="F83" s="288"/>
      <c r="G83" s="288"/>
      <c r="H83" s="291"/>
      <c r="I83" s="292"/>
      <c r="J83" s="254"/>
      <c r="K83" s="224"/>
      <c r="L83" s="243"/>
      <c r="M83" s="244"/>
      <c r="N83" s="224"/>
      <c r="O83" s="254"/>
      <c r="P83" s="221"/>
      <c r="Q83" s="1"/>
      <c r="R83" s="6"/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  <c r="AL83" s="1"/>
    </row>
    <row r="84" spans="1:38" ht="12.75" customHeight="1">
      <c r="A84" s="142"/>
      <c r="B84" s="147"/>
      <c r="C84" s="147"/>
      <c r="D84" s="148"/>
      <c r="E84" s="142"/>
      <c r="F84" s="149"/>
      <c r="G84" s="142"/>
      <c r="H84" s="142"/>
      <c r="I84" s="142"/>
      <c r="J84" s="147"/>
      <c r="K84" s="150"/>
      <c r="L84" s="142"/>
      <c r="M84" s="142"/>
      <c r="N84" s="142"/>
      <c r="O84" s="151"/>
      <c r="P84" s="1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</row>
    <row r="85" spans="1:38" ht="38.25" customHeight="1">
      <c r="A85" s="94" t="s">
        <v>579</v>
      </c>
      <c r="B85" s="152"/>
      <c r="C85" s="152"/>
      <c r="D85" s="153"/>
      <c r="E85" s="127"/>
      <c r="F85" s="6"/>
      <c r="G85" s="6"/>
      <c r="H85" s="128"/>
      <c r="I85" s="154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</row>
    <row r="86" spans="1:38" s="220" customFormat="1" ht="14.25" customHeight="1">
      <c r="A86" s="95" t="s">
        <v>16</v>
      </c>
      <c r="B86" s="96" t="s">
        <v>532</v>
      </c>
      <c r="C86" s="96"/>
      <c r="D86" s="97" t="s">
        <v>543</v>
      </c>
      <c r="E86" s="96" t="s">
        <v>544</v>
      </c>
      <c r="F86" s="96" t="s">
        <v>545</v>
      </c>
      <c r="G86" s="96" t="s">
        <v>546</v>
      </c>
      <c r="H86" s="96" t="s">
        <v>547</v>
      </c>
      <c r="I86" s="96" t="s">
        <v>548</v>
      </c>
      <c r="J86" s="95" t="s">
        <v>549</v>
      </c>
      <c r="K86" s="131" t="s">
        <v>566</v>
      </c>
      <c r="L86" s="132" t="s">
        <v>551</v>
      </c>
      <c r="M86" s="98" t="s">
        <v>552</v>
      </c>
      <c r="N86" s="96" t="s">
        <v>553</v>
      </c>
      <c r="O86" s="97" t="s">
        <v>554</v>
      </c>
      <c r="P86" s="96" t="s">
        <v>784</v>
      </c>
      <c r="Q86" s="219"/>
      <c r="R86" s="6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</row>
    <row r="87" spans="1:38" s="220" customFormat="1" ht="12.75" customHeight="1">
      <c r="A87" s="333"/>
      <c r="B87" s="333"/>
      <c r="C87" s="333"/>
      <c r="D87" s="333"/>
      <c r="E87" s="336"/>
      <c r="F87" s="336"/>
      <c r="G87" s="336"/>
      <c r="H87" s="336"/>
      <c r="I87" s="336"/>
      <c r="J87" s="254"/>
      <c r="K87" s="224"/>
      <c r="L87" s="243"/>
      <c r="M87" s="244"/>
      <c r="N87" s="224"/>
      <c r="O87" s="254"/>
      <c r="P87" s="221"/>
      <c r="Q87" s="219"/>
      <c r="R87" s="1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</row>
    <row r="88" spans="1:38" ht="14.25" customHeight="1">
      <c r="A88" s="336"/>
      <c r="B88" s="334"/>
      <c r="C88" s="335"/>
      <c r="D88" s="335"/>
      <c r="E88" s="336"/>
      <c r="F88" s="336"/>
      <c r="G88" s="336"/>
      <c r="H88" s="336"/>
      <c r="I88" s="336"/>
      <c r="J88" s="254"/>
      <c r="K88" s="224"/>
      <c r="L88" s="243"/>
      <c r="M88" s="244"/>
      <c r="N88" s="224"/>
      <c r="O88" s="254"/>
      <c r="P88" s="221"/>
      <c r="R88" s="219"/>
      <c r="S88" s="41"/>
      <c r="T88" s="1"/>
      <c r="U88" s="1"/>
      <c r="V88" s="1"/>
      <c r="W88" s="1"/>
      <c r="X88" s="1"/>
      <c r="Y88" s="1"/>
      <c r="Z88" s="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</row>
    <row r="89" spans="1:38" ht="12.75" customHeight="1">
      <c r="A89" s="336"/>
      <c r="B89" s="334"/>
      <c r="C89" s="335"/>
      <c r="D89" s="335"/>
      <c r="E89" s="336"/>
      <c r="F89" s="336"/>
      <c r="G89" s="336"/>
      <c r="H89" s="336"/>
      <c r="I89" s="336"/>
      <c r="J89" s="254"/>
      <c r="K89" s="224"/>
      <c r="L89" s="243"/>
      <c r="M89" s="244"/>
      <c r="N89" s="224"/>
      <c r="O89" s="254"/>
      <c r="P89" s="221"/>
      <c r="R89" s="6"/>
      <c r="S89" s="1"/>
      <c r="T89" s="1"/>
      <c r="U89" s="1"/>
      <c r="V89" s="1"/>
      <c r="W89" s="1"/>
      <c r="X89" s="1"/>
      <c r="Y89" s="1"/>
    </row>
    <row r="90" spans="1:38" ht="12.75" customHeight="1">
      <c r="A90" s="111" t="s">
        <v>559</v>
      </c>
      <c r="B90" s="111"/>
      <c r="C90" s="111"/>
      <c r="D90" s="111"/>
      <c r="E90" s="41"/>
      <c r="F90" s="119" t="s">
        <v>561</v>
      </c>
      <c r="G90" s="56"/>
      <c r="H90" s="56"/>
      <c r="I90" s="56"/>
      <c r="J90" s="6"/>
      <c r="K90" s="136"/>
      <c r="L90" s="137"/>
      <c r="M90" s="6"/>
      <c r="N90" s="101"/>
      <c r="O90" s="155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18" t="s">
        <v>560</v>
      </c>
      <c r="B91" s="111"/>
      <c r="C91" s="111"/>
      <c r="D91" s="111"/>
      <c r="E91" s="6"/>
      <c r="F91" s="119" t="s">
        <v>563</v>
      </c>
      <c r="G91" s="6"/>
      <c r="H91" s="6" t="s">
        <v>780</v>
      </c>
      <c r="I91" s="6"/>
      <c r="J91" s="1"/>
      <c r="K91" s="6"/>
      <c r="L91" s="6"/>
      <c r="M91" s="6"/>
      <c r="N91" s="1"/>
      <c r="O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18"/>
      <c r="B92" s="111"/>
      <c r="C92" s="111"/>
      <c r="D92" s="111"/>
      <c r="E92" s="6"/>
      <c r="F92" s="119"/>
      <c r="G92" s="6"/>
      <c r="H92" s="6"/>
      <c r="I92" s="6"/>
      <c r="J92" s="1"/>
      <c r="K92" s="6"/>
      <c r="L92" s="6"/>
      <c r="M92" s="6"/>
      <c r="N92" s="1"/>
      <c r="O92" s="1"/>
      <c r="Q92" s="1"/>
      <c r="R92" s="5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18"/>
      <c r="B93" s="111"/>
      <c r="C93" s="111"/>
      <c r="D93" s="111"/>
      <c r="E93" s="6"/>
      <c r="F93" s="119"/>
      <c r="G93" s="56"/>
      <c r="H93" s="41"/>
      <c r="I93" s="56"/>
      <c r="J93" s="6"/>
      <c r="K93" s="136"/>
      <c r="L93" s="137"/>
      <c r="M93" s="6"/>
      <c r="N93" s="101"/>
      <c r="O93" s="138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56"/>
      <c r="B94" s="100"/>
      <c r="C94" s="100"/>
      <c r="D94" s="41"/>
      <c r="E94" s="56"/>
      <c r="F94" s="56"/>
      <c r="G94" s="56"/>
      <c r="H94" s="41"/>
      <c r="I94" s="56"/>
      <c r="J94" s="6"/>
      <c r="K94" s="136"/>
      <c r="L94" s="137"/>
      <c r="M94" s="6"/>
      <c r="N94" s="101"/>
      <c r="O94" s="138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41"/>
      <c r="B95" s="156" t="s">
        <v>580</v>
      </c>
      <c r="C95" s="156"/>
      <c r="D95" s="156"/>
      <c r="E95" s="156"/>
      <c r="F95" s="6"/>
      <c r="G95" s="6"/>
      <c r="H95" s="129"/>
      <c r="I95" s="6"/>
      <c r="J95" s="129"/>
      <c r="K95" s="130"/>
      <c r="L95" s="6"/>
      <c r="M95" s="6"/>
      <c r="N95" s="1"/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95" t="s">
        <v>16</v>
      </c>
      <c r="B96" s="96" t="s">
        <v>532</v>
      </c>
      <c r="C96" s="96"/>
      <c r="D96" s="97" t="s">
        <v>543</v>
      </c>
      <c r="E96" s="96" t="s">
        <v>544</v>
      </c>
      <c r="F96" s="96" t="s">
        <v>545</v>
      </c>
      <c r="G96" s="96" t="s">
        <v>581</v>
      </c>
      <c r="H96" s="96" t="s">
        <v>582</v>
      </c>
      <c r="I96" s="96" t="s">
        <v>548</v>
      </c>
      <c r="J96" s="157" t="s">
        <v>549</v>
      </c>
      <c r="K96" s="96" t="s">
        <v>550</v>
      </c>
      <c r="L96" s="96" t="s">
        <v>583</v>
      </c>
      <c r="M96" s="96" t="s">
        <v>553</v>
      </c>
      <c r="N96" s="97" t="s">
        <v>554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1</v>
      </c>
      <c r="B97" s="159">
        <v>41579</v>
      </c>
      <c r="C97" s="159"/>
      <c r="D97" s="160" t="s">
        <v>584</v>
      </c>
      <c r="E97" s="161" t="s">
        <v>585</v>
      </c>
      <c r="F97" s="162">
        <v>82</v>
      </c>
      <c r="G97" s="161" t="s">
        <v>586</v>
      </c>
      <c r="H97" s="161">
        <v>100</v>
      </c>
      <c r="I97" s="163">
        <v>100</v>
      </c>
      <c r="J97" s="164" t="s">
        <v>587</v>
      </c>
      <c r="K97" s="165">
        <f t="shared" ref="K97:K149" si="60">H97-F97</f>
        <v>18</v>
      </c>
      <c r="L97" s="166">
        <f t="shared" ref="L97:L149" si="61">K97/F97</f>
        <v>0.21951219512195122</v>
      </c>
      <c r="M97" s="161" t="s">
        <v>555</v>
      </c>
      <c r="N97" s="167">
        <v>42657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2</v>
      </c>
      <c r="B98" s="159">
        <v>41794</v>
      </c>
      <c r="C98" s="159"/>
      <c r="D98" s="160" t="s">
        <v>588</v>
      </c>
      <c r="E98" s="161" t="s">
        <v>557</v>
      </c>
      <c r="F98" s="162">
        <v>257</v>
      </c>
      <c r="G98" s="161" t="s">
        <v>586</v>
      </c>
      <c r="H98" s="161">
        <v>300</v>
      </c>
      <c r="I98" s="163">
        <v>300</v>
      </c>
      <c r="J98" s="164" t="s">
        <v>587</v>
      </c>
      <c r="K98" s="165">
        <f t="shared" si="60"/>
        <v>43</v>
      </c>
      <c r="L98" s="166">
        <f t="shared" si="61"/>
        <v>0.16731517509727625</v>
      </c>
      <c r="M98" s="161" t="s">
        <v>555</v>
      </c>
      <c r="N98" s="167">
        <v>41822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3</v>
      </c>
      <c r="B99" s="159">
        <v>41828</v>
      </c>
      <c r="C99" s="159"/>
      <c r="D99" s="160" t="s">
        <v>589</v>
      </c>
      <c r="E99" s="161" t="s">
        <v>557</v>
      </c>
      <c r="F99" s="162">
        <v>393</v>
      </c>
      <c r="G99" s="161" t="s">
        <v>586</v>
      </c>
      <c r="H99" s="161">
        <v>468</v>
      </c>
      <c r="I99" s="163">
        <v>468</v>
      </c>
      <c r="J99" s="164" t="s">
        <v>587</v>
      </c>
      <c r="K99" s="165">
        <f t="shared" si="60"/>
        <v>75</v>
      </c>
      <c r="L99" s="166">
        <f t="shared" si="61"/>
        <v>0.19083969465648856</v>
      </c>
      <c r="M99" s="161" t="s">
        <v>555</v>
      </c>
      <c r="N99" s="167">
        <v>41863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4</v>
      </c>
      <c r="B100" s="159">
        <v>41857</v>
      </c>
      <c r="C100" s="159"/>
      <c r="D100" s="160" t="s">
        <v>590</v>
      </c>
      <c r="E100" s="161" t="s">
        <v>557</v>
      </c>
      <c r="F100" s="162">
        <v>205</v>
      </c>
      <c r="G100" s="161" t="s">
        <v>586</v>
      </c>
      <c r="H100" s="161">
        <v>275</v>
      </c>
      <c r="I100" s="163">
        <v>250</v>
      </c>
      <c r="J100" s="164" t="s">
        <v>587</v>
      </c>
      <c r="K100" s="165">
        <f t="shared" si="60"/>
        <v>70</v>
      </c>
      <c r="L100" s="166">
        <f t="shared" si="61"/>
        <v>0.34146341463414637</v>
      </c>
      <c r="M100" s="161" t="s">
        <v>555</v>
      </c>
      <c r="N100" s="167">
        <v>41962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5</v>
      </c>
      <c r="B101" s="159">
        <v>41886</v>
      </c>
      <c r="C101" s="159"/>
      <c r="D101" s="160" t="s">
        <v>591</v>
      </c>
      <c r="E101" s="161" t="s">
        <v>557</v>
      </c>
      <c r="F101" s="162">
        <v>162</v>
      </c>
      <c r="G101" s="161" t="s">
        <v>586</v>
      </c>
      <c r="H101" s="161">
        <v>190</v>
      </c>
      <c r="I101" s="163">
        <v>190</v>
      </c>
      <c r="J101" s="164" t="s">
        <v>587</v>
      </c>
      <c r="K101" s="165">
        <f t="shared" si="60"/>
        <v>28</v>
      </c>
      <c r="L101" s="166">
        <f t="shared" si="61"/>
        <v>0.1728395061728395</v>
      </c>
      <c r="M101" s="161" t="s">
        <v>555</v>
      </c>
      <c r="N101" s="167">
        <v>42006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6</v>
      </c>
      <c r="B102" s="159">
        <v>41886</v>
      </c>
      <c r="C102" s="159"/>
      <c r="D102" s="160" t="s">
        <v>592</v>
      </c>
      <c r="E102" s="161" t="s">
        <v>557</v>
      </c>
      <c r="F102" s="162">
        <v>75</v>
      </c>
      <c r="G102" s="161" t="s">
        <v>586</v>
      </c>
      <c r="H102" s="161">
        <v>91.5</v>
      </c>
      <c r="I102" s="163" t="s">
        <v>593</v>
      </c>
      <c r="J102" s="164" t="s">
        <v>594</v>
      </c>
      <c r="K102" s="165">
        <f t="shared" si="60"/>
        <v>16.5</v>
      </c>
      <c r="L102" s="166">
        <f t="shared" si="61"/>
        <v>0.22</v>
      </c>
      <c r="M102" s="161" t="s">
        <v>555</v>
      </c>
      <c r="N102" s="167">
        <v>41954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7</v>
      </c>
      <c r="B103" s="159">
        <v>41913</v>
      </c>
      <c r="C103" s="159"/>
      <c r="D103" s="160" t="s">
        <v>595</v>
      </c>
      <c r="E103" s="161" t="s">
        <v>557</v>
      </c>
      <c r="F103" s="162">
        <v>850</v>
      </c>
      <c r="G103" s="161" t="s">
        <v>586</v>
      </c>
      <c r="H103" s="161">
        <v>982.5</v>
      </c>
      <c r="I103" s="163">
        <v>1050</v>
      </c>
      <c r="J103" s="164" t="s">
        <v>596</v>
      </c>
      <c r="K103" s="165">
        <f t="shared" si="60"/>
        <v>132.5</v>
      </c>
      <c r="L103" s="166">
        <f t="shared" si="61"/>
        <v>0.15588235294117647</v>
      </c>
      <c r="M103" s="161" t="s">
        <v>555</v>
      </c>
      <c r="N103" s="167">
        <v>42039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8</v>
      </c>
      <c r="B104" s="159">
        <v>41913</v>
      </c>
      <c r="C104" s="159"/>
      <c r="D104" s="160" t="s">
        <v>597</v>
      </c>
      <c r="E104" s="161" t="s">
        <v>557</v>
      </c>
      <c r="F104" s="162">
        <v>475</v>
      </c>
      <c r="G104" s="161" t="s">
        <v>586</v>
      </c>
      <c r="H104" s="161">
        <v>515</v>
      </c>
      <c r="I104" s="163">
        <v>600</v>
      </c>
      <c r="J104" s="164" t="s">
        <v>598</v>
      </c>
      <c r="K104" s="165">
        <f t="shared" si="60"/>
        <v>40</v>
      </c>
      <c r="L104" s="166">
        <f t="shared" si="61"/>
        <v>8.4210526315789472E-2</v>
      </c>
      <c r="M104" s="161" t="s">
        <v>555</v>
      </c>
      <c r="N104" s="167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9</v>
      </c>
      <c r="B105" s="159">
        <v>41913</v>
      </c>
      <c r="C105" s="159"/>
      <c r="D105" s="160" t="s">
        <v>599</v>
      </c>
      <c r="E105" s="161" t="s">
        <v>557</v>
      </c>
      <c r="F105" s="162">
        <v>86</v>
      </c>
      <c r="G105" s="161" t="s">
        <v>586</v>
      </c>
      <c r="H105" s="161">
        <v>99</v>
      </c>
      <c r="I105" s="163">
        <v>140</v>
      </c>
      <c r="J105" s="164" t="s">
        <v>600</v>
      </c>
      <c r="K105" s="165">
        <f t="shared" si="60"/>
        <v>13</v>
      </c>
      <c r="L105" s="166">
        <f t="shared" si="61"/>
        <v>0.15116279069767441</v>
      </c>
      <c r="M105" s="161" t="s">
        <v>555</v>
      </c>
      <c r="N105" s="167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10</v>
      </c>
      <c r="B106" s="159">
        <v>41926</v>
      </c>
      <c r="C106" s="159"/>
      <c r="D106" s="160" t="s">
        <v>601</v>
      </c>
      <c r="E106" s="161" t="s">
        <v>557</v>
      </c>
      <c r="F106" s="162">
        <v>496.6</v>
      </c>
      <c r="G106" s="161" t="s">
        <v>586</v>
      </c>
      <c r="H106" s="161">
        <v>621</v>
      </c>
      <c r="I106" s="163">
        <v>580</v>
      </c>
      <c r="J106" s="164" t="s">
        <v>587</v>
      </c>
      <c r="K106" s="165">
        <f t="shared" si="60"/>
        <v>124.39999999999998</v>
      </c>
      <c r="L106" s="166">
        <f t="shared" si="61"/>
        <v>0.25050342327829234</v>
      </c>
      <c r="M106" s="161" t="s">
        <v>555</v>
      </c>
      <c r="N106" s="167">
        <v>42605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11</v>
      </c>
      <c r="B107" s="159">
        <v>41926</v>
      </c>
      <c r="C107" s="159"/>
      <c r="D107" s="160" t="s">
        <v>602</v>
      </c>
      <c r="E107" s="161" t="s">
        <v>557</v>
      </c>
      <c r="F107" s="162">
        <v>2481.9</v>
      </c>
      <c r="G107" s="161" t="s">
        <v>586</v>
      </c>
      <c r="H107" s="161">
        <v>2840</v>
      </c>
      <c r="I107" s="163">
        <v>2870</v>
      </c>
      <c r="J107" s="164" t="s">
        <v>603</v>
      </c>
      <c r="K107" s="165">
        <f t="shared" si="60"/>
        <v>358.09999999999991</v>
      </c>
      <c r="L107" s="166">
        <f t="shared" si="61"/>
        <v>0.14428462065353154</v>
      </c>
      <c r="M107" s="161" t="s">
        <v>555</v>
      </c>
      <c r="N107" s="167">
        <v>42017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12</v>
      </c>
      <c r="B108" s="159">
        <v>41928</v>
      </c>
      <c r="C108" s="159"/>
      <c r="D108" s="160" t="s">
        <v>604</v>
      </c>
      <c r="E108" s="161" t="s">
        <v>557</v>
      </c>
      <c r="F108" s="162">
        <v>84.5</v>
      </c>
      <c r="G108" s="161" t="s">
        <v>586</v>
      </c>
      <c r="H108" s="161">
        <v>93</v>
      </c>
      <c r="I108" s="163">
        <v>110</v>
      </c>
      <c r="J108" s="164" t="s">
        <v>605</v>
      </c>
      <c r="K108" s="165">
        <f t="shared" si="60"/>
        <v>8.5</v>
      </c>
      <c r="L108" s="166">
        <f t="shared" si="61"/>
        <v>0.10059171597633136</v>
      </c>
      <c r="M108" s="161" t="s">
        <v>555</v>
      </c>
      <c r="N108" s="167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13</v>
      </c>
      <c r="B109" s="159">
        <v>41928</v>
      </c>
      <c r="C109" s="159"/>
      <c r="D109" s="160" t="s">
        <v>606</v>
      </c>
      <c r="E109" s="161" t="s">
        <v>557</v>
      </c>
      <c r="F109" s="162">
        <v>401</v>
      </c>
      <c r="G109" s="161" t="s">
        <v>586</v>
      </c>
      <c r="H109" s="161">
        <v>428</v>
      </c>
      <c r="I109" s="163">
        <v>450</v>
      </c>
      <c r="J109" s="164" t="s">
        <v>607</v>
      </c>
      <c r="K109" s="165">
        <f t="shared" si="60"/>
        <v>27</v>
      </c>
      <c r="L109" s="166">
        <f t="shared" si="61"/>
        <v>6.7331670822942641E-2</v>
      </c>
      <c r="M109" s="161" t="s">
        <v>555</v>
      </c>
      <c r="N109" s="167">
        <v>42020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14</v>
      </c>
      <c r="B110" s="159">
        <v>41928</v>
      </c>
      <c r="C110" s="159"/>
      <c r="D110" s="160" t="s">
        <v>608</v>
      </c>
      <c r="E110" s="161" t="s">
        <v>557</v>
      </c>
      <c r="F110" s="162">
        <v>101</v>
      </c>
      <c r="G110" s="161" t="s">
        <v>586</v>
      </c>
      <c r="H110" s="161">
        <v>112</v>
      </c>
      <c r="I110" s="163">
        <v>120</v>
      </c>
      <c r="J110" s="164" t="s">
        <v>609</v>
      </c>
      <c r="K110" s="165">
        <f t="shared" si="60"/>
        <v>11</v>
      </c>
      <c r="L110" s="166">
        <f t="shared" si="61"/>
        <v>0.10891089108910891</v>
      </c>
      <c r="M110" s="161" t="s">
        <v>555</v>
      </c>
      <c r="N110" s="167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15</v>
      </c>
      <c r="B111" s="159">
        <v>41954</v>
      </c>
      <c r="C111" s="159"/>
      <c r="D111" s="160" t="s">
        <v>610</v>
      </c>
      <c r="E111" s="161" t="s">
        <v>557</v>
      </c>
      <c r="F111" s="162">
        <v>59</v>
      </c>
      <c r="G111" s="161" t="s">
        <v>586</v>
      </c>
      <c r="H111" s="161">
        <v>76</v>
      </c>
      <c r="I111" s="163">
        <v>76</v>
      </c>
      <c r="J111" s="164" t="s">
        <v>587</v>
      </c>
      <c r="K111" s="165">
        <f t="shared" si="60"/>
        <v>17</v>
      </c>
      <c r="L111" s="166">
        <f t="shared" si="61"/>
        <v>0.28813559322033899</v>
      </c>
      <c r="M111" s="161" t="s">
        <v>555</v>
      </c>
      <c r="N111" s="167">
        <v>43032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16</v>
      </c>
      <c r="B112" s="159">
        <v>41954</v>
      </c>
      <c r="C112" s="159"/>
      <c r="D112" s="160" t="s">
        <v>599</v>
      </c>
      <c r="E112" s="161" t="s">
        <v>557</v>
      </c>
      <c r="F112" s="162">
        <v>99</v>
      </c>
      <c r="G112" s="161" t="s">
        <v>586</v>
      </c>
      <c r="H112" s="161">
        <v>120</v>
      </c>
      <c r="I112" s="163">
        <v>120</v>
      </c>
      <c r="J112" s="164" t="s">
        <v>568</v>
      </c>
      <c r="K112" s="165">
        <f t="shared" si="60"/>
        <v>21</v>
      </c>
      <c r="L112" s="166">
        <f t="shared" si="61"/>
        <v>0.21212121212121213</v>
      </c>
      <c r="M112" s="161" t="s">
        <v>555</v>
      </c>
      <c r="N112" s="167">
        <v>41960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17</v>
      </c>
      <c r="B113" s="159">
        <v>41956</v>
      </c>
      <c r="C113" s="159"/>
      <c r="D113" s="160" t="s">
        <v>611</v>
      </c>
      <c r="E113" s="161" t="s">
        <v>557</v>
      </c>
      <c r="F113" s="162">
        <v>22</v>
      </c>
      <c r="G113" s="161" t="s">
        <v>586</v>
      </c>
      <c r="H113" s="161">
        <v>33.549999999999997</v>
      </c>
      <c r="I113" s="163">
        <v>32</v>
      </c>
      <c r="J113" s="164" t="s">
        <v>612</v>
      </c>
      <c r="K113" s="165">
        <f t="shared" si="60"/>
        <v>11.549999999999997</v>
      </c>
      <c r="L113" s="166">
        <f t="shared" si="61"/>
        <v>0.52499999999999991</v>
      </c>
      <c r="M113" s="161" t="s">
        <v>555</v>
      </c>
      <c r="N113" s="167">
        <v>42188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18</v>
      </c>
      <c r="B114" s="159">
        <v>41976</v>
      </c>
      <c r="C114" s="159"/>
      <c r="D114" s="160" t="s">
        <v>613</v>
      </c>
      <c r="E114" s="161" t="s">
        <v>557</v>
      </c>
      <c r="F114" s="162">
        <v>440</v>
      </c>
      <c r="G114" s="161" t="s">
        <v>586</v>
      </c>
      <c r="H114" s="161">
        <v>520</v>
      </c>
      <c r="I114" s="163">
        <v>520</v>
      </c>
      <c r="J114" s="164" t="s">
        <v>614</v>
      </c>
      <c r="K114" s="165">
        <f t="shared" si="60"/>
        <v>80</v>
      </c>
      <c r="L114" s="166">
        <f t="shared" si="61"/>
        <v>0.18181818181818182</v>
      </c>
      <c r="M114" s="161" t="s">
        <v>555</v>
      </c>
      <c r="N114" s="167">
        <v>42208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19</v>
      </c>
      <c r="B115" s="159">
        <v>41976</v>
      </c>
      <c r="C115" s="159"/>
      <c r="D115" s="160" t="s">
        <v>615</v>
      </c>
      <c r="E115" s="161" t="s">
        <v>557</v>
      </c>
      <c r="F115" s="162">
        <v>360</v>
      </c>
      <c r="G115" s="161" t="s">
        <v>586</v>
      </c>
      <c r="H115" s="161">
        <v>427</v>
      </c>
      <c r="I115" s="163">
        <v>425</v>
      </c>
      <c r="J115" s="164" t="s">
        <v>616</v>
      </c>
      <c r="K115" s="165">
        <f t="shared" si="60"/>
        <v>67</v>
      </c>
      <c r="L115" s="166">
        <f t="shared" si="61"/>
        <v>0.18611111111111112</v>
      </c>
      <c r="M115" s="161" t="s">
        <v>555</v>
      </c>
      <c r="N115" s="167">
        <v>42058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20</v>
      </c>
      <c r="B116" s="159">
        <v>42012</v>
      </c>
      <c r="C116" s="159"/>
      <c r="D116" s="160" t="s">
        <v>617</v>
      </c>
      <c r="E116" s="161" t="s">
        <v>557</v>
      </c>
      <c r="F116" s="162">
        <v>360</v>
      </c>
      <c r="G116" s="161" t="s">
        <v>586</v>
      </c>
      <c r="H116" s="161">
        <v>455</v>
      </c>
      <c r="I116" s="163">
        <v>420</v>
      </c>
      <c r="J116" s="164" t="s">
        <v>618</v>
      </c>
      <c r="K116" s="165">
        <f t="shared" si="60"/>
        <v>95</v>
      </c>
      <c r="L116" s="166">
        <f t="shared" si="61"/>
        <v>0.2638888888888889</v>
      </c>
      <c r="M116" s="161" t="s">
        <v>555</v>
      </c>
      <c r="N116" s="167">
        <v>42024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21</v>
      </c>
      <c r="B117" s="159">
        <v>42012</v>
      </c>
      <c r="C117" s="159"/>
      <c r="D117" s="160" t="s">
        <v>619</v>
      </c>
      <c r="E117" s="161" t="s">
        <v>557</v>
      </c>
      <c r="F117" s="162">
        <v>130</v>
      </c>
      <c r="G117" s="161"/>
      <c r="H117" s="161">
        <v>175.5</v>
      </c>
      <c r="I117" s="163">
        <v>165</v>
      </c>
      <c r="J117" s="164" t="s">
        <v>620</v>
      </c>
      <c r="K117" s="165">
        <f t="shared" si="60"/>
        <v>45.5</v>
      </c>
      <c r="L117" s="166">
        <f t="shared" si="61"/>
        <v>0.35</v>
      </c>
      <c r="M117" s="161" t="s">
        <v>555</v>
      </c>
      <c r="N117" s="167">
        <v>43088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22</v>
      </c>
      <c r="B118" s="159">
        <v>42040</v>
      </c>
      <c r="C118" s="159"/>
      <c r="D118" s="160" t="s">
        <v>371</v>
      </c>
      <c r="E118" s="161" t="s">
        <v>585</v>
      </c>
      <c r="F118" s="162">
        <v>98</v>
      </c>
      <c r="G118" s="161"/>
      <c r="H118" s="161">
        <v>120</v>
      </c>
      <c r="I118" s="163">
        <v>120</v>
      </c>
      <c r="J118" s="164" t="s">
        <v>587</v>
      </c>
      <c r="K118" s="165">
        <f t="shared" si="60"/>
        <v>22</v>
      </c>
      <c r="L118" s="166">
        <f t="shared" si="61"/>
        <v>0.22448979591836735</v>
      </c>
      <c r="M118" s="161" t="s">
        <v>555</v>
      </c>
      <c r="N118" s="167">
        <v>42753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23</v>
      </c>
      <c r="B119" s="159">
        <v>42040</v>
      </c>
      <c r="C119" s="159"/>
      <c r="D119" s="160" t="s">
        <v>621</v>
      </c>
      <c r="E119" s="161" t="s">
        <v>585</v>
      </c>
      <c r="F119" s="162">
        <v>196</v>
      </c>
      <c r="G119" s="161"/>
      <c r="H119" s="161">
        <v>262</v>
      </c>
      <c r="I119" s="163">
        <v>255</v>
      </c>
      <c r="J119" s="164" t="s">
        <v>587</v>
      </c>
      <c r="K119" s="165">
        <f t="shared" si="60"/>
        <v>66</v>
      </c>
      <c r="L119" s="166">
        <f t="shared" si="61"/>
        <v>0.33673469387755101</v>
      </c>
      <c r="M119" s="161" t="s">
        <v>555</v>
      </c>
      <c r="N119" s="167">
        <v>42599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8">
        <v>24</v>
      </c>
      <c r="B120" s="169">
        <v>42067</v>
      </c>
      <c r="C120" s="169"/>
      <c r="D120" s="170" t="s">
        <v>370</v>
      </c>
      <c r="E120" s="171" t="s">
        <v>585</v>
      </c>
      <c r="F120" s="172">
        <v>235</v>
      </c>
      <c r="G120" s="172"/>
      <c r="H120" s="173">
        <v>77</v>
      </c>
      <c r="I120" s="173" t="s">
        <v>622</v>
      </c>
      <c r="J120" s="174" t="s">
        <v>623</v>
      </c>
      <c r="K120" s="175">
        <f t="shared" si="60"/>
        <v>-158</v>
      </c>
      <c r="L120" s="176">
        <f t="shared" si="61"/>
        <v>-0.67234042553191486</v>
      </c>
      <c r="M120" s="172" t="s">
        <v>567</v>
      </c>
      <c r="N120" s="169">
        <v>43522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25</v>
      </c>
      <c r="B121" s="159">
        <v>42067</v>
      </c>
      <c r="C121" s="159"/>
      <c r="D121" s="160" t="s">
        <v>624</v>
      </c>
      <c r="E121" s="161" t="s">
        <v>585</v>
      </c>
      <c r="F121" s="162">
        <v>185</v>
      </c>
      <c r="G121" s="161"/>
      <c r="H121" s="161">
        <v>224</v>
      </c>
      <c r="I121" s="163" t="s">
        <v>625</v>
      </c>
      <c r="J121" s="164" t="s">
        <v>587</v>
      </c>
      <c r="K121" s="165">
        <f t="shared" si="60"/>
        <v>39</v>
      </c>
      <c r="L121" s="166">
        <f t="shared" si="61"/>
        <v>0.21081081081081082</v>
      </c>
      <c r="M121" s="161" t="s">
        <v>555</v>
      </c>
      <c r="N121" s="167">
        <v>42647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8">
        <v>26</v>
      </c>
      <c r="B122" s="169">
        <v>42090</v>
      </c>
      <c r="C122" s="169"/>
      <c r="D122" s="177" t="s">
        <v>626</v>
      </c>
      <c r="E122" s="172" t="s">
        <v>585</v>
      </c>
      <c r="F122" s="172">
        <v>49.5</v>
      </c>
      <c r="G122" s="173"/>
      <c r="H122" s="173">
        <v>15.85</v>
      </c>
      <c r="I122" s="173">
        <v>67</v>
      </c>
      <c r="J122" s="174" t="s">
        <v>627</v>
      </c>
      <c r="K122" s="173">
        <f t="shared" si="60"/>
        <v>-33.65</v>
      </c>
      <c r="L122" s="178">
        <f t="shared" si="61"/>
        <v>-0.67979797979797973</v>
      </c>
      <c r="M122" s="172" t="s">
        <v>567</v>
      </c>
      <c r="N122" s="179">
        <v>43627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27</v>
      </c>
      <c r="B123" s="159">
        <v>42093</v>
      </c>
      <c r="C123" s="159"/>
      <c r="D123" s="160" t="s">
        <v>628</v>
      </c>
      <c r="E123" s="161" t="s">
        <v>585</v>
      </c>
      <c r="F123" s="162">
        <v>183.5</v>
      </c>
      <c r="G123" s="161"/>
      <c r="H123" s="161">
        <v>219</v>
      </c>
      <c r="I123" s="163">
        <v>218</v>
      </c>
      <c r="J123" s="164" t="s">
        <v>629</v>
      </c>
      <c r="K123" s="165">
        <f t="shared" si="60"/>
        <v>35.5</v>
      </c>
      <c r="L123" s="166">
        <f t="shared" si="61"/>
        <v>0.19346049046321526</v>
      </c>
      <c r="M123" s="161" t="s">
        <v>555</v>
      </c>
      <c r="N123" s="167">
        <v>42103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28</v>
      </c>
      <c r="B124" s="159">
        <v>42114</v>
      </c>
      <c r="C124" s="159"/>
      <c r="D124" s="160" t="s">
        <v>630</v>
      </c>
      <c r="E124" s="161" t="s">
        <v>585</v>
      </c>
      <c r="F124" s="162">
        <f>(227+237)/2</f>
        <v>232</v>
      </c>
      <c r="G124" s="161"/>
      <c r="H124" s="161">
        <v>298</v>
      </c>
      <c r="I124" s="163">
        <v>298</v>
      </c>
      <c r="J124" s="164" t="s">
        <v>587</v>
      </c>
      <c r="K124" s="165">
        <f t="shared" si="60"/>
        <v>66</v>
      </c>
      <c r="L124" s="166">
        <f t="shared" si="61"/>
        <v>0.28448275862068967</v>
      </c>
      <c r="M124" s="161" t="s">
        <v>555</v>
      </c>
      <c r="N124" s="167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29</v>
      </c>
      <c r="B125" s="159">
        <v>42128</v>
      </c>
      <c r="C125" s="159"/>
      <c r="D125" s="160" t="s">
        <v>631</v>
      </c>
      <c r="E125" s="161" t="s">
        <v>557</v>
      </c>
      <c r="F125" s="162">
        <v>385</v>
      </c>
      <c r="G125" s="161"/>
      <c r="H125" s="161">
        <f>212.5+331</f>
        <v>543.5</v>
      </c>
      <c r="I125" s="163">
        <v>510</v>
      </c>
      <c r="J125" s="164" t="s">
        <v>632</v>
      </c>
      <c r="K125" s="165">
        <f t="shared" si="60"/>
        <v>158.5</v>
      </c>
      <c r="L125" s="166">
        <f t="shared" si="61"/>
        <v>0.41168831168831171</v>
      </c>
      <c r="M125" s="161" t="s">
        <v>555</v>
      </c>
      <c r="N125" s="167">
        <v>42235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30</v>
      </c>
      <c r="B126" s="159">
        <v>42128</v>
      </c>
      <c r="C126" s="159"/>
      <c r="D126" s="160" t="s">
        <v>633</v>
      </c>
      <c r="E126" s="161" t="s">
        <v>557</v>
      </c>
      <c r="F126" s="162">
        <v>115.5</v>
      </c>
      <c r="G126" s="161"/>
      <c r="H126" s="161">
        <v>146</v>
      </c>
      <c r="I126" s="163">
        <v>142</v>
      </c>
      <c r="J126" s="164" t="s">
        <v>634</v>
      </c>
      <c r="K126" s="165">
        <f t="shared" si="60"/>
        <v>30.5</v>
      </c>
      <c r="L126" s="166">
        <f t="shared" si="61"/>
        <v>0.26406926406926406</v>
      </c>
      <c r="M126" s="161" t="s">
        <v>555</v>
      </c>
      <c r="N126" s="167">
        <v>42202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31</v>
      </c>
      <c r="B127" s="159">
        <v>42151</v>
      </c>
      <c r="C127" s="159"/>
      <c r="D127" s="160" t="s">
        <v>635</v>
      </c>
      <c r="E127" s="161" t="s">
        <v>557</v>
      </c>
      <c r="F127" s="162">
        <v>237.5</v>
      </c>
      <c r="G127" s="161"/>
      <c r="H127" s="161">
        <v>279.5</v>
      </c>
      <c r="I127" s="163">
        <v>278</v>
      </c>
      <c r="J127" s="164" t="s">
        <v>587</v>
      </c>
      <c r="K127" s="165">
        <f t="shared" si="60"/>
        <v>42</v>
      </c>
      <c r="L127" s="166">
        <f t="shared" si="61"/>
        <v>0.17684210526315788</v>
      </c>
      <c r="M127" s="161" t="s">
        <v>555</v>
      </c>
      <c r="N127" s="167">
        <v>42222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32</v>
      </c>
      <c r="B128" s="159">
        <v>42174</v>
      </c>
      <c r="C128" s="159"/>
      <c r="D128" s="160" t="s">
        <v>606</v>
      </c>
      <c r="E128" s="161" t="s">
        <v>585</v>
      </c>
      <c r="F128" s="162">
        <v>340</v>
      </c>
      <c r="G128" s="161"/>
      <c r="H128" s="161">
        <v>448</v>
      </c>
      <c r="I128" s="163">
        <v>448</v>
      </c>
      <c r="J128" s="164" t="s">
        <v>587</v>
      </c>
      <c r="K128" s="165">
        <f t="shared" si="60"/>
        <v>108</v>
      </c>
      <c r="L128" s="166">
        <f t="shared" si="61"/>
        <v>0.31764705882352939</v>
      </c>
      <c r="M128" s="161" t="s">
        <v>555</v>
      </c>
      <c r="N128" s="167">
        <v>43018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33</v>
      </c>
      <c r="B129" s="159">
        <v>42191</v>
      </c>
      <c r="C129" s="159"/>
      <c r="D129" s="160" t="s">
        <v>636</v>
      </c>
      <c r="E129" s="161" t="s">
        <v>585</v>
      </c>
      <c r="F129" s="162">
        <v>390</v>
      </c>
      <c r="G129" s="161"/>
      <c r="H129" s="161">
        <v>460</v>
      </c>
      <c r="I129" s="163">
        <v>460</v>
      </c>
      <c r="J129" s="164" t="s">
        <v>587</v>
      </c>
      <c r="K129" s="165">
        <f t="shared" si="60"/>
        <v>70</v>
      </c>
      <c r="L129" s="166">
        <f t="shared" si="61"/>
        <v>0.17948717948717949</v>
      </c>
      <c r="M129" s="161" t="s">
        <v>555</v>
      </c>
      <c r="N129" s="167">
        <v>42478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8">
        <v>34</v>
      </c>
      <c r="B130" s="169">
        <v>42195</v>
      </c>
      <c r="C130" s="169"/>
      <c r="D130" s="170" t="s">
        <v>637</v>
      </c>
      <c r="E130" s="171" t="s">
        <v>585</v>
      </c>
      <c r="F130" s="172">
        <v>122.5</v>
      </c>
      <c r="G130" s="172"/>
      <c r="H130" s="173">
        <v>61</v>
      </c>
      <c r="I130" s="173">
        <v>172</v>
      </c>
      <c r="J130" s="174" t="s">
        <v>638</v>
      </c>
      <c r="K130" s="175">
        <f t="shared" si="60"/>
        <v>-61.5</v>
      </c>
      <c r="L130" s="176">
        <f t="shared" si="61"/>
        <v>-0.50204081632653064</v>
      </c>
      <c r="M130" s="172" t="s">
        <v>567</v>
      </c>
      <c r="N130" s="169">
        <v>43333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35</v>
      </c>
      <c r="B131" s="159">
        <v>42219</v>
      </c>
      <c r="C131" s="159"/>
      <c r="D131" s="160" t="s">
        <v>639</v>
      </c>
      <c r="E131" s="161" t="s">
        <v>585</v>
      </c>
      <c r="F131" s="162">
        <v>297.5</v>
      </c>
      <c r="G131" s="161"/>
      <c r="H131" s="161">
        <v>350</v>
      </c>
      <c r="I131" s="163">
        <v>360</v>
      </c>
      <c r="J131" s="164" t="s">
        <v>640</v>
      </c>
      <c r="K131" s="165">
        <f t="shared" si="60"/>
        <v>52.5</v>
      </c>
      <c r="L131" s="166">
        <f t="shared" si="61"/>
        <v>0.17647058823529413</v>
      </c>
      <c r="M131" s="161" t="s">
        <v>555</v>
      </c>
      <c r="N131" s="167">
        <v>42232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36</v>
      </c>
      <c r="B132" s="159">
        <v>42219</v>
      </c>
      <c r="C132" s="159"/>
      <c r="D132" s="160" t="s">
        <v>641</v>
      </c>
      <c r="E132" s="161" t="s">
        <v>585</v>
      </c>
      <c r="F132" s="162">
        <v>115.5</v>
      </c>
      <c r="G132" s="161"/>
      <c r="H132" s="161">
        <v>149</v>
      </c>
      <c r="I132" s="163">
        <v>140</v>
      </c>
      <c r="J132" s="164" t="s">
        <v>642</v>
      </c>
      <c r="K132" s="165">
        <f t="shared" si="60"/>
        <v>33.5</v>
      </c>
      <c r="L132" s="166">
        <f t="shared" si="61"/>
        <v>0.29004329004329005</v>
      </c>
      <c r="M132" s="161" t="s">
        <v>555</v>
      </c>
      <c r="N132" s="167">
        <v>42740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37</v>
      </c>
      <c r="B133" s="159">
        <v>42251</v>
      </c>
      <c r="C133" s="159"/>
      <c r="D133" s="160" t="s">
        <v>635</v>
      </c>
      <c r="E133" s="161" t="s">
        <v>585</v>
      </c>
      <c r="F133" s="162">
        <v>226</v>
      </c>
      <c r="G133" s="161"/>
      <c r="H133" s="161">
        <v>292</v>
      </c>
      <c r="I133" s="163">
        <v>292</v>
      </c>
      <c r="J133" s="164" t="s">
        <v>643</v>
      </c>
      <c r="K133" s="165">
        <f t="shared" si="60"/>
        <v>66</v>
      </c>
      <c r="L133" s="166">
        <f t="shared" si="61"/>
        <v>0.29203539823008851</v>
      </c>
      <c r="M133" s="161" t="s">
        <v>555</v>
      </c>
      <c r="N133" s="167">
        <v>42286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38</v>
      </c>
      <c r="B134" s="159">
        <v>42254</v>
      </c>
      <c r="C134" s="159"/>
      <c r="D134" s="160" t="s">
        <v>630</v>
      </c>
      <c r="E134" s="161" t="s">
        <v>585</v>
      </c>
      <c r="F134" s="162">
        <v>232.5</v>
      </c>
      <c r="G134" s="161"/>
      <c r="H134" s="161">
        <v>312.5</v>
      </c>
      <c r="I134" s="163">
        <v>310</v>
      </c>
      <c r="J134" s="164" t="s">
        <v>587</v>
      </c>
      <c r="K134" s="165">
        <f t="shared" si="60"/>
        <v>80</v>
      </c>
      <c r="L134" s="166">
        <f t="shared" si="61"/>
        <v>0.34408602150537637</v>
      </c>
      <c r="M134" s="161" t="s">
        <v>555</v>
      </c>
      <c r="N134" s="167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39</v>
      </c>
      <c r="B135" s="159">
        <v>42268</v>
      </c>
      <c r="C135" s="159"/>
      <c r="D135" s="160" t="s">
        <v>644</v>
      </c>
      <c r="E135" s="161" t="s">
        <v>585</v>
      </c>
      <c r="F135" s="162">
        <v>196.5</v>
      </c>
      <c r="G135" s="161"/>
      <c r="H135" s="161">
        <v>238</v>
      </c>
      <c r="I135" s="163">
        <v>238</v>
      </c>
      <c r="J135" s="164" t="s">
        <v>643</v>
      </c>
      <c r="K135" s="165">
        <f t="shared" si="60"/>
        <v>41.5</v>
      </c>
      <c r="L135" s="166">
        <f t="shared" si="61"/>
        <v>0.21119592875318066</v>
      </c>
      <c r="M135" s="161" t="s">
        <v>555</v>
      </c>
      <c r="N135" s="167">
        <v>42291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40</v>
      </c>
      <c r="B136" s="159">
        <v>42271</v>
      </c>
      <c r="C136" s="159"/>
      <c r="D136" s="160" t="s">
        <v>584</v>
      </c>
      <c r="E136" s="161" t="s">
        <v>585</v>
      </c>
      <c r="F136" s="162">
        <v>65</v>
      </c>
      <c r="G136" s="161"/>
      <c r="H136" s="161">
        <v>82</v>
      </c>
      <c r="I136" s="163">
        <v>82</v>
      </c>
      <c r="J136" s="164" t="s">
        <v>643</v>
      </c>
      <c r="K136" s="165">
        <f t="shared" si="60"/>
        <v>17</v>
      </c>
      <c r="L136" s="166">
        <f t="shared" si="61"/>
        <v>0.26153846153846155</v>
      </c>
      <c r="M136" s="161" t="s">
        <v>555</v>
      </c>
      <c r="N136" s="167">
        <v>42578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41</v>
      </c>
      <c r="B137" s="159">
        <v>42291</v>
      </c>
      <c r="C137" s="159"/>
      <c r="D137" s="160" t="s">
        <v>645</v>
      </c>
      <c r="E137" s="161" t="s">
        <v>585</v>
      </c>
      <c r="F137" s="162">
        <v>144</v>
      </c>
      <c r="G137" s="161"/>
      <c r="H137" s="161">
        <v>182.5</v>
      </c>
      <c r="I137" s="163">
        <v>181</v>
      </c>
      <c r="J137" s="164" t="s">
        <v>643</v>
      </c>
      <c r="K137" s="165">
        <f t="shared" si="60"/>
        <v>38.5</v>
      </c>
      <c r="L137" s="166">
        <f t="shared" si="61"/>
        <v>0.2673611111111111</v>
      </c>
      <c r="M137" s="161" t="s">
        <v>555</v>
      </c>
      <c r="N137" s="167">
        <v>42817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42</v>
      </c>
      <c r="B138" s="159">
        <v>42291</v>
      </c>
      <c r="C138" s="159"/>
      <c r="D138" s="160" t="s">
        <v>646</v>
      </c>
      <c r="E138" s="161" t="s">
        <v>585</v>
      </c>
      <c r="F138" s="162">
        <v>264</v>
      </c>
      <c r="G138" s="161"/>
      <c r="H138" s="161">
        <v>311</v>
      </c>
      <c r="I138" s="163">
        <v>311</v>
      </c>
      <c r="J138" s="164" t="s">
        <v>643</v>
      </c>
      <c r="K138" s="165">
        <f t="shared" si="60"/>
        <v>47</v>
      </c>
      <c r="L138" s="166">
        <f t="shared" si="61"/>
        <v>0.17803030303030304</v>
      </c>
      <c r="M138" s="161" t="s">
        <v>555</v>
      </c>
      <c r="N138" s="167">
        <v>42604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43</v>
      </c>
      <c r="B139" s="159">
        <v>42318</v>
      </c>
      <c r="C139" s="159"/>
      <c r="D139" s="160" t="s">
        <v>647</v>
      </c>
      <c r="E139" s="161" t="s">
        <v>557</v>
      </c>
      <c r="F139" s="162">
        <v>549.5</v>
      </c>
      <c r="G139" s="161"/>
      <c r="H139" s="161">
        <v>630</v>
      </c>
      <c r="I139" s="163">
        <v>630</v>
      </c>
      <c r="J139" s="164" t="s">
        <v>643</v>
      </c>
      <c r="K139" s="165">
        <f t="shared" si="60"/>
        <v>80.5</v>
      </c>
      <c r="L139" s="166">
        <f t="shared" si="61"/>
        <v>0.1464968152866242</v>
      </c>
      <c r="M139" s="161" t="s">
        <v>555</v>
      </c>
      <c r="N139" s="167">
        <v>42419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44</v>
      </c>
      <c r="B140" s="159">
        <v>42342</v>
      </c>
      <c r="C140" s="159"/>
      <c r="D140" s="160" t="s">
        <v>648</v>
      </c>
      <c r="E140" s="161" t="s">
        <v>585</v>
      </c>
      <c r="F140" s="162">
        <v>1027.5</v>
      </c>
      <c r="G140" s="161"/>
      <c r="H140" s="161">
        <v>1315</v>
      </c>
      <c r="I140" s="163">
        <v>1250</v>
      </c>
      <c r="J140" s="164" t="s">
        <v>643</v>
      </c>
      <c r="K140" s="165">
        <f t="shared" si="60"/>
        <v>287.5</v>
      </c>
      <c r="L140" s="166">
        <f t="shared" si="61"/>
        <v>0.27980535279805352</v>
      </c>
      <c r="M140" s="161" t="s">
        <v>555</v>
      </c>
      <c r="N140" s="167">
        <v>43244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45</v>
      </c>
      <c r="B141" s="159">
        <v>42367</v>
      </c>
      <c r="C141" s="159"/>
      <c r="D141" s="160" t="s">
        <v>649</v>
      </c>
      <c r="E141" s="161" t="s">
        <v>585</v>
      </c>
      <c r="F141" s="162">
        <v>465</v>
      </c>
      <c r="G141" s="161"/>
      <c r="H141" s="161">
        <v>540</v>
      </c>
      <c r="I141" s="163">
        <v>540</v>
      </c>
      <c r="J141" s="164" t="s">
        <v>643</v>
      </c>
      <c r="K141" s="165">
        <f t="shared" si="60"/>
        <v>75</v>
      </c>
      <c r="L141" s="166">
        <f t="shared" si="61"/>
        <v>0.16129032258064516</v>
      </c>
      <c r="M141" s="161" t="s">
        <v>555</v>
      </c>
      <c r="N141" s="167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46</v>
      </c>
      <c r="B142" s="159">
        <v>42380</v>
      </c>
      <c r="C142" s="159"/>
      <c r="D142" s="160" t="s">
        <v>371</v>
      </c>
      <c r="E142" s="161" t="s">
        <v>557</v>
      </c>
      <c r="F142" s="162">
        <v>81</v>
      </c>
      <c r="G142" s="161"/>
      <c r="H142" s="161">
        <v>110</v>
      </c>
      <c r="I142" s="163">
        <v>110</v>
      </c>
      <c r="J142" s="164" t="s">
        <v>643</v>
      </c>
      <c r="K142" s="165">
        <f t="shared" si="60"/>
        <v>29</v>
      </c>
      <c r="L142" s="166">
        <f t="shared" si="61"/>
        <v>0.35802469135802467</v>
      </c>
      <c r="M142" s="161" t="s">
        <v>555</v>
      </c>
      <c r="N142" s="167">
        <v>42745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47</v>
      </c>
      <c r="B143" s="159">
        <v>42382</v>
      </c>
      <c r="C143" s="159"/>
      <c r="D143" s="160" t="s">
        <v>650</v>
      </c>
      <c r="E143" s="161" t="s">
        <v>557</v>
      </c>
      <c r="F143" s="162">
        <v>417.5</v>
      </c>
      <c r="G143" s="161"/>
      <c r="H143" s="161">
        <v>547</v>
      </c>
      <c r="I143" s="163">
        <v>535</v>
      </c>
      <c r="J143" s="164" t="s">
        <v>643</v>
      </c>
      <c r="K143" s="165">
        <f t="shared" si="60"/>
        <v>129.5</v>
      </c>
      <c r="L143" s="166">
        <f t="shared" si="61"/>
        <v>0.31017964071856285</v>
      </c>
      <c r="M143" s="161" t="s">
        <v>555</v>
      </c>
      <c r="N143" s="167">
        <v>42578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48</v>
      </c>
      <c r="B144" s="159">
        <v>42408</v>
      </c>
      <c r="C144" s="159"/>
      <c r="D144" s="160" t="s">
        <v>651</v>
      </c>
      <c r="E144" s="161" t="s">
        <v>585</v>
      </c>
      <c r="F144" s="162">
        <v>650</v>
      </c>
      <c r="G144" s="161"/>
      <c r="H144" s="161">
        <v>800</v>
      </c>
      <c r="I144" s="163">
        <v>800</v>
      </c>
      <c r="J144" s="164" t="s">
        <v>643</v>
      </c>
      <c r="K144" s="165">
        <f t="shared" si="60"/>
        <v>150</v>
      </c>
      <c r="L144" s="166">
        <f t="shared" si="61"/>
        <v>0.23076923076923078</v>
      </c>
      <c r="M144" s="161" t="s">
        <v>555</v>
      </c>
      <c r="N144" s="167">
        <v>43154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49</v>
      </c>
      <c r="B145" s="159">
        <v>42433</v>
      </c>
      <c r="C145" s="159"/>
      <c r="D145" s="160" t="s">
        <v>209</v>
      </c>
      <c r="E145" s="161" t="s">
        <v>585</v>
      </c>
      <c r="F145" s="162">
        <v>437.5</v>
      </c>
      <c r="G145" s="161"/>
      <c r="H145" s="161">
        <v>504.5</v>
      </c>
      <c r="I145" s="163">
        <v>522</v>
      </c>
      <c r="J145" s="164" t="s">
        <v>652</v>
      </c>
      <c r="K145" s="165">
        <f t="shared" si="60"/>
        <v>67</v>
      </c>
      <c r="L145" s="166">
        <f t="shared" si="61"/>
        <v>0.15314285714285714</v>
      </c>
      <c r="M145" s="161" t="s">
        <v>555</v>
      </c>
      <c r="N145" s="167">
        <v>42480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50</v>
      </c>
      <c r="B146" s="159">
        <v>42438</v>
      </c>
      <c r="C146" s="159"/>
      <c r="D146" s="160" t="s">
        <v>653</v>
      </c>
      <c r="E146" s="161" t="s">
        <v>585</v>
      </c>
      <c r="F146" s="162">
        <v>189.5</v>
      </c>
      <c r="G146" s="161"/>
      <c r="H146" s="161">
        <v>218</v>
      </c>
      <c r="I146" s="163">
        <v>218</v>
      </c>
      <c r="J146" s="164" t="s">
        <v>643</v>
      </c>
      <c r="K146" s="165">
        <f t="shared" si="60"/>
        <v>28.5</v>
      </c>
      <c r="L146" s="166">
        <f t="shared" si="61"/>
        <v>0.15039577836411611</v>
      </c>
      <c r="M146" s="161" t="s">
        <v>555</v>
      </c>
      <c r="N146" s="167">
        <v>43034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8">
        <v>51</v>
      </c>
      <c r="B147" s="169">
        <v>42471</v>
      </c>
      <c r="C147" s="169"/>
      <c r="D147" s="177" t="s">
        <v>654</v>
      </c>
      <c r="E147" s="172" t="s">
        <v>585</v>
      </c>
      <c r="F147" s="172">
        <v>36.5</v>
      </c>
      <c r="G147" s="173"/>
      <c r="H147" s="173">
        <v>15.85</v>
      </c>
      <c r="I147" s="173">
        <v>60</v>
      </c>
      <c r="J147" s="174" t="s">
        <v>655</v>
      </c>
      <c r="K147" s="175">
        <f t="shared" si="60"/>
        <v>-20.65</v>
      </c>
      <c r="L147" s="176">
        <f t="shared" si="61"/>
        <v>-0.5657534246575342</v>
      </c>
      <c r="M147" s="172" t="s">
        <v>567</v>
      </c>
      <c r="N147" s="180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52</v>
      </c>
      <c r="B148" s="159">
        <v>42472</v>
      </c>
      <c r="C148" s="159"/>
      <c r="D148" s="160" t="s">
        <v>656</v>
      </c>
      <c r="E148" s="161" t="s">
        <v>585</v>
      </c>
      <c r="F148" s="162">
        <v>93</v>
      </c>
      <c r="G148" s="161"/>
      <c r="H148" s="161">
        <v>149</v>
      </c>
      <c r="I148" s="163">
        <v>140</v>
      </c>
      <c r="J148" s="164" t="s">
        <v>657</v>
      </c>
      <c r="K148" s="165">
        <f t="shared" si="60"/>
        <v>56</v>
      </c>
      <c r="L148" s="166">
        <f t="shared" si="61"/>
        <v>0.60215053763440862</v>
      </c>
      <c r="M148" s="161" t="s">
        <v>555</v>
      </c>
      <c r="N148" s="167">
        <v>42740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53</v>
      </c>
      <c r="B149" s="159">
        <v>42472</v>
      </c>
      <c r="C149" s="159"/>
      <c r="D149" s="160" t="s">
        <v>658</v>
      </c>
      <c r="E149" s="161" t="s">
        <v>585</v>
      </c>
      <c r="F149" s="162">
        <v>130</v>
      </c>
      <c r="G149" s="161"/>
      <c r="H149" s="161">
        <v>150</v>
      </c>
      <c r="I149" s="163" t="s">
        <v>659</v>
      </c>
      <c r="J149" s="164" t="s">
        <v>643</v>
      </c>
      <c r="K149" s="165">
        <f t="shared" si="60"/>
        <v>20</v>
      </c>
      <c r="L149" s="166">
        <f t="shared" si="61"/>
        <v>0.15384615384615385</v>
      </c>
      <c r="M149" s="161" t="s">
        <v>555</v>
      </c>
      <c r="N149" s="167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54</v>
      </c>
      <c r="B150" s="159">
        <v>42473</v>
      </c>
      <c r="C150" s="159"/>
      <c r="D150" s="160" t="s">
        <v>660</v>
      </c>
      <c r="E150" s="161" t="s">
        <v>585</v>
      </c>
      <c r="F150" s="162">
        <v>196</v>
      </c>
      <c r="G150" s="161"/>
      <c r="H150" s="161">
        <v>299</v>
      </c>
      <c r="I150" s="163">
        <v>299</v>
      </c>
      <c r="J150" s="164" t="s">
        <v>643</v>
      </c>
      <c r="K150" s="165">
        <v>103</v>
      </c>
      <c r="L150" s="166">
        <v>0.52551020408163296</v>
      </c>
      <c r="M150" s="161" t="s">
        <v>555</v>
      </c>
      <c r="N150" s="167">
        <v>42620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55</v>
      </c>
      <c r="B151" s="159">
        <v>42473</v>
      </c>
      <c r="C151" s="159"/>
      <c r="D151" s="160" t="s">
        <v>661</v>
      </c>
      <c r="E151" s="161" t="s">
        <v>585</v>
      </c>
      <c r="F151" s="162">
        <v>88</v>
      </c>
      <c r="G151" s="161"/>
      <c r="H151" s="161">
        <v>103</v>
      </c>
      <c r="I151" s="163">
        <v>103</v>
      </c>
      <c r="J151" s="164" t="s">
        <v>643</v>
      </c>
      <c r="K151" s="165">
        <v>15</v>
      </c>
      <c r="L151" s="166">
        <v>0.170454545454545</v>
      </c>
      <c r="M151" s="161" t="s">
        <v>555</v>
      </c>
      <c r="N151" s="167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56</v>
      </c>
      <c r="B152" s="159">
        <v>42492</v>
      </c>
      <c r="C152" s="159"/>
      <c r="D152" s="160" t="s">
        <v>662</v>
      </c>
      <c r="E152" s="161" t="s">
        <v>585</v>
      </c>
      <c r="F152" s="162">
        <v>127.5</v>
      </c>
      <c r="G152" s="161"/>
      <c r="H152" s="161">
        <v>148</v>
      </c>
      <c r="I152" s="163" t="s">
        <v>663</v>
      </c>
      <c r="J152" s="164" t="s">
        <v>643</v>
      </c>
      <c r="K152" s="165">
        <f>H152-F152</f>
        <v>20.5</v>
      </c>
      <c r="L152" s="166">
        <f>K152/F152</f>
        <v>0.16078431372549021</v>
      </c>
      <c r="M152" s="161" t="s">
        <v>555</v>
      </c>
      <c r="N152" s="167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57</v>
      </c>
      <c r="B153" s="159">
        <v>42493</v>
      </c>
      <c r="C153" s="159"/>
      <c r="D153" s="160" t="s">
        <v>664</v>
      </c>
      <c r="E153" s="161" t="s">
        <v>585</v>
      </c>
      <c r="F153" s="162">
        <v>675</v>
      </c>
      <c r="G153" s="161"/>
      <c r="H153" s="161">
        <v>815</v>
      </c>
      <c r="I153" s="163" t="s">
        <v>665</v>
      </c>
      <c r="J153" s="164" t="s">
        <v>643</v>
      </c>
      <c r="K153" s="165">
        <f>H153-F153</f>
        <v>140</v>
      </c>
      <c r="L153" s="166">
        <f>K153/F153</f>
        <v>0.2074074074074074</v>
      </c>
      <c r="M153" s="161" t="s">
        <v>555</v>
      </c>
      <c r="N153" s="167">
        <v>43154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8">
        <v>58</v>
      </c>
      <c r="B154" s="169">
        <v>42522</v>
      </c>
      <c r="C154" s="169"/>
      <c r="D154" s="170" t="s">
        <v>666</v>
      </c>
      <c r="E154" s="171" t="s">
        <v>585</v>
      </c>
      <c r="F154" s="172">
        <v>500</v>
      </c>
      <c r="G154" s="172"/>
      <c r="H154" s="173">
        <v>232.5</v>
      </c>
      <c r="I154" s="173" t="s">
        <v>667</v>
      </c>
      <c r="J154" s="174" t="s">
        <v>668</v>
      </c>
      <c r="K154" s="175">
        <f>H154-F154</f>
        <v>-267.5</v>
      </c>
      <c r="L154" s="176">
        <f>K154/F154</f>
        <v>-0.53500000000000003</v>
      </c>
      <c r="M154" s="172" t="s">
        <v>567</v>
      </c>
      <c r="N154" s="169">
        <v>43735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59</v>
      </c>
      <c r="B155" s="159">
        <v>42527</v>
      </c>
      <c r="C155" s="159"/>
      <c r="D155" s="160" t="s">
        <v>510</v>
      </c>
      <c r="E155" s="161" t="s">
        <v>585</v>
      </c>
      <c r="F155" s="162">
        <v>110</v>
      </c>
      <c r="G155" s="161"/>
      <c r="H155" s="161">
        <v>126.5</v>
      </c>
      <c r="I155" s="163">
        <v>125</v>
      </c>
      <c r="J155" s="164" t="s">
        <v>594</v>
      </c>
      <c r="K155" s="165">
        <f>H155-F155</f>
        <v>16.5</v>
      </c>
      <c r="L155" s="166">
        <f>K155/F155</f>
        <v>0.15</v>
      </c>
      <c r="M155" s="161" t="s">
        <v>555</v>
      </c>
      <c r="N155" s="167">
        <v>42552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60</v>
      </c>
      <c r="B156" s="159">
        <v>42538</v>
      </c>
      <c r="C156" s="159"/>
      <c r="D156" s="160" t="s">
        <v>669</v>
      </c>
      <c r="E156" s="161" t="s">
        <v>585</v>
      </c>
      <c r="F156" s="162">
        <v>44</v>
      </c>
      <c r="G156" s="161"/>
      <c r="H156" s="161">
        <v>69.5</v>
      </c>
      <c r="I156" s="163">
        <v>69.5</v>
      </c>
      <c r="J156" s="164" t="s">
        <v>670</v>
      </c>
      <c r="K156" s="165">
        <f>H156-F156</f>
        <v>25.5</v>
      </c>
      <c r="L156" s="166">
        <f>K156/F156</f>
        <v>0.57954545454545459</v>
      </c>
      <c r="M156" s="161" t="s">
        <v>555</v>
      </c>
      <c r="N156" s="167">
        <v>42977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61</v>
      </c>
      <c r="B157" s="159">
        <v>42549</v>
      </c>
      <c r="C157" s="159"/>
      <c r="D157" s="160" t="s">
        <v>671</v>
      </c>
      <c r="E157" s="161" t="s">
        <v>585</v>
      </c>
      <c r="F157" s="162">
        <v>262.5</v>
      </c>
      <c r="G157" s="161"/>
      <c r="H157" s="161">
        <v>340</v>
      </c>
      <c r="I157" s="163">
        <v>333</v>
      </c>
      <c r="J157" s="164" t="s">
        <v>672</v>
      </c>
      <c r="K157" s="165">
        <v>77.5</v>
      </c>
      <c r="L157" s="166">
        <v>0.29523809523809502</v>
      </c>
      <c r="M157" s="161" t="s">
        <v>555</v>
      </c>
      <c r="N157" s="167">
        <v>43017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62</v>
      </c>
      <c r="B158" s="159">
        <v>42549</v>
      </c>
      <c r="C158" s="159"/>
      <c r="D158" s="160" t="s">
        <v>673</v>
      </c>
      <c r="E158" s="161" t="s">
        <v>585</v>
      </c>
      <c r="F158" s="162">
        <v>840</v>
      </c>
      <c r="G158" s="161"/>
      <c r="H158" s="161">
        <v>1230</v>
      </c>
      <c r="I158" s="163">
        <v>1230</v>
      </c>
      <c r="J158" s="164" t="s">
        <v>643</v>
      </c>
      <c r="K158" s="165">
        <v>390</v>
      </c>
      <c r="L158" s="166">
        <v>0.46428571428571402</v>
      </c>
      <c r="M158" s="161" t="s">
        <v>555</v>
      </c>
      <c r="N158" s="167">
        <v>42649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1">
        <v>63</v>
      </c>
      <c r="B159" s="182">
        <v>42556</v>
      </c>
      <c r="C159" s="182"/>
      <c r="D159" s="183" t="s">
        <v>674</v>
      </c>
      <c r="E159" s="184" t="s">
        <v>585</v>
      </c>
      <c r="F159" s="184">
        <v>395</v>
      </c>
      <c r="G159" s="185"/>
      <c r="H159" s="185">
        <f>(468.5+342.5)/2</f>
        <v>405.5</v>
      </c>
      <c r="I159" s="185">
        <v>510</v>
      </c>
      <c r="J159" s="186" t="s">
        <v>675</v>
      </c>
      <c r="K159" s="187">
        <f t="shared" ref="K159:K165" si="62">H159-F159</f>
        <v>10.5</v>
      </c>
      <c r="L159" s="188">
        <f t="shared" ref="L159:L165" si="63">K159/F159</f>
        <v>2.6582278481012658E-2</v>
      </c>
      <c r="M159" s="184" t="s">
        <v>676</v>
      </c>
      <c r="N159" s="182">
        <v>43606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8">
        <v>64</v>
      </c>
      <c r="B160" s="169">
        <v>42584</v>
      </c>
      <c r="C160" s="169"/>
      <c r="D160" s="170" t="s">
        <v>677</v>
      </c>
      <c r="E160" s="171" t="s">
        <v>557</v>
      </c>
      <c r="F160" s="172">
        <f>169.5-12.8</f>
        <v>156.69999999999999</v>
      </c>
      <c r="G160" s="172"/>
      <c r="H160" s="173">
        <v>77</v>
      </c>
      <c r="I160" s="173" t="s">
        <v>678</v>
      </c>
      <c r="J160" s="174" t="s">
        <v>679</v>
      </c>
      <c r="K160" s="175">
        <f t="shared" si="62"/>
        <v>-79.699999999999989</v>
      </c>
      <c r="L160" s="176">
        <f t="shared" si="63"/>
        <v>-0.50861518825781749</v>
      </c>
      <c r="M160" s="172" t="s">
        <v>567</v>
      </c>
      <c r="N160" s="169">
        <v>43522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8">
        <v>65</v>
      </c>
      <c r="B161" s="169">
        <v>42586</v>
      </c>
      <c r="C161" s="169"/>
      <c r="D161" s="170" t="s">
        <v>680</v>
      </c>
      <c r="E161" s="171" t="s">
        <v>585</v>
      </c>
      <c r="F161" s="172">
        <v>400</v>
      </c>
      <c r="G161" s="172"/>
      <c r="H161" s="173">
        <v>305</v>
      </c>
      <c r="I161" s="173">
        <v>475</v>
      </c>
      <c r="J161" s="174" t="s">
        <v>681</v>
      </c>
      <c r="K161" s="175">
        <f t="shared" si="62"/>
        <v>-95</v>
      </c>
      <c r="L161" s="176">
        <f t="shared" si="63"/>
        <v>-0.23749999999999999</v>
      </c>
      <c r="M161" s="172" t="s">
        <v>567</v>
      </c>
      <c r="N161" s="169">
        <v>43606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66</v>
      </c>
      <c r="B162" s="159">
        <v>42593</v>
      </c>
      <c r="C162" s="159"/>
      <c r="D162" s="160" t="s">
        <v>682</v>
      </c>
      <c r="E162" s="161" t="s">
        <v>585</v>
      </c>
      <c r="F162" s="162">
        <v>86.5</v>
      </c>
      <c r="G162" s="161"/>
      <c r="H162" s="161">
        <v>130</v>
      </c>
      <c r="I162" s="163">
        <v>130</v>
      </c>
      <c r="J162" s="164" t="s">
        <v>683</v>
      </c>
      <c r="K162" s="165">
        <f t="shared" si="62"/>
        <v>43.5</v>
      </c>
      <c r="L162" s="166">
        <f t="shared" si="63"/>
        <v>0.50289017341040465</v>
      </c>
      <c r="M162" s="161" t="s">
        <v>555</v>
      </c>
      <c r="N162" s="167">
        <v>43091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67</v>
      </c>
      <c r="B163" s="169">
        <v>42600</v>
      </c>
      <c r="C163" s="169"/>
      <c r="D163" s="170" t="s">
        <v>109</v>
      </c>
      <c r="E163" s="171" t="s">
        <v>585</v>
      </c>
      <c r="F163" s="172">
        <v>133.5</v>
      </c>
      <c r="G163" s="172"/>
      <c r="H163" s="173">
        <v>126.5</v>
      </c>
      <c r="I163" s="173">
        <v>178</v>
      </c>
      <c r="J163" s="174" t="s">
        <v>684</v>
      </c>
      <c r="K163" s="175">
        <f t="shared" si="62"/>
        <v>-7</v>
      </c>
      <c r="L163" s="176">
        <f t="shared" si="63"/>
        <v>-5.2434456928838954E-2</v>
      </c>
      <c r="M163" s="172" t="s">
        <v>567</v>
      </c>
      <c r="N163" s="169">
        <v>42615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68</v>
      </c>
      <c r="B164" s="159">
        <v>42613</v>
      </c>
      <c r="C164" s="159"/>
      <c r="D164" s="160" t="s">
        <v>685</v>
      </c>
      <c r="E164" s="161" t="s">
        <v>585</v>
      </c>
      <c r="F164" s="162">
        <v>560</v>
      </c>
      <c r="G164" s="161"/>
      <c r="H164" s="161">
        <v>725</v>
      </c>
      <c r="I164" s="163">
        <v>725</v>
      </c>
      <c r="J164" s="164" t="s">
        <v>587</v>
      </c>
      <c r="K164" s="165">
        <f t="shared" si="62"/>
        <v>165</v>
      </c>
      <c r="L164" s="166">
        <f t="shared" si="63"/>
        <v>0.29464285714285715</v>
      </c>
      <c r="M164" s="161" t="s">
        <v>555</v>
      </c>
      <c r="N164" s="167">
        <v>42456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69</v>
      </c>
      <c r="B165" s="159">
        <v>42614</v>
      </c>
      <c r="C165" s="159"/>
      <c r="D165" s="160" t="s">
        <v>686</v>
      </c>
      <c r="E165" s="161" t="s">
        <v>585</v>
      </c>
      <c r="F165" s="162">
        <v>160.5</v>
      </c>
      <c r="G165" s="161"/>
      <c r="H165" s="161">
        <v>210</v>
      </c>
      <c r="I165" s="163">
        <v>210</v>
      </c>
      <c r="J165" s="164" t="s">
        <v>587</v>
      </c>
      <c r="K165" s="165">
        <f t="shared" si="62"/>
        <v>49.5</v>
      </c>
      <c r="L165" s="166">
        <f t="shared" si="63"/>
        <v>0.30841121495327101</v>
      </c>
      <c r="M165" s="161" t="s">
        <v>555</v>
      </c>
      <c r="N165" s="167">
        <v>42871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70</v>
      </c>
      <c r="B166" s="159">
        <v>42646</v>
      </c>
      <c r="C166" s="159"/>
      <c r="D166" s="160" t="s">
        <v>385</v>
      </c>
      <c r="E166" s="161" t="s">
        <v>585</v>
      </c>
      <c r="F166" s="162">
        <v>430</v>
      </c>
      <c r="G166" s="161"/>
      <c r="H166" s="161">
        <v>596</v>
      </c>
      <c r="I166" s="163">
        <v>575</v>
      </c>
      <c r="J166" s="164" t="s">
        <v>687</v>
      </c>
      <c r="K166" s="165">
        <v>166</v>
      </c>
      <c r="L166" s="166">
        <v>0.38604651162790699</v>
      </c>
      <c r="M166" s="161" t="s">
        <v>555</v>
      </c>
      <c r="N166" s="167">
        <v>42769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71</v>
      </c>
      <c r="B167" s="159">
        <v>42657</v>
      </c>
      <c r="C167" s="159"/>
      <c r="D167" s="160" t="s">
        <v>688</v>
      </c>
      <c r="E167" s="161" t="s">
        <v>585</v>
      </c>
      <c r="F167" s="162">
        <v>280</v>
      </c>
      <c r="G167" s="161"/>
      <c r="H167" s="161">
        <v>345</v>
      </c>
      <c r="I167" s="163">
        <v>345</v>
      </c>
      <c r="J167" s="164" t="s">
        <v>587</v>
      </c>
      <c r="K167" s="165">
        <f t="shared" ref="K167:K172" si="64">H167-F167</f>
        <v>65</v>
      </c>
      <c r="L167" s="166">
        <f>K167/F167</f>
        <v>0.23214285714285715</v>
      </c>
      <c r="M167" s="161" t="s">
        <v>555</v>
      </c>
      <c r="N167" s="167">
        <v>42814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72</v>
      </c>
      <c r="B168" s="159">
        <v>42657</v>
      </c>
      <c r="C168" s="159"/>
      <c r="D168" s="160" t="s">
        <v>689</v>
      </c>
      <c r="E168" s="161" t="s">
        <v>585</v>
      </c>
      <c r="F168" s="162">
        <v>245</v>
      </c>
      <c r="G168" s="161"/>
      <c r="H168" s="161">
        <v>325.5</v>
      </c>
      <c r="I168" s="163">
        <v>330</v>
      </c>
      <c r="J168" s="164" t="s">
        <v>690</v>
      </c>
      <c r="K168" s="165">
        <f t="shared" si="64"/>
        <v>80.5</v>
      </c>
      <c r="L168" s="166">
        <f>K168/F168</f>
        <v>0.32857142857142857</v>
      </c>
      <c r="M168" s="161" t="s">
        <v>555</v>
      </c>
      <c r="N168" s="167">
        <v>42769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73</v>
      </c>
      <c r="B169" s="159">
        <v>42660</v>
      </c>
      <c r="C169" s="159"/>
      <c r="D169" s="160" t="s">
        <v>338</v>
      </c>
      <c r="E169" s="161" t="s">
        <v>585</v>
      </c>
      <c r="F169" s="162">
        <v>125</v>
      </c>
      <c r="G169" s="161"/>
      <c r="H169" s="161">
        <v>160</v>
      </c>
      <c r="I169" s="163">
        <v>160</v>
      </c>
      <c r="J169" s="164" t="s">
        <v>643</v>
      </c>
      <c r="K169" s="165">
        <f t="shared" si="64"/>
        <v>35</v>
      </c>
      <c r="L169" s="166">
        <v>0.28000000000000003</v>
      </c>
      <c r="M169" s="161" t="s">
        <v>555</v>
      </c>
      <c r="N169" s="167">
        <v>42803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74</v>
      </c>
      <c r="B170" s="159">
        <v>42660</v>
      </c>
      <c r="C170" s="159"/>
      <c r="D170" s="160" t="s">
        <v>444</v>
      </c>
      <c r="E170" s="161" t="s">
        <v>585</v>
      </c>
      <c r="F170" s="162">
        <v>114</v>
      </c>
      <c r="G170" s="161"/>
      <c r="H170" s="161">
        <v>145</v>
      </c>
      <c r="I170" s="163">
        <v>145</v>
      </c>
      <c r="J170" s="164" t="s">
        <v>643</v>
      </c>
      <c r="K170" s="165">
        <f t="shared" si="64"/>
        <v>31</v>
      </c>
      <c r="L170" s="166">
        <f>K170/F170</f>
        <v>0.27192982456140352</v>
      </c>
      <c r="M170" s="161" t="s">
        <v>555</v>
      </c>
      <c r="N170" s="167">
        <v>42859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75</v>
      </c>
      <c r="B171" s="159">
        <v>42660</v>
      </c>
      <c r="C171" s="159"/>
      <c r="D171" s="160" t="s">
        <v>691</v>
      </c>
      <c r="E171" s="161" t="s">
        <v>585</v>
      </c>
      <c r="F171" s="162">
        <v>212</v>
      </c>
      <c r="G171" s="161"/>
      <c r="H171" s="161">
        <v>280</v>
      </c>
      <c r="I171" s="163">
        <v>276</v>
      </c>
      <c r="J171" s="164" t="s">
        <v>692</v>
      </c>
      <c r="K171" s="165">
        <f t="shared" si="64"/>
        <v>68</v>
      </c>
      <c r="L171" s="166">
        <f>K171/F171</f>
        <v>0.32075471698113206</v>
      </c>
      <c r="M171" s="161" t="s">
        <v>555</v>
      </c>
      <c r="N171" s="167">
        <v>42858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76</v>
      </c>
      <c r="B172" s="159">
        <v>42678</v>
      </c>
      <c r="C172" s="159"/>
      <c r="D172" s="160" t="s">
        <v>434</v>
      </c>
      <c r="E172" s="161" t="s">
        <v>585</v>
      </c>
      <c r="F172" s="162">
        <v>155</v>
      </c>
      <c r="G172" s="161"/>
      <c r="H172" s="161">
        <v>210</v>
      </c>
      <c r="I172" s="163">
        <v>210</v>
      </c>
      <c r="J172" s="164" t="s">
        <v>693</v>
      </c>
      <c r="K172" s="165">
        <f t="shared" si="64"/>
        <v>55</v>
      </c>
      <c r="L172" s="166">
        <f>K172/F172</f>
        <v>0.35483870967741937</v>
      </c>
      <c r="M172" s="161" t="s">
        <v>555</v>
      </c>
      <c r="N172" s="167">
        <v>42944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8">
        <v>77</v>
      </c>
      <c r="B173" s="169">
        <v>42710</v>
      </c>
      <c r="C173" s="169"/>
      <c r="D173" s="170" t="s">
        <v>694</v>
      </c>
      <c r="E173" s="171" t="s">
        <v>585</v>
      </c>
      <c r="F173" s="172">
        <v>150.5</v>
      </c>
      <c r="G173" s="172"/>
      <c r="H173" s="173">
        <v>72.5</v>
      </c>
      <c r="I173" s="173">
        <v>174</v>
      </c>
      <c r="J173" s="174" t="s">
        <v>695</v>
      </c>
      <c r="K173" s="175">
        <v>-78</v>
      </c>
      <c r="L173" s="176">
        <v>-0.51827242524916906</v>
      </c>
      <c r="M173" s="172" t="s">
        <v>567</v>
      </c>
      <c r="N173" s="169">
        <v>43333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78</v>
      </c>
      <c r="B174" s="159">
        <v>42712</v>
      </c>
      <c r="C174" s="159"/>
      <c r="D174" s="160" t="s">
        <v>696</v>
      </c>
      <c r="E174" s="161" t="s">
        <v>585</v>
      </c>
      <c r="F174" s="162">
        <v>380</v>
      </c>
      <c r="G174" s="161"/>
      <c r="H174" s="161">
        <v>478</v>
      </c>
      <c r="I174" s="163">
        <v>468</v>
      </c>
      <c r="J174" s="164" t="s">
        <v>643</v>
      </c>
      <c r="K174" s="165">
        <f>H174-F174</f>
        <v>98</v>
      </c>
      <c r="L174" s="166">
        <f>K174/F174</f>
        <v>0.25789473684210529</v>
      </c>
      <c r="M174" s="161" t="s">
        <v>555</v>
      </c>
      <c r="N174" s="167">
        <v>43025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79</v>
      </c>
      <c r="B175" s="159">
        <v>42734</v>
      </c>
      <c r="C175" s="159"/>
      <c r="D175" s="160" t="s">
        <v>108</v>
      </c>
      <c r="E175" s="161" t="s">
        <v>585</v>
      </c>
      <c r="F175" s="162">
        <v>305</v>
      </c>
      <c r="G175" s="161"/>
      <c r="H175" s="161">
        <v>375</v>
      </c>
      <c r="I175" s="163">
        <v>375</v>
      </c>
      <c r="J175" s="164" t="s">
        <v>643</v>
      </c>
      <c r="K175" s="165">
        <f>H175-F175</f>
        <v>70</v>
      </c>
      <c r="L175" s="166">
        <f>K175/F175</f>
        <v>0.22950819672131148</v>
      </c>
      <c r="M175" s="161" t="s">
        <v>555</v>
      </c>
      <c r="N175" s="167">
        <v>42768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80</v>
      </c>
      <c r="B176" s="159">
        <v>42739</v>
      </c>
      <c r="C176" s="159"/>
      <c r="D176" s="160" t="s">
        <v>94</v>
      </c>
      <c r="E176" s="161" t="s">
        <v>585</v>
      </c>
      <c r="F176" s="162">
        <v>99.5</v>
      </c>
      <c r="G176" s="161"/>
      <c r="H176" s="161">
        <v>158</v>
      </c>
      <c r="I176" s="163">
        <v>158</v>
      </c>
      <c r="J176" s="164" t="s">
        <v>643</v>
      </c>
      <c r="K176" s="165">
        <f>H176-F176</f>
        <v>58.5</v>
      </c>
      <c r="L176" s="166">
        <f>K176/F176</f>
        <v>0.5879396984924623</v>
      </c>
      <c r="M176" s="161" t="s">
        <v>555</v>
      </c>
      <c r="N176" s="167">
        <v>42898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81</v>
      </c>
      <c r="B177" s="159">
        <v>42739</v>
      </c>
      <c r="C177" s="159"/>
      <c r="D177" s="160" t="s">
        <v>94</v>
      </c>
      <c r="E177" s="161" t="s">
        <v>585</v>
      </c>
      <c r="F177" s="162">
        <v>99.5</v>
      </c>
      <c r="G177" s="161"/>
      <c r="H177" s="161">
        <v>158</v>
      </c>
      <c r="I177" s="163">
        <v>158</v>
      </c>
      <c r="J177" s="164" t="s">
        <v>643</v>
      </c>
      <c r="K177" s="165">
        <v>58.5</v>
      </c>
      <c r="L177" s="166">
        <v>0.58793969849246197</v>
      </c>
      <c r="M177" s="161" t="s">
        <v>555</v>
      </c>
      <c r="N177" s="167">
        <v>42898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82</v>
      </c>
      <c r="B178" s="159">
        <v>42786</v>
      </c>
      <c r="C178" s="159"/>
      <c r="D178" s="160" t="s">
        <v>184</v>
      </c>
      <c r="E178" s="161" t="s">
        <v>585</v>
      </c>
      <c r="F178" s="162">
        <v>140.5</v>
      </c>
      <c r="G178" s="161"/>
      <c r="H178" s="161">
        <v>220</v>
      </c>
      <c r="I178" s="163">
        <v>220</v>
      </c>
      <c r="J178" s="164" t="s">
        <v>643</v>
      </c>
      <c r="K178" s="165">
        <f>H178-F178</f>
        <v>79.5</v>
      </c>
      <c r="L178" s="166">
        <f>K178/F178</f>
        <v>0.5658362989323843</v>
      </c>
      <c r="M178" s="161" t="s">
        <v>555</v>
      </c>
      <c r="N178" s="167">
        <v>42864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83</v>
      </c>
      <c r="B179" s="159">
        <v>42786</v>
      </c>
      <c r="C179" s="159"/>
      <c r="D179" s="160" t="s">
        <v>697</v>
      </c>
      <c r="E179" s="161" t="s">
        <v>585</v>
      </c>
      <c r="F179" s="162">
        <v>202.5</v>
      </c>
      <c r="G179" s="161"/>
      <c r="H179" s="161">
        <v>234</v>
      </c>
      <c r="I179" s="163">
        <v>234</v>
      </c>
      <c r="J179" s="164" t="s">
        <v>643</v>
      </c>
      <c r="K179" s="165">
        <v>31.5</v>
      </c>
      <c r="L179" s="166">
        <v>0.155555555555556</v>
      </c>
      <c r="M179" s="161" t="s">
        <v>555</v>
      </c>
      <c r="N179" s="167">
        <v>42836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84</v>
      </c>
      <c r="B180" s="159">
        <v>42818</v>
      </c>
      <c r="C180" s="159"/>
      <c r="D180" s="160" t="s">
        <v>698</v>
      </c>
      <c r="E180" s="161" t="s">
        <v>585</v>
      </c>
      <c r="F180" s="162">
        <v>300.5</v>
      </c>
      <c r="G180" s="161"/>
      <c r="H180" s="161">
        <v>417.5</v>
      </c>
      <c r="I180" s="163">
        <v>420</v>
      </c>
      <c r="J180" s="164" t="s">
        <v>699</v>
      </c>
      <c r="K180" s="165">
        <f>H180-F180</f>
        <v>117</v>
      </c>
      <c r="L180" s="166">
        <f>K180/F180</f>
        <v>0.38935108153078202</v>
      </c>
      <c r="M180" s="161" t="s">
        <v>555</v>
      </c>
      <c r="N180" s="167">
        <v>43070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85</v>
      </c>
      <c r="B181" s="159">
        <v>42818</v>
      </c>
      <c r="C181" s="159"/>
      <c r="D181" s="160" t="s">
        <v>673</v>
      </c>
      <c r="E181" s="161" t="s">
        <v>585</v>
      </c>
      <c r="F181" s="162">
        <v>850</v>
      </c>
      <c r="G181" s="161"/>
      <c r="H181" s="161">
        <v>1042.5</v>
      </c>
      <c r="I181" s="163">
        <v>1023</v>
      </c>
      <c r="J181" s="164" t="s">
        <v>700</v>
      </c>
      <c r="K181" s="165">
        <v>192.5</v>
      </c>
      <c r="L181" s="166">
        <v>0.22647058823529401</v>
      </c>
      <c r="M181" s="161" t="s">
        <v>555</v>
      </c>
      <c r="N181" s="167">
        <v>42830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86</v>
      </c>
      <c r="B182" s="159">
        <v>42830</v>
      </c>
      <c r="C182" s="159"/>
      <c r="D182" s="160" t="s">
        <v>463</v>
      </c>
      <c r="E182" s="161" t="s">
        <v>585</v>
      </c>
      <c r="F182" s="162">
        <v>785</v>
      </c>
      <c r="G182" s="161"/>
      <c r="H182" s="161">
        <v>930</v>
      </c>
      <c r="I182" s="163">
        <v>920</v>
      </c>
      <c r="J182" s="164" t="s">
        <v>701</v>
      </c>
      <c r="K182" s="165">
        <f>H182-F182</f>
        <v>145</v>
      </c>
      <c r="L182" s="166">
        <f>K182/F182</f>
        <v>0.18471337579617833</v>
      </c>
      <c r="M182" s="161" t="s">
        <v>555</v>
      </c>
      <c r="N182" s="167">
        <v>42976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87</v>
      </c>
      <c r="B183" s="169">
        <v>42831</v>
      </c>
      <c r="C183" s="169"/>
      <c r="D183" s="170" t="s">
        <v>702</v>
      </c>
      <c r="E183" s="171" t="s">
        <v>585</v>
      </c>
      <c r="F183" s="172">
        <v>40</v>
      </c>
      <c r="G183" s="172"/>
      <c r="H183" s="173">
        <v>13.1</v>
      </c>
      <c r="I183" s="173">
        <v>60</v>
      </c>
      <c r="J183" s="174" t="s">
        <v>703</v>
      </c>
      <c r="K183" s="175">
        <v>-26.9</v>
      </c>
      <c r="L183" s="176">
        <v>-0.67249999999999999</v>
      </c>
      <c r="M183" s="172" t="s">
        <v>567</v>
      </c>
      <c r="N183" s="169">
        <v>43138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88</v>
      </c>
      <c r="B184" s="159">
        <v>42837</v>
      </c>
      <c r="C184" s="159"/>
      <c r="D184" s="160" t="s">
        <v>93</v>
      </c>
      <c r="E184" s="161" t="s">
        <v>585</v>
      </c>
      <c r="F184" s="162">
        <v>289.5</v>
      </c>
      <c r="G184" s="161"/>
      <c r="H184" s="161">
        <v>354</v>
      </c>
      <c r="I184" s="163">
        <v>360</v>
      </c>
      <c r="J184" s="164" t="s">
        <v>704</v>
      </c>
      <c r="K184" s="165">
        <f t="shared" ref="K184:K192" si="65">H184-F184</f>
        <v>64.5</v>
      </c>
      <c r="L184" s="166">
        <f t="shared" ref="L184:L192" si="66">K184/F184</f>
        <v>0.22279792746113988</v>
      </c>
      <c r="M184" s="161" t="s">
        <v>555</v>
      </c>
      <c r="N184" s="167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89</v>
      </c>
      <c r="B185" s="159">
        <v>42845</v>
      </c>
      <c r="C185" s="159"/>
      <c r="D185" s="160" t="s">
        <v>410</v>
      </c>
      <c r="E185" s="161" t="s">
        <v>585</v>
      </c>
      <c r="F185" s="162">
        <v>700</v>
      </c>
      <c r="G185" s="161"/>
      <c r="H185" s="161">
        <v>840</v>
      </c>
      <c r="I185" s="163">
        <v>840</v>
      </c>
      <c r="J185" s="164" t="s">
        <v>705</v>
      </c>
      <c r="K185" s="165">
        <f t="shared" si="65"/>
        <v>140</v>
      </c>
      <c r="L185" s="166">
        <f t="shared" si="66"/>
        <v>0.2</v>
      </c>
      <c r="M185" s="161" t="s">
        <v>555</v>
      </c>
      <c r="N185" s="167">
        <v>42893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90</v>
      </c>
      <c r="B186" s="159">
        <v>42887</v>
      </c>
      <c r="C186" s="159"/>
      <c r="D186" s="160" t="s">
        <v>706</v>
      </c>
      <c r="E186" s="161" t="s">
        <v>585</v>
      </c>
      <c r="F186" s="162">
        <v>130</v>
      </c>
      <c r="G186" s="161"/>
      <c r="H186" s="161">
        <v>144.25</v>
      </c>
      <c r="I186" s="163">
        <v>170</v>
      </c>
      <c r="J186" s="164" t="s">
        <v>707</v>
      </c>
      <c r="K186" s="165">
        <f t="shared" si="65"/>
        <v>14.25</v>
      </c>
      <c r="L186" s="166">
        <f t="shared" si="66"/>
        <v>0.10961538461538461</v>
      </c>
      <c r="M186" s="161" t="s">
        <v>555</v>
      </c>
      <c r="N186" s="167">
        <v>43675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91</v>
      </c>
      <c r="B187" s="159">
        <v>42901</v>
      </c>
      <c r="C187" s="159"/>
      <c r="D187" s="160" t="s">
        <v>708</v>
      </c>
      <c r="E187" s="161" t="s">
        <v>585</v>
      </c>
      <c r="F187" s="162">
        <v>214.5</v>
      </c>
      <c r="G187" s="161"/>
      <c r="H187" s="161">
        <v>262</v>
      </c>
      <c r="I187" s="163">
        <v>262</v>
      </c>
      <c r="J187" s="164" t="s">
        <v>709</v>
      </c>
      <c r="K187" s="165">
        <f t="shared" si="65"/>
        <v>47.5</v>
      </c>
      <c r="L187" s="166">
        <f t="shared" si="66"/>
        <v>0.22144522144522144</v>
      </c>
      <c r="M187" s="161" t="s">
        <v>555</v>
      </c>
      <c r="N187" s="167">
        <v>42977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92</v>
      </c>
      <c r="B188" s="190">
        <v>42933</v>
      </c>
      <c r="C188" s="190"/>
      <c r="D188" s="191" t="s">
        <v>710</v>
      </c>
      <c r="E188" s="192" t="s">
        <v>585</v>
      </c>
      <c r="F188" s="193">
        <v>370</v>
      </c>
      <c r="G188" s="192"/>
      <c r="H188" s="192">
        <v>447.5</v>
      </c>
      <c r="I188" s="194">
        <v>450</v>
      </c>
      <c r="J188" s="195" t="s">
        <v>643</v>
      </c>
      <c r="K188" s="165">
        <f t="shared" si="65"/>
        <v>77.5</v>
      </c>
      <c r="L188" s="196">
        <f t="shared" si="66"/>
        <v>0.20945945945945946</v>
      </c>
      <c r="M188" s="192" t="s">
        <v>555</v>
      </c>
      <c r="N188" s="197">
        <v>43035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93</v>
      </c>
      <c r="B189" s="190">
        <v>42943</v>
      </c>
      <c r="C189" s="190"/>
      <c r="D189" s="191" t="s">
        <v>182</v>
      </c>
      <c r="E189" s="192" t="s">
        <v>585</v>
      </c>
      <c r="F189" s="193">
        <v>657.5</v>
      </c>
      <c r="G189" s="192"/>
      <c r="H189" s="192">
        <v>825</v>
      </c>
      <c r="I189" s="194">
        <v>820</v>
      </c>
      <c r="J189" s="195" t="s">
        <v>643</v>
      </c>
      <c r="K189" s="165">
        <f t="shared" si="65"/>
        <v>167.5</v>
      </c>
      <c r="L189" s="196">
        <f t="shared" si="66"/>
        <v>0.25475285171102663</v>
      </c>
      <c r="M189" s="192" t="s">
        <v>555</v>
      </c>
      <c r="N189" s="197">
        <v>43090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94</v>
      </c>
      <c r="B190" s="159">
        <v>42964</v>
      </c>
      <c r="C190" s="159"/>
      <c r="D190" s="160" t="s">
        <v>353</v>
      </c>
      <c r="E190" s="161" t="s">
        <v>585</v>
      </c>
      <c r="F190" s="162">
        <v>605</v>
      </c>
      <c r="G190" s="161"/>
      <c r="H190" s="161">
        <v>750</v>
      </c>
      <c r="I190" s="163">
        <v>750</v>
      </c>
      <c r="J190" s="164" t="s">
        <v>701</v>
      </c>
      <c r="K190" s="165">
        <f t="shared" si="65"/>
        <v>145</v>
      </c>
      <c r="L190" s="166">
        <f t="shared" si="66"/>
        <v>0.23966942148760331</v>
      </c>
      <c r="M190" s="161" t="s">
        <v>555</v>
      </c>
      <c r="N190" s="167">
        <v>43027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8">
        <v>95</v>
      </c>
      <c r="B191" s="169">
        <v>42979</v>
      </c>
      <c r="C191" s="169"/>
      <c r="D191" s="177" t="s">
        <v>711</v>
      </c>
      <c r="E191" s="172" t="s">
        <v>585</v>
      </c>
      <c r="F191" s="172">
        <v>255</v>
      </c>
      <c r="G191" s="173"/>
      <c r="H191" s="173">
        <v>217.25</v>
      </c>
      <c r="I191" s="173">
        <v>320</v>
      </c>
      <c r="J191" s="174" t="s">
        <v>712</v>
      </c>
      <c r="K191" s="175">
        <f t="shared" si="65"/>
        <v>-37.75</v>
      </c>
      <c r="L191" s="178">
        <f t="shared" si="66"/>
        <v>-0.14803921568627451</v>
      </c>
      <c r="M191" s="172" t="s">
        <v>567</v>
      </c>
      <c r="N191" s="169">
        <v>43661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96</v>
      </c>
      <c r="B192" s="159">
        <v>42997</v>
      </c>
      <c r="C192" s="159"/>
      <c r="D192" s="160" t="s">
        <v>713</v>
      </c>
      <c r="E192" s="161" t="s">
        <v>585</v>
      </c>
      <c r="F192" s="162">
        <v>215</v>
      </c>
      <c r="G192" s="161"/>
      <c r="H192" s="161">
        <v>258</v>
      </c>
      <c r="I192" s="163">
        <v>258</v>
      </c>
      <c r="J192" s="164" t="s">
        <v>643</v>
      </c>
      <c r="K192" s="165">
        <f t="shared" si="65"/>
        <v>43</v>
      </c>
      <c r="L192" s="166">
        <f t="shared" si="66"/>
        <v>0.2</v>
      </c>
      <c r="M192" s="161" t="s">
        <v>555</v>
      </c>
      <c r="N192" s="167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97</v>
      </c>
      <c r="B193" s="159">
        <v>42997</v>
      </c>
      <c r="C193" s="159"/>
      <c r="D193" s="160" t="s">
        <v>713</v>
      </c>
      <c r="E193" s="161" t="s">
        <v>585</v>
      </c>
      <c r="F193" s="162">
        <v>215</v>
      </c>
      <c r="G193" s="161"/>
      <c r="H193" s="161">
        <v>258</v>
      </c>
      <c r="I193" s="163">
        <v>258</v>
      </c>
      <c r="J193" s="195" t="s">
        <v>643</v>
      </c>
      <c r="K193" s="165">
        <v>43</v>
      </c>
      <c r="L193" s="166">
        <v>0.2</v>
      </c>
      <c r="M193" s="161" t="s">
        <v>555</v>
      </c>
      <c r="N193" s="167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98</v>
      </c>
      <c r="B194" s="190">
        <v>42998</v>
      </c>
      <c r="C194" s="190"/>
      <c r="D194" s="191" t="s">
        <v>714</v>
      </c>
      <c r="E194" s="192" t="s">
        <v>585</v>
      </c>
      <c r="F194" s="162">
        <v>75</v>
      </c>
      <c r="G194" s="192"/>
      <c r="H194" s="192">
        <v>90</v>
      </c>
      <c r="I194" s="194">
        <v>90</v>
      </c>
      <c r="J194" s="164" t="s">
        <v>715</v>
      </c>
      <c r="K194" s="165">
        <f t="shared" ref="K194:K199" si="67">H194-F194</f>
        <v>15</v>
      </c>
      <c r="L194" s="166">
        <f t="shared" ref="L194:L199" si="68">K194/F194</f>
        <v>0.2</v>
      </c>
      <c r="M194" s="161" t="s">
        <v>555</v>
      </c>
      <c r="N194" s="167">
        <v>43019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99</v>
      </c>
      <c r="B195" s="190">
        <v>43011</v>
      </c>
      <c r="C195" s="190"/>
      <c r="D195" s="191" t="s">
        <v>569</v>
      </c>
      <c r="E195" s="192" t="s">
        <v>585</v>
      </c>
      <c r="F195" s="193">
        <v>315</v>
      </c>
      <c r="G195" s="192"/>
      <c r="H195" s="192">
        <v>392</v>
      </c>
      <c r="I195" s="194">
        <v>384</v>
      </c>
      <c r="J195" s="195" t="s">
        <v>716</v>
      </c>
      <c r="K195" s="165">
        <f t="shared" si="67"/>
        <v>77</v>
      </c>
      <c r="L195" s="196">
        <f t="shared" si="68"/>
        <v>0.24444444444444444</v>
      </c>
      <c r="M195" s="192" t="s">
        <v>555</v>
      </c>
      <c r="N195" s="197">
        <v>43017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100</v>
      </c>
      <c r="B196" s="190">
        <v>43013</v>
      </c>
      <c r="C196" s="190"/>
      <c r="D196" s="191" t="s">
        <v>439</v>
      </c>
      <c r="E196" s="192" t="s">
        <v>585</v>
      </c>
      <c r="F196" s="193">
        <v>145</v>
      </c>
      <c r="G196" s="192"/>
      <c r="H196" s="192">
        <v>179</v>
      </c>
      <c r="I196" s="194">
        <v>180</v>
      </c>
      <c r="J196" s="195" t="s">
        <v>717</v>
      </c>
      <c r="K196" s="165">
        <f t="shared" si="67"/>
        <v>34</v>
      </c>
      <c r="L196" s="196">
        <f t="shared" si="68"/>
        <v>0.23448275862068965</v>
      </c>
      <c r="M196" s="192" t="s">
        <v>555</v>
      </c>
      <c r="N196" s="197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101</v>
      </c>
      <c r="B197" s="190">
        <v>43014</v>
      </c>
      <c r="C197" s="190"/>
      <c r="D197" s="191" t="s">
        <v>328</v>
      </c>
      <c r="E197" s="192" t="s">
        <v>585</v>
      </c>
      <c r="F197" s="193">
        <v>256</v>
      </c>
      <c r="G197" s="192"/>
      <c r="H197" s="192">
        <v>323</v>
      </c>
      <c r="I197" s="194">
        <v>320</v>
      </c>
      <c r="J197" s="195" t="s">
        <v>643</v>
      </c>
      <c r="K197" s="165">
        <f t="shared" si="67"/>
        <v>67</v>
      </c>
      <c r="L197" s="196">
        <f t="shared" si="68"/>
        <v>0.26171875</v>
      </c>
      <c r="M197" s="192" t="s">
        <v>555</v>
      </c>
      <c r="N197" s="197">
        <v>43067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102</v>
      </c>
      <c r="B198" s="190">
        <v>43017</v>
      </c>
      <c r="C198" s="190"/>
      <c r="D198" s="191" t="s">
        <v>343</v>
      </c>
      <c r="E198" s="192" t="s">
        <v>585</v>
      </c>
      <c r="F198" s="193">
        <v>137.5</v>
      </c>
      <c r="G198" s="192"/>
      <c r="H198" s="192">
        <v>184</v>
      </c>
      <c r="I198" s="194">
        <v>183</v>
      </c>
      <c r="J198" s="195" t="s">
        <v>718</v>
      </c>
      <c r="K198" s="165">
        <f t="shared" si="67"/>
        <v>46.5</v>
      </c>
      <c r="L198" s="196">
        <f t="shared" si="68"/>
        <v>0.33818181818181819</v>
      </c>
      <c r="M198" s="192" t="s">
        <v>555</v>
      </c>
      <c r="N198" s="197">
        <v>43108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103</v>
      </c>
      <c r="B199" s="190">
        <v>43018</v>
      </c>
      <c r="C199" s="190"/>
      <c r="D199" s="191" t="s">
        <v>719</v>
      </c>
      <c r="E199" s="192" t="s">
        <v>585</v>
      </c>
      <c r="F199" s="193">
        <v>125.5</v>
      </c>
      <c r="G199" s="192"/>
      <c r="H199" s="192">
        <v>158</v>
      </c>
      <c r="I199" s="194">
        <v>155</v>
      </c>
      <c r="J199" s="195" t="s">
        <v>720</v>
      </c>
      <c r="K199" s="165">
        <f t="shared" si="67"/>
        <v>32.5</v>
      </c>
      <c r="L199" s="196">
        <f t="shared" si="68"/>
        <v>0.25896414342629481</v>
      </c>
      <c r="M199" s="192" t="s">
        <v>555</v>
      </c>
      <c r="N199" s="197">
        <v>43067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104</v>
      </c>
      <c r="B200" s="190">
        <v>43018</v>
      </c>
      <c r="C200" s="190"/>
      <c r="D200" s="191" t="s">
        <v>721</v>
      </c>
      <c r="E200" s="192" t="s">
        <v>585</v>
      </c>
      <c r="F200" s="193">
        <v>895</v>
      </c>
      <c r="G200" s="192"/>
      <c r="H200" s="192">
        <v>1122.5</v>
      </c>
      <c r="I200" s="194">
        <v>1078</v>
      </c>
      <c r="J200" s="195" t="s">
        <v>722</v>
      </c>
      <c r="K200" s="165">
        <v>227.5</v>
      </c>
      <c r="L200" s="196">
        <v>0.25418994413407803</v>
      </c>
      <c r="M200" s="192" t="s">
        <v>555</v>
      </c>
      <c r="N200" s="197">
        <v>43117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105</v>
      </c>
      <c r="B201" s="190">
        <v>43020</v>
      </c>
      <c r="C201" s="190"/>
      <c r="D201" s="191" t="s">
        <v>337</v>
      </c>
      <c r="E201" s="192" t="s">
        <v>585</v>
      </c>
      <c r="F201" s="193">
        <v>525</v>
      </c>
      <c r="G201" s="192"/>
      <c r="H201" s="192">
        <v>629</v>
      </c>
      <c r="I201" s="194">
        <v>629</v>
      </c>
      <c r="J201" s="195" t="s">
        <v>643</v>
      </c>
      <c r="K201" s="165">
        <v>104</v>
      </c>
      <c r="L201" s="196">
        <v>0.19809523809523799</v>
      </c>
      <c r="M201" s="192" t="s">
        <v>555</v>
      </c>
      <c r="N201" s="197">
        <v>43119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106</v>
      </c>
      <c r="B202" s="190">
        <v>43046</v>
      </c>
      <c r="C202" s="190"/>
      <c r="D202" s="191" t="s">
        <v>376</v>
      </c>
      <c r="E202" s="192" t="s">
        <v>585</v>
      </c>
      <c r="F202" s="193">
        <v>740</v>
      </c>
      <c r="G202" s="192"/>
      <c r="H202" s="192">
        <v>892.5</v>
      </c>
      <c r="I202" s="194">
        <v>900</v>
      </c>
      <c r="J202" s="195" t="s">
        <v>723</v>
      </c>
      <c r="K202" s="165">
        <f>H202-F202</f>
        <v>152.5</v>
      </c>
      <c r="L202" s="196">
        <f>K202/F202</f>
        <v>0.20608108108108109</v>
      </c>
      <c r="M202" s="192" t="s">
        <v>555</v>
      </c>
      <c r="N202" s="197">
        <v>43052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107</v>
      </c>
      <c r="B203" s="159">
        <v>43073</v>
      </c>
      <c r="C203" s="159"/>
      <c r="D203" s="160" t="s">
        <v>724</v>
      </c>
      <c r="E203" s="161" t="s">
        <v>585</v>
      </c>
      <c r="F203" s="162">
        <v>118.5</v>
      </c>
      <c r="G203" s="161"/>
      <c r="H203" s="161">
        <v>143.5</v>
      </c>
      <c r="I203" s="163">
        <v>145</v>
      </c>
      <c r="J203" s="164" t="s">
        <v>576</v>
      </c>
      <c r="K203" s="165">
        <f>H203-F203</f>
        <v>25</v>
      </c>
      <c r="L203" s="166">
        <f>K203/F203</f>
        <v>0.2109704641350211</v>
      </c>
      <c r="M203" s="161" t="s">
        <v>555</v>
      </c>
      <c r="N203" s="167">
        <v>43097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8">
        <v>108</v>
      </c>
      <c r="B204" s="169">
        <v>43090</v>
      </c>
      <c r="C204" s="169"/>
      <c r="D204" s="170" t="s">
        <v>415</v>
      </c>
      <c r="E204" s="171" t="s">
        <v>585</v>
      </c>
      <c r="F204" s="172">
        <v>715</v>
      </c>
      <c r="G204" s="172"/>
      <c r="H204" s="173">
        <v>500</v>
      </c>
      <c r="I204" s="173">
        <v>872</v>
      </c>
      <c r="J204" s="174" t="s">
        <v>725</v>
      </c>
      <c r="K204" s="175">
        <f>H204-F204</f>
        <v>-215</v>
      </c>
      <c r="L204" s="176">
        <f>K204/F204</f>
        <v>-0.30069930069930068</v>
      </c>
      <c r="M204" s="172" t="s">
        <v>567</v>
      </c>
      <c r="N204" s="169">
        <v>43670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109</v>
      </c>
      <c r="B205" s="159">
        <v>43098</v>
      </c>
      <c r="C205" s="159"/>
      <c r="D205" s="160" t="s">
        <v>569</v>
      </c>
      <c r="E205" s="161" t="s">
        <v>585</v>
      </c>
      <c r="F205" s="162">
        <v>435</v>
      </c>
      <c r="G205" s="161"/>
      <c r="H205" s="161">
        <v>542.5</v>
      </c>
      <c r="I205" s="163">
        <v>539</v>
      </c>
      <c r="J205" s="164" t="s">
        <v>643</v>
      </c>
      <c r="K205" s="165">
        <v>107.5</v>
      </c>
      <c r="L205" s="166">
        <v>0.247126436781609</v>
      </c>
      <c r="M205" s="161" t="s">
        <v>555</v>
      </c>
      <c r="N205" s="167">
        <v>43206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110</v>
      </c>
      <c r="B206" s="159">
        <v>43098</v>
      </c>
      <c r="C206" s="159"/>
      <c r="D206" s="160" t="s">
        <v>527</v>
      </c>
      <c r="E206" s="161" t="s">
        <v>585</v>
      </c>
      <c r="F206" s="162">
        <v>885</v>
      </c>
      <c r="G206" s="161"/>
      <c r="H206" s="161">
        <v>1090</v>
      </c>
      <c r="I206" s="163">
        <v>1084</v>
      </c>
      <c r="J206" s="164" t="s">
        <v>643</v>
      </c>
      <c r="K206" s="165">
        <v>205</v>
      </c>
      <c r="L206" s="166">
        <v>0.23163841807909599</v>
      </c>
      <c r="M206" s="161" t="s">
        <v>555</v>
      </c>
      <c r="N206" s="167">
        <v>43213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111</v>
      </c>
      <c r="B207" s="199">
        <v>43192</v>
      </c>
      <c r="C207" s="199"/>
      <c r="D207" s="177" t="s">
        <v>726</v>
      </c>
      <c r="E207" s="172" t="s">
        <v>585</v>
      </c>
      <c r="F207" s="200">
        <v>478.5</v>
      </c>
      <c r="G207" s="172"/>
      <c r="H207" s="172">
        <v>442</v>
      </c>
      <c r="I207" s="173">
        <v>613</v>
      </c>
      <c r="J207" s="174" t="s">
        <v>727</v>
      </c>
      <c r="K207" s="175">
        <f>H207-F207</f>
        <v>-36.5</v>
      </c>
      <c r="L207" s="176">
        <f>K207/F207</f>
        <v>-7.6280041797283177E-2</v>
      </c>
      <c r="M207" s="172" t="s">
        <v>567</v>
      </c>
      <c r="N207" s="169">
        <v>43762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8">
        <v>112</v>
      </c>
      <c r="B208" s="169">
        <v>43194</v>
      </c>
      <c r="C208" s="169"/>
      <c r="D208" s="170" t="s">
        <v>728</v>
      </c>
      <c r="E208" s="171" t="s">
        <v>585</v>
      </c>
      <c r="F208" s="172">
        <f>141.5-7.3</f>
        <v>134.19999999999999</v>
      </c>
      <c r="G208" s="172"/>
      <c r="H208" s="173">
        <v>77</v>
      </c>
      <c r="I208" s="173">
        <v>180</v>
      </c>
      <c r="J208" s="174" t="s">
        <v>729</v>
      </c>
      <c r="K208" s="175">
        <f>H208-F208</f>
        <v>-57.199999999999989</v>
      </c>
      <c r="L208" s="176">
        <f>K208/F208</f>
        <v>-0.42622950819672129</v>
      </c>
      <c r="M208" s="172" t="s">
        <v>567</v>
      </c>
      <c r="N208" s="169">
        <v>43522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8">
        <v>113</v>
      </c>
      <c r="B209" s="169">
        <v>43209</v>
      </c>
      <c r="C209" s="169"/>
      <c r="D209" s="170" t="s">
        <v>730</v>
      </c>
      <c r="E209" s="171" t="s">
        <v>585</v>
      </c>
      <c r="F209" s="172">
        <v>430</v>
      </c>
      <c r="G209" s="172"/>
      <c r="H209" s="173">
        <v>220</v>
      </c>
      <c r="I209" s="173">
        <v>537</v>
      </c>
      <c r="J209" s="174" t="s">
        <v>731</v>
      </c>
      <c r="K209" s="175">
        <f>H209-F209</f>
        <v>-210</v>
      </c>
      <c r="L209" s="176">
        <f>K209/F209</f>
        <v>-0.48837209302325579</v>
      </c>
      <c r="M209" s="172" t="s">
        <v>567</v>
      </c>
      <c r="N209" s="169">
        <v>43252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114</v>
      </c>
      <c r="B210" s="190">
        <v>43220</v>
      </c>
      <c r="C210" s="190"/>
      <c r="D210" s="191" t="s">
        <v>377</v>
      </c>
      <c r="E210" s="192" t="s">
        <v>585</v>
      </c>
      <c r="F210" s="192">
        <v>153.5</v>
      </c>
      <c r="G210" s="192"/>
      <c r="H210" s="192">
        <v>196</v>
      </c>
      <c r="I210" s="194">
        <v>196</v>
      </c>
      <c r="J210" s="164" t="s">
        <v>732</v>
      </c>
      <c r="K210" s="165">
        <f>H210-F210</f>
        <v>42.5</v>
      </c>
      <c r="L210" s="166">
        <f>K210/F210</f>
        <v>0.27687296416938112</v>
      </c>
      <c r="M210" s="161" t="s">
        <v>555</v>
      </c>
      <c r="N210" s="167">
        <v>43605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8">
        <v>115</v>
      </c>
      <c r="B211" s="169">
        <v>43306</v>
      </c>
      <c r="C211" s="169"/>
      <c r="D211" s="170" t="s">
        <v>702</v>
      </c>
      <c r="E211" s="171" t="s">
        <v>585</v>
      </c>
      <c r="F211" s="172">
        <v>27.5</v>
      </c>
      <c r="G211" s="172"/>
      <c r="H211" s="173">
        <v>13.1</v>
      </c>
      <c r="I211" s="173">
        <v>60</v>
      </c>
      <c r="J211" s="174" t="s">
        <v>733</v>
      </c>
      <c r="K211" s="175">
        <v>-14.4</v>
      </c>
      <c r="L211" s="176">
        <v>-0.52363636363636401</v>
      </c>
      <c r="M211" s="172" t="s">
        <v>567</v>
      </c>
      <c r="N211" s="169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116</v>
      </c>
      <c r="B212" s="199">
        <v>43318</v>
      </c>
      <c r="C212" s="199"/>
      <c r="D212" s="177" t="s">
        <v>734</v>
      </c>
      <c r="E212" s="172" t="s">
        <v>585</v>
      </c>
      <c r="F212" s="172">
        <v>148.5</v>
      </c>
      <c r="G212" s="172"/>
      <c r="H212" s="172">
        <v>102</v>
      </c>
      <c r="I212" s="173">
        <v>182</v>
      </c>
      <c r="J212" s="174" t="s">
        <v>735</v>
      </c>
      <c r="K212" s="175">
        <f>H212-F212</f>
        <v>-46.5</v>
      </c>
      <c r="L212" s="176">
        <f>K212/F212</f>
        <v>-0.31313131313131315</v>
      </c>
      <c r="M212" s="172" t="s">
        <v>567</v>
      </c>
      <c r="N212" s="169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117</v>
      </c>
      <c r="B213" s="159">
        <v>43335</v>
      </c>
      <c r="C213" s="159"/>
      <c r="D213" s="160" t="s">
        <v>736</v>
      </c>
      <c r="E213" s="161" t="s">
        <v>585</v>
      </c>
      <c r="F213" s="192">
        <v>285</v>
      </c>
      <c r="G213" s="161"/>
      <c r="H213" s="161">
        <v>355</v>
      </c>
      <c r="I213" s="163">
        <v>364</v>
      </c>
      <c r="J213" s="164" t="s">
        <v>737</v>
      </c>
      <c r="K213" s="165">
        <v>70</v>
      </c>
      <c r="L213" s="166">
        <v>0.24561403508771901</v>
      </c>
      <c r="M213" s="161" t="s">
        <v>555</v>
      </c>
      <c r="N213" s="167">
        <v>43455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118</v>
      </c>
      <c r="B214" s="159">
        <v>43341</v>
      </c>
      <c r="C214" s="159"/>
      <c r="D214" s="160" t="s">
        <v>365</v>
      </c>
      <c r="E214" s="161" t="s">
        <v>585</v>
      </c>
      <c r="F214" s="192">
        <v>525</v>
      </c>
      <c r="G214" s="161"/>
      <c r="H214" s="161">
        <v>585</v>
      </c>
      <c r="I214" s="163">
        <v>635</v>
      </c>
      <c r="J214" s="164" t="s">
        <v>738</v>
      </c>
      <c r="K214" s="165">
        <f t="shared" ref="K214:K231" si="69">H214-F214</f>
        <v>60</v>
      </c>
      <c r="L214" s="166">
        <f t="shared" ref="L214:L231" si="70">K214/F214</f>
        <v>0.11428571428571428</v>
      </c>
      <c r="M214" s="161" t="s">
        <v>555</v>
      </c>
      <c r="N214" s="167">
        <v>43662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119</v>
      </c>
      <c r="B215" s="159">
        <v>43395</v>
      </c>
      <c r="C215" s="159"/>
      <c r="D215" s="160" t="s">
        <v>353</v>
      </c>
      <c r="E215" s="161" t="s">
        <v>585</v>
      </c>
      <c r="F215" s="192">
        <v>475</v>
      </c>
      <c r="G215" s="161"/>
      <c r="H215" s="161">
        <v>574</v>
      </c>
      <c r="I215" s="163">
        <v>570</v>
      </c>
      <c r="J215" s="164" t="s">
        <v>643</v>
      </c>
      <c r="K215" s="165">
        <f t="shared" si="69"/>
        <v>99</v>
      </c>
      <c r="L215" s="166">
        <f t="shared" si="70"/>
        <v>0.20842105263157895</v>
      </c>
      <c r="M215" s="161" t="s">
        <v>555</v>
      </c>
      <c r="N215" s="167">
        <v>43403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120</v>
      </c>
      <c r="B216" s="190">
        <v>43397</v>
      </c>
      <c r="C216" s="190"/>
      <c r="D216" s="191" t="s">
        <v>372</v>
      </c>
      <c r="E216" s="192" t="s">
        <v>585</v>
      </c>
      <c r="F216" s="192">
        <v>707.5</v>
      </c>
      <c r="G216" s="192"/>
      <c r="H216" s="192">
        <v>872</v>
      </c>
      <c r="I216" s="194">
        <v>872</v>
      </c>
      <c r="J216" s="195" t="s">
        <v>643</v>
      </c>
      <c r="K216" s="165">
        <f t="shared" si="69"/>
        <v>164.5</v>
      </c>
      <c r="L216" s="196">
        <f t="shared" si="70"/>
        <v>0.23250883392226149</v>
      </c>
      <c r="M216" s="192" t="s">
        <v>555</v>
      </c>
      <c r="N216" s="197">
        <v>43482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121</v>
      </c>
      <c r="B217" s="190">
        <v>43398</v>
      </c>
      <c r="C217" s="190"/>
      <c r="D217" s="191" t="s">
        <v>739</v>
      </c>
      <c r="E217" s="192" t="s">
        <v>585</v>
      </c>
      <c r="F217" s="192">
        <v>162</v>
      </c>
      <c r="G217" s="192"/>
      <c r="H217" s="192">
        <v>204</v>
      </c>
      <c r="I217" s="194">
        <v>209</v>
      </c>
      <c r="J217" s="195" t="s">
        <v>740</v>
      </c>
      <c r="K217" s="165">
        <f t="shared" si="69"/>
        <v>42</v>
      </c>
      <c r="L217" s="196">
        <f t="shared" si="70"/>
        <v>0.25925925925925924</v>
      </c>
      <c r="M217" s="192" t="s">
        <v>555</v>
      </c>
      <c r="N217" s="197">
        <v>43539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122</v>
      </c>
      <c r="B218" s="190">
        <v>43399</v>
      </c>
      <c r="C218" s="190"/>
      <c r="D218" s="191" t="s">
        <v>456</v>
      </c>
      <c r="E218" s="192" t="s">
        <v>585</v>
      </c>
      <c r="F218" s="192">
        <v>240</v>
      </c>
      <c r="G218" s="192"/>
      <c r="H218" s="192">
        <v>297</v>
      </c>
      <c r="I218" s="194">
        <v>297</v>
      </c>
      <c r="J218" s="195" t="s">
        <v>643</v>
      </c>
      <c r="K218" s="201">
        <f t="shared" si="69"/>
        <v>57</v>
      </c>
      <c r="L218" s="196">
        <f t="shared" si="70"/>
        <v>0.23749999999999999</v>
      </c>
      <c r="M218" s="192" t="s">
        <v>555</v>
      </c>
      <c r="N218" s="197">
        <v>43417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123</v>
      </c>
      <c r="B219" s="159">
        <v>43439</v>
      </c>
      <c r="C219" s="159"/>
      <c r="D219" s="160" t="s">
        <v>741</v>
      </c>
      <c r="E219" s="161" t="s">
        <v>585</v>
      </c>
      <c r="F219" s="161">
        <v>202.5</v>
      </c>
      <c r="G219" s="161"/>
      <c r="H219" s="161">
        <v>255</v>
      </c>
      <c r="I219" s="163">
        <v>252</v>
      </c>
      <c r="J219" s="164" t="s">
        <v>643</v>
      </c>
      <c r="K219" s="165">
        <f t="shared" si="69"/>
        <v>52.5</v>
      </c>
      <c r="L219" s="166">
        <f t="shared" si="70"/>
        <v>0.25925925925925924</v>
      </c>
      <c r="M219" s="161" t="s">
        <v>555</v>
      </c>
      <c r="N219" s="167">
        <v>43542</v>
      </c>
      <c r="O219" s="1"/>
      <c r="P219" s="1"/>
      <c r="Q219" s="1"/>
      <c r="R219" s="6" t="s">
        <v>742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124</v>
      </c>
      <c r="B220" s="190">
        <v>43465</v>
      </c>
      <c r="C220" s="159"/>
      <c r="D220" s="191" t="s">
        <v>402</v>
      </c>
      <c r="E220" s="192" t="s">
        <v>585</v>
      </c>
      <c r="F220" s="192">
        <v>710</v>
      </c>
      <c r="G220" s="192"/>
      <c r="H220" s="192">
        <v>866</v>
      </c>
      <c r="I220" s="194">
        <v>866</v>
      </c>
      <c r="J220" s="195" t="s">
        <v>643</v>
      </c>
      <c r="K220" s="165">
        <f t="shared" si="69"/>
        <v>156</v>
      </c>
      <c r="L220" s="166">
        <f t="shared" si="70"/>
        <v>0.21971830985915494</v>
      </c>
      <c r="M220" s="161" t="s">
        <v>555</v>
      </c>
      <c r="N220" s="167">
        <v>43553</v>
      </c>
      <c r="O220" s="1"/>
      <c r="P220" s="1"/>
      <c r="Q220" s="1"/>
      <c r="R220" s="6" t="s">
        <v>742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125</v>
      </c>
      <c r="B221" s="190">
        <v>43522</v>
      </c>
      <c r="C221" s="190"/>
      <c r="D221" s="191" t="s">
        <v>152</v>
      </c>
      <c r="E221" s="192" t="s">
        <v>585</v>
      </c>
      <c r="F221" s="192">
        <v>337.25</v>
      </c>
      <c r="G221" s="192"/>
      <c r="H221" s="192">
        <v>398.5</v>
      </c>
      <c r="I221" s="194">
        <v>411</v>
      </c>
      <c r="J221" s="164" t="s">
        <v>743</v>
      </c>
      <c r="K221" s="165">
        <f t="shared" si="69"/>
        <v>61.25</v>
      </c>
      <c r="L221" s="166">
        <f t="shared" si="70"/>
        <v>0.1816160118606375</v>
      </c>
      <c r="M221" s="161" t="s">
        <v>555</v>
      </c>
      <c r="N221" s="167">
        <v>43760</v>
      </c>
      <c r="O221" s="1"/>
      <c r="P221" s="1"/>
      <c r="Q221" s="1"/>
      <c r="R221" s="6" t="s">
        <v>742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2">
        <v>126</v>
      </c>
      <c r="B222" s="203">
        <v>43559</v>
      </c>
      <c r="C222" s="203"/>
      <c r="D222" s="204" t="s">
        <v>744</v>
      </c>
      <c r="E222" s="205" t="s">
        <v>585</v>
      </c>
      <c r="F222" s="205">
        <v>130</v>
      </c>
      <c r="G222" s="205"/>
      <c r="H222" s="205">
        <v>65</v>
      </c>
      <c r="I222" s="206">
        <v>158</v>
      </c>
      <c r="J222" s="174" t="s">
        <v>745</v>
      </c>
      <c r="K222" s="175">
        <f t="shared" si="69"/>
        <v>-65</v>
      </c>
      <c r="L222" s="176">
        <f t="shared" si="70"/>
        <v>-0.5</v>
      </c>
      <c r="M222" s="172" t="s">
        <v>567</v>
      </c>
      <c r="N222" s="169">
        <v>43726</v>
      </c>
      <c r="O222" s="1"/>
      <c r="P222" s="1"/>
      <c r="Q222" s="1"/>
      <c r="R222" s="6" t="s">
        <v>746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127</v>
      </c>
      <c r="B223" s="190">
        <v>43017</v>
      </c>
      <c r="C223" s="190"/>
      <c r="D223" s="191" t="s">
        <v>184</v>
      </c>
      <c r="E223" s="192" t="s">
        <v>585</v>
      </c>
      <c r="F223" s="192">
        <v>141.5</v>
      </c>
      <c r="G223" s="192"/>
      <c r="H223" s="192">
        <v>183.5</v>
      </c>
      <c r="I223" s="194">
        <v>210</v>
      </c>
      <c r="J223" s="164" t="s">
        <v>740</v>
      </c>
      <c r="K223" s="165">
        <f t="shared" si="69"/>
        <v>42</v>
      </c>
      <c r="L223" s="166">
        <f t="shared" si="70"/>
        <v>0.29681978798586572</v>
      </c>
      <c r="M223" s="161" t="s">
        <v>555</v>
      </c>
      <c r="N223" s="167">
        <v>43042</v>
      </c>
      <c r="O223" s="1"/>
      <c r="P223" s="1"/>
      <c r="Q223" s="1"/>
      <c r="R223" s="6" t="s">
        <v>746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2">
        <v>128</v>
      </c>
      <c r="B224" s="203">
        <v>43074</v>
      </c>
      <c r="C224" s="203"/>
      <c r="D224" s="204" t="s">
        <v>747</v>
      </c>
      <c r="E224" s="205" t="s">
        <v>585</v>
      </c>
      <c r="F224" s="200">
        <v>172</v>
      </c>
      <c r="G224" s="205"/>
      <c r="H224" s="205">
        <v>155.25</v>
      </c>
      <c r="I224" s="206">
        <v>230</v>
      </c>
      <c r="J224" s="174" t="s">
        <v>748</v>
      </c>
      <c r="K224" s="175">
        <f t="shared" si="69"/>
        <v>-16.75</v>
      </c>
      <c r="L224" s="176">
        <f t="shared" si="70"/>
        <v>-9.7383720930232565E-2</v>
      </c>
      <c r="M224" s="172" t="s">
        <v>567</v>
      </c>
      <c r="N224" s="169">
        <v>43787</v>
      </c>
      <c r="O224" s="1"/>
      <c r="P224" s="1"/>
      <c r="Q224" s="1"/>
      <c r="R224" s="6" t="s">
        <v>746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129</v>
      </c>
      <c r="B225" s="190">
        <v>43398</v>
      </c>
      <c r="C225" s="190"/>
      <c r="D225" s="191" t="s">
        <v>107</v>
      </c>
      <c r="E225" s="192" t="s">
        <v>585</v>
      </c>
      <c r="F225" s="192">
        <v>698.5</v>
      </c>
      <c r="G225" s="192"/>
      <c r="H225" s="192">
        <v>890</v>
      </c>
      <c r="I225" s="194">
        <v>890</v>
      </c>
      <c r="J225" s="164" t="s">
        <v>814</v>
      </c>
      <c r="K225" s="165">
        <f t="shared" si="69"/>
        <v>191.5</v>
      </c>
      <c r="L225" s="166">
        <f t="shared" si="70"/>
        <v>0.27415891195418757</v>
      </c>
      <c r="M225" s="161" t="s">
        <v>555</v>
      </c>
      <c r="N225" s="167">
        <v>44328</v>
      </c>
      <c r="O225" s="1"/>
      <c r="P225" s="1"/>
      <c r="Q225" s="1"/>
      <c r="R225" s="6" t="s">
        <v>742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130</v>
      </c>
      <c r="B226" s="190">
        <v>42877</v>
      </c>
      <c r="C226" s="190"/>
      <c r="D226" s="191" t="s">
        <v>364</v>
      </c>
      <c r="E226" s="192" t="s">
        <v>585</v>
      </c>
      <c r="F226" s="192">
        <v>127.6</v>
      </c>
      <c r="G226" s="192"/>
      <c r="H226" s="192">
        <v>138</v>
      </c>
      <c r="I226" s="194">
        <v>190</v>
      </c>
      <c r="J226" s="164" t="s">
        <v>749</v>
      </c>
      <c r="K226" s="165">
        <f t="shared" si="69"/>
        <v>10.400000000000006</v>
      </c>
      <c r="L226" s="166">
        <f t="shared" si="70"/>
        <v>8.1504702194357417E-2</v>
      </c>
      <c r="M226" s="161" t="s">
        <v>555</v>
      </c>
      <c r="N226" s="167">
        <v>43774</v>
      </c>
      <c r="O226" s="1"/>
      <c r="P226" s="1"/>
      <c r="Q226" s="1"/>
      <c r="R226" s="6" t="s">
        <v>746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131</v>
      </c>
      <c r="B227" s="190">
        <v>43158</v>
      </c>
      <c r="C227" s="190"/>
      <c r="D227" s="191" t="s">
        <v>750</v>
      </c>
      <c r="E227" s="192" t="s">
        <v>585</v>
      </c>
      <c r="F227" s="192">
        <v>317</v>
      </c>
      <c r="G227" s="192"/>
      <c r="H227" s="192">
        <v>382.5</v>
      </c>
      <c r="I227" s="194">
        <v>398</v>
      </c>
      <c r="J227" s="164" t="s">
        <v>751</v>
      </c>
      <c r="K227" s="165">
        <f t="shared" si="69"/>
        <v>65.5</v>
      </c>
      <c r="L227" s="166">
        <f t="shared" si="70"/>
        <v>0.20662460567823343</v>
      </c>
      <c r="M227" s="161" t="s">
        <v>555</v>
      </c>
      <c r="N227" s="167">
        <v>44238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2">
        <v>132</v>
      </c>
      <c r="B228" s="203">
        <v>43164</v>
      </c>
      <c r="C228" s="203"/>
      <c r="D228" s="204" t="s">
        <v>144</v>
      </c>
      <c r="E228" s="205" t="s">
        <v>585</v>
      </c>
      <c r="F228" s="200">
        <f>510-14.4</f>
        <v>495.6</v>
      </c>
      <c r="G228" s="205"/>
      <c r="H228" s="205">
        <v>350</v>
      </c>
      <c r="I228" s="206">
        <v>672</v>
      </c>
      <c r="J228" s="174" t="s">
        <v>752</v>
      </c>
      <c r="K228" s="175">
        <f t="shared" si="69"/>
        <v>-145.60000000000002</v>
      </c>
      <c r="L228" s="176">
        <f t="shared" si="70"/>
        <v>-0.29378531073446329</v>
      </c>
      <c r="M228" s="172" t="s">
        <v>567</v>
      </c>
      <c r="N228" s="169">
        <v>43887</v>
      </c>
      <c r="O228" s="1"/>
      <c r="P228" s="1"/>
      <c r="Q228" s="1"/>
      <c r="R228" s="6" t="s">
        <v>742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2">
        <v>133</v>
      </c>
      <c r="B229" s="203">
        <v>43237</v>
      </c>
      <c r="C229" s="203"/>
      <c r="D229" s="204" t="s">
        <v>448</v>
      </c>
      <c r="E229" s="205" t="s">
        <v>585</v>
      </c>
      <c r="F229" s="200">
        <v>230.3</v>
      </c>
      <c r="G229" s="205"/>
      <c r="H229" s="205">
        <v>102.5</v>
      </c>
      <c r="I229" s="206">
        <v>348</v>
      </c>
      <c r="J229" s="174" t="s">
        <v>753</v>
      </c>
      <c r="K229" s="175">
        <f t="shared" si="69"/>
        <v>-127.80000000000001</v>
      </c>
      <c r="L229" s="176">
        <f t="shared" si="70"/>
        <v>-0.55492835432045162</v>
      </c>
      <c r="M229" s="172" t="s">
        <v>567</v>
      </c>
      <c r="N229" s="169">
        <v>43896</v>
      </c>
      <c r="O229" s="1"/>
      <c r="P229" s="1"/>
      <c r="Q229" s="1"/>
      <c r="R229" s="6" t="s">
        <v>742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134</v>
      </c>
      <c r="B230" s="190">
        <v>43258</v>
      </c>
      <c r="C230" s="190"/>
      <c r="D230" s="191" t="s">
        <v>419</v>
      </c>
      <c r="E230" s="192" t="s">
        <v>585</v>
      </c>
      <c r="F230" s="192">
        <f>342.5-5.1</f>
        <v>337.4</v>
      </c>
      <c r="G230" s="192"/>
      <c r="H230" s="192">
        <v>412.5</v>
      </c>
      <c r="I230" s="194">
        <v>439</v>
      </c>
      <c r="J230" s="164" t="s">
        <v>754</v>
      </c>
      <c r="K230" s="165">
        <f t="shared" si="69"/>
        <v>75.100000000000023</v>
      </c>
      <c r="L230" s="166">
        <f t="shared" si="70"/>
        <v>0.22258446947243635</v>
      </c>
      <c r="M230" s="161" t="s">
        <v>555</v>
      </c>
      <c r="N230" s="167">
        <v>44230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3">
        <v>135</v>
      </c>
      <c r="B231" s="182">
        <v>43285</v>
      </c>
      <c r="C231" s="182"/>
      <c r="D231" s="183" t="s">
        <v>55</v>
      </c>
      <c r="E231" s="184" t="s">
        <v>585</v>
      </c>
      <c r="F231" s="184">
        <f>127.5-5.53</f>
        <v>121.97</v>
      </c>
      <c r="G231" s="185"/>
      <c r="H231" s="185">
        <v>122.5</v>
      </c>
      <c r="I231" s="185">
        <v>170</v>
      </c>
      <c r="J231" s="186" t="s">
        <v>782</v>
      </c>
      <c r="K231" s="187">
        <f t="shared" si="69"/>
        <v>0.53000000000000114</v>
      </c>
      <c r="L231" s="188">
        <f t="shared" si="70"/>
        <v>4.3453308190538747E-3</v>
      </c>
      <c r="M231" s="184" t="s">
        <v>676</v>
      </c>
      <c r="N231" s="182">
        <v>44431</v>
      </c>
      <c r="O231" s="1"/>
      <c r="P231" s="1"/>
      <c r="Q231" s="1"/>
      <c r="R231" s="6" t="s">
        <v>742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136</v>
      </c>
      <c r="B232" s="203">
        <v>43294</v>
      </c>
      <c r="C232" s="203"/>
      <c r="D232" s="204" t="s">
        <v>355</v>
      </c>
      <c r="E232" s="205" t="s">
        <v>585</v>
      </c>
      <c r="F232" s="200">
        <v>46.5</v>
      </c>
      <c r="G232" s="205"/>
      <c r="H232" s="205">
        <v>17</v>
      </c>
      <c r="I232" s="206">
        <v>59</v>
      </c>
      <c r="J232" s="174" t="s">
        <v>755</v>
      </c>
      <c r="K232" s="175">
        <f t="shared" ref="K232:K240" si="71">H232-F232</f>
        <v>-29.5</v>
      </c>
      <c r="L232" s="176">
        <f t="shared" ref="L232:L240" si="72">K232/F232</f>
        <v>-0.63440860215053763</v>
      </c>
      <c r="M232" s="172" t="s">
        <v>567</v>
      </c>
      <c r="N232" s="169">
        <v>43887</v>
      </c>
      <c r="O232" s="1"/>
      <c r="P232" s="1"/>
      <c r="Q232" s="1"/>
      <c r="R232" s="6" t="s">
        <v>742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137</v>
      </c>
      <c r="B233" s="190">
        <v>43396</v>
      </c>
      <c r="C233" s="190"/>
      <c r="D233" s="191" t="s">
        <v>404</v>
      </c>
      <c r="E233" s="192" t="s">
        <v>585</v>
      </c>
      <c r="F233" s="192">
        <v>156.5</v>
      </c>
      <c r="G233" s="192"/>
      <c r="H233" s="192">
        <v>207.5</v>
      </c>
      <c r="I233" s="194">
        <v>191</v>
      </c>
      <c r="J233" s="164" t="s">
        <v>643</v>
      </c>
      <c r="K233" s="165">
        <f t="shared" si="71"/>
        <v>51</v>
      </c>
      <c r="L233" s="166">
        <f t="shared" si="72"/>
        <v>0.32587859424920129</v>
      </c>
      <c r="M233" s="161" t="s">
        <v>555</v>
      </c>
      <c r="N233" s="167">
        <v>44369</v>
      </c>
      <c r="O233" s="1"/>
      <c r="P233" s="1"/>
      <c r="Q233" s="1"/>
      <c r="R233" s="6" t="s">
        <v>742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138</v>
      </c>
      <c r="B234" s="190">
        <v>43439</v>
      </c>
      <c r="C234" s="190"/>
      <c r="D234" s="191" t="s">
        <v>318</v>
      </c>
      <c r="E234" s="192" t="s">
        <v>585</v>
      </c>
      <c r="F234" s="192">
        <v>259.5</v>
      </c>
      <c r="G234" s="192"/>
      <c r="H234" s="192">
        <v>320</v>
      </c>
      <c r="I234" s="194">
        <v>320</v>
      </c>
      <c r="J234" s="164" t="s">
        <v>643</v>
      </c>
      <c r="K234" s="165">
        <f t="shared" si="71"/>
        <v>60.5</v>
      </c>
      <c r="L234" s="166">
        <f t="shared" si="72"/>
        <v>0.23314065510597304</v>
      </c>
      <c r="M234" s="161" t="s">
        <v>555</v>
      </c>
      <c r="N234" s="167">
        <v>44323</v>
      </c>
      <c r="O234" s="1"/>
      <c r="P234" s="1"/>
      <c r="Q234" s="1"/>
      <c r="R234" s="6" t="s">
        <v>742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2">
        <v>139</v>
      </c>
      <c r="B235" s="203">
        <v>43439</v>
      </c>
      <c r="C235" s="203"/>
      <c r="D235" s="204" t="s">
        <v>756</v>
      </c>
      <c r="E235" s="205" t="s">
        <v>585</v>
      </c>
      <c r="F235" s="205">
        <v>715</v>
      </c>
      <c r="G235" s="205"/>
      <c r="H235" s="205">
        <v>445</v>
      </c>
      <c r="I235" s="206">
        <v>840</v>
      </c>
      <c r="J235" s="174" t="s">
        <v>757</v>
      </c>
      <c r="K235" s="175">
        <f t="shared" si="71"/>
        <v>-270</v>
      </c>
      <c r="L235" s="176">
        <f t="shared" si="72"/>
        <v>-0.3776223776223776</v>
      </c>
      <c r="M235" s="172" t="s">
        <v>567</v>
      </c>
      <c r="N235" s="169">
        <v>43800</v>
      </c>
      <c r="O235" s="1"/>
      <c r="P235" s="1"/>
      <c r="Q235" s="1"/>
      <c r="R235" s="6" t="s">
        <v>742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140</v>
      </c>
      <c r="B236" s="190">
        <v>43469</v>
      </c>
      <c r="C236" s="190"/>
      <c r="D236" s="191" t="s">
        <v>157</v>
      </c>
      <c r="E236" s="192" t="s">
        <v>585</v>
      </c>
      <c r="F236" s="192">
        <v>875</v>
      </c>
      <c r="G236" s="192"/>
      <c r="H236" s="192">
        <v>1165</v>
      </c>
      <c r="I236" s="194">
        <v>1185</v>
      </c>
      <c r="J236" s="164" t="s">
        <v>758</v>
      </c>
      <c r="K236" s="165">
        <f t="shared" si="71"/>
        <v>290</v>
      </c>
      <c r="L236" s="166">
        <f t="shared" si="72"/>
        <v>0.33142857142857141</v>
      </c>
      <c r="M236" s="161" t="s">
        <v>555</v>
      </c>
      <c r="N236" s="167">
        <v>43847</v>
      </c>
      <c r="O236" s="1"/>
      <c r="P236" s="1"/>
      <c r="Q236" s="1"/>
      <c r="R236" s="6" t="s">
        <v>742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141</v>
      </c>
      <c r="B237" s="190">
        <v>43559</v>
      </c>
      <c r="C237" s="190"/>
      <c r="D237" s="191" t="s">
        <v>334</v>
      </c>
      <c r="E237" s="192" t="s">
        <v>585</v>
      </c>
      <c r="F237" s="192">
        <f>387-14.63</f>
        <v>372.37</v>
      </c>
      <c r="G237" s="192"/>
      <c r="H237" s="192">
        <v>490</v>
      </c>
      <c r="I237" s="194">
        <v>490</v>
      </c>
      <c r="J237" s="164" t="s">
        <v>643</v>
      </c>
      <c r="K237" s="165">
        <f t="shared" si="71"/>
        <v>117.63</v>
      </c>
      <c r="L237" s="166">
        <f t="shared" si="72"/>
        <v>0.31589548030185027</v>
      </c>
      <c r="M237" s="161" t="s">
        <v>555</v>
      </c>
      <c r="N237" s="167">
        <v>43850</v>
      </c>
      <c r="O237" s="1"/>
      <c r="P237" s="1"/>
      <c r="Q237" s="1"/>
      <c r="R237" s="6" t="s">
        <v>742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142</v>
      </c>
      <c r="B238" s="203">
        <v>43578</v>
      </c>
      <c r="C238" s="203"/>
      <c r="D238" s="204" t="s">
        <v>759</v>
      </c>
      <c r="E238" s="205" t="s">
        <v>557</v>
      </c>
      <c r="F238" s="205">
        <v>220</v>
      </c>
      <c r="G238" s="205"/>
      <c r="H238" s="205">
        <v>127.5</v>
      </c>
      <c r="I238" s="206">
        <v>284</v>
      </c>
      <c r="J238" s="174" t="s">
        <v>760</v>
      </c>
      <c r="K238" s="175">
        <f t="shared" si="71"/>
        <v>-92.5</v>
      </c>
      <c r="L238" s="176">
        <f t="shared" si="72"/>
        <v>-0.42045454545454547</v>
      </c>
      <c r="M238" s="172" t="s">
        <v>567</v>
      </c>
      <c r="N238" s="169">
        <v>43896</v>
      </c>
      <c r="O238" s="1"/>
      <c r="P238" s="1"/>
      <c r="Q238" s="1"/>
      <c r="R238" s="6" t="s">
        <v>742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143</v>
      </c>
      <c r="B239" s="190">
        <v>43622</v>
      </c>
      <c r="C239" s="190"/>
      <c r="D239" s="191" t="s">
        <v>457</v>
      </c>
      <c r="E239" s="192" t="s">
        <v>557</v>
      </c>
      <c r="F239" s="192">
        <v>332.8</v>
      </c>
      <c r="G239" s="192"/>
      <c r="H239" s="192">
        <v>405</v>
      </c>
      <c r="I239" s="194">
        <v>419</v>
      </c>
      <c r="J239" s="164" t="s">
        <v>761</v>
      </c>
      <c r="K239" s="165">
        <f t="shared" si="71"/>
        <v>72.199999999999989</v>
      </c>
      <c r="L239" s="166">
        <f t="shared" si="72"/>
        <v>0.21694711538461534</v>
      </c>
      <c r="M239" s="161" t="s">
        <v>555</v>
      </c>
      <c r="N239" s="167">
        <v>43860</v>
      </c>
      <c r="O239" s="1"/>
      <c r="P239" s="1"/>
      <c r="Q239" s="1"/>
      <c r="R239" s="6" t="s">
        <v>746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3">
        <v>144</v>
      </c>
      <c r="B240" s="182">
        <v>43641</v>
      </c>
      <c r="C240" s="182"/>
      <c r="D240" s="183" t="s">
        <v>150</v>
      </c>
      <c r="E240" s="184" t="s">
        <v>585</v>
      </c>
      <c r="F240" s="184">
        <v>386</v>
      </c>
      <c r="G240" s="185"/>
      <c r="H240" s="185">
        <v>395</v>
      </c>
      <c r="I240" s="185">
        <v>452</v>
      </c>
      <c r="J240" s="186" t="s">
        <v>762</v>
      </c>
      <c r="K240" s="187">
        <f t="shared" si="71"/>
        <v>9</v>
      </c>
      <c r="L240" s="188">
        <f t="shared" si="72"/>
        <v>2.3316062176165803E-2</v>
      </c>
      <c r="M240" s="184" t="s">
        <v>676</v>
      </c>
      <c r="N240" s="182">
        <v>43868</v>
      </c>
      <c r="O240" s="1"/>
      <c r="P240" s="1"/>
      <c r="Q240" s="1"/>
      <c r="R240" s="6" t="s">
        <v>746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3">
        <v>145</v>
      </c>
      <c r="B241" s="182">
        <v>43707</v>
      </c>
      <c r="C241" s="182"/>
      <c r="D241" s="183" t="s">
        <v>130</v>
      </c>
      <c r="E241" s="184" t="s">
        <v>585</v>
      </c>
      <c r="F241" s="184">
        <v>137.5</v>
      </c>
      <c r="G241" s="185"/>
      <c r="H241" s="185">
        <v>138.5</v>
      </c>
      <c r="I241" s="185">
        <v>190</v>
      </c>
      <c r="J241" s="186" t="s">
        <v>781</v>
      </c>
      <c r="K241" s="187">
        <f>H241-F241</f>
        <v>1</v>
      </c>
      <c r="L241" s="188">
        <f>K241/F241</f>
        <v>7.2727272727272727E-3</v>
      </c>
      <c r="M241" s="184" t="s">
        <v>676</v>
      </c>
      <c r="N241" s="182">
        <v>44432</v>
      </c>
      <c r="O241" s="1"/>
      <c r="P241" s="1"/>
      <c r="Q241" s="1"/>
      <c r="R241" s="6" t="s">
        <v>742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146</v>
      </c>
      <c r="B242" s="190">
        <v>43731</v>
      </c>
      <c r="C242" s="190"/>
      <c r="D242" s="191" t="s">
        <v>412</v>
      </c>
      <c r="E242" s="192" t="s">
        <v>585</v>
      </c>
      <c r="F242" s="192">
        <v>235</v>
      </c>
      <c r="G242" s="192"/>
      <c r="H242" s="192">
        <v>295</v>
      </c>
      <c r="I242" s="194">
        <v>296</v>
      </c>
      <c r="J242" s="164" t="s">
        <v>763</v>
      </c>
      <c r="K242" s="165">
        <f t="shared" ref="K242:K248" si="73">H242-F242</f>
        <v>60</v>
      </c>
      <c r="L242" s="166">
        <f t="shared" ref="L242:L248" si="74">K242/F242</f>
        <v>0.25531914893617019</v>
      </c>
      <c r="M242" s="161" t="s">
        <v>555</v>
      </c>
      <c r="N242" s="167">
        <v>43844</v>
      </c>
      <c r="O242" s="1"/>
      <c r="P242" s="1"/>
      <c r="Q242" s="1"/>
      <c r="R242" s="6" t="s">
        <v>746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147</v>
      </c>
      <c r="B243" s="190">
        <v>43752</v>
      </c>
      <c r="C243" s="190"/>
      <c r="D243" s="191" t="s">
        <v>764</v>
      </c>
      <c r="E243" s="192" t="s">
        <v>585</v>
      </c>
      <c r="F243" s="192">
        <v>277.5</v>
      </c>
      <c r="G243" s="192"/>
      <c r="H243" s="192">
        <v>333</v>
      </c>
      <c r="I243" s="194">
        <v>333</v>
      </c>
      <c r="J243" s="164" t="s">
        <v>765</v>
      </c>
      <c r="K243" s="165">
        <f t="shared" si="73"/>
        <v>55.5</v>
      </c>
      <c r="L243" s="166">
        <f t="shared" si="74"/>
        <v>0.2</v>
      </c>
      <c r="M243" s="161" t="s">
        <v>555</v>
      </c>
      <c r="N243" s="167">
        <v>43846</v>
      </c>
      <c r="O243" s="1"/>
      <c r="P243" s="1"/>
      <c r="Q243" s="1"/>
      <c r="R243" s="6" t="s">
        <v>742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148</v>
      </c>
      <c r="B244" s="190">
        <v>43752</v>
      </c>
      <c r="C244" s="190"/>
      <c r="D244" s="191" t="s">
        <v>766</v>
      </c>
      <c r="E244" s="192" t="s">
        <v>585</v>
      </c>
      <c r="F244" s="192">
        <v>930</v>
      </c>
      <c r="G244" s="192"/>
      <c r="H244" s="192">
        <v>1165</v>
      </c>
      <c r="I244" s="194">
        <v>1200</v>
      </c>
      <c r="J244" s="164" t="s">
        <v>767</v>
      </c>
      <c r="K244" s="165">
        <f t="shared" si="73"/>
        <v>235</v>
      </c>
      <c r="L244" s="166">
        <f t="shared" si="74"/>
        <v>0.25268817204301075</v>
      </c>
      <c r="M244" s="161" t="s">
        <v>555</v>
      </c>
      <c r="N244" s="167">
        <v>43847</v>
      </c>
      <c r="O244" s="1"/>
      <c r="P244" s="1"/>
      <c r="Q244" s="1"/>
      <c r="R244" s="6" t="s">
        <v>746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149</v>
      </c>
      <c r="B245" s="190">
        <v>43753</v>
      </c>
      <c r="C245" s="190"/>
      <c r="D245" s="191" t="s">
        <v>768</v>
      </c>
      <c r="E245" s="192" t="s">
        <v>585</v>
      </c>
      <c r="F245" s="162">
        <v>111</v>
      </c>
      <c r="G245" s="192"/>
      <c r="H245" s="192">
        <v>141</v>
      </c>
      <c r="I245" s="194">
        <v>141</v>
      </c>
      <c r="J245" s="164" t="s">
        <v>570</v>
      </c>
      <c r="K245" s="165">
        <f t="shared" si="73"/>
        <v>30</v>
      </c>
      <c r="L245" s="166">
        <f t="shared" si="74"/>
        <v>0.27027027027027029</v>
      </c>
      <c r="M245" s="161" t="s">
        <v>555</v>
      </c>
      <c r="N245" s="167">
        <v>44328</v>
      </c>
      <c r="O245" s="1"/>
      <c r="P245" s="1"/>
      <c r="Q245" s="1"/>
      <c r="R245" s="6" t="s">
        <v>746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150</v>
      </c>
      <c r="B246" s="190">
        <v>43753</v>
      </c>
      <c r="C246" s="190"/>
      <c r="D246" s="191" t="s">
        <v>769</v>
      </c>
      <c r="E246" s="192" t="s">
        <v>585</v>
      </c>
      <c r="F246" s="162">
        <v>296</v>
      </c>
      <c r="G246" s="192"/>
      <c r="H246" s="192">
        <v>370</v>
      </c>
      <c r="I246" s="194">
        <v>370</v>
      </c>
      <c r="J246" s="164" t="s">
        <v>643</v>
      </c>
      <c r="K246" s="165">
        <f t="shared" si="73"/>
        <v>74</v>
      </c>
      <c r="L246" s="166">
        <f t="shared" si="74"/>
        <v>0.25</v>
      </c>
      <c r="M246" s="161" t="s">
        <v>555</v>
      </c>
      <c r="N246" s="167">
        <v>43853</v>
      </c>
      <c r="O246" s="1"/>
      <c r="P246" s="1"/>
      <c r="Q246" s="1"/>
      <c r="R246" s="6" t="s">
        <v>746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151</v>
      </c>
      <c r="B247" s="190">
        <v>43754</v>
      </c>
      <c r="C247" s="190"/>
      <c r="D247" s="191" t="s">
        <v>770</v>
      </c>
      <c r="E247" s="192" t="s">
        <v>585</v>
      </c>
      <c r="F247" s="162">
        <v>300</v>
      </c>
      <c r="G247" s="192"/>
      <c r="H247" s="192">
        <v>382.5</v>
      </c>
      <c r="I247" s="194">
        <v>344</v>
      </c>
      <c r="J247" s="164" t="s">
        <v>818</v>
      </c>
      <c r="K247" s="165">
        <f t="shared" si="73"/>
        <v>82.5</v>
      </c>
      <c r="L247" s="166">
        <f t="shared" si="74"/>
        <v>0.27500000000000002</v>
      </c>
      <c r="M247" s="161" t="s">
        <v>555</v>
      </c>
      <c r="N247" s="167">
        <v>44238</v>
      </c>
      <c r="O247" s="1"/>
      <c r="P247" s="1"/>
      <c r="Q247" s="1"/>
      <c r="R247" s="6" t="s">
        <v>746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152</v>
      </c>
      <c r="B248" s="190">
        <v>43832</v>
      </c>
      <c r="C248" s="190"/>
      <c r="D248" s="191" t="s">
        <v>771</v>
      </c>
      <c r="E248" s="192" t="s">
        <v>585</v>
      </c>
      <c r="F248" s="162">
        <v>495</v>
      </c>
      <c r="G248" s="192"/>
      <c r="H248" s="192">
        <v>595</v>
      </c>
      <c r="I248" s="194">
        <v>590</v>
      </c>
      <c r="J248" s="164" t="s">
        <v>817</v>
      </c>
      <c r="K248" s="165">
        <f t="shared" si="73"/>
        <v>100</v>
      </c>
      <c r="L248" s="166">
        <f t="shared" si="74"/>
        <v>0.20202020202020202</v>
      </c>
      <c r="M248" s="161" t="s">
        <v>555</v>
      </c>
      <c r="N248" s="167">
        <v>44589</v>
      </c>
      <c r="O248" s="1"/>
      <c r="P248" s="1"/>
      <c r="Q248" s="1"/>
      <c r="R248" s="6" t="s">
        <v>746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153</v>
      </c>
      <c r="B249" s="190">
        <v>43966</v>
      </c>
      <c r="C249" s="190"/>
      <c r="D249" s="191" t="s">
        <v>71</v>
      </c>
      <c r="E249" s="192" t="s">
        <v>585</v>
      </c>
      <c r="F249" s="162">
        <v>67.5</v>
      </c>
      <c r="G249" s="192"/>
      <c r="H249" s="192">
        <v>86</v>
      </c>
      <c r="I249" s="194">
        <v>86</v>
      </c>
      <c r="J249" s="164" t="s">
        <v>772</v>
      </c>
      <c r="K249" s="165">
        <f t="shared" ref="K249:K256" si="75">H249-F249</f>
        <v>18.5</v>
      </c>
      <c r="L249" s="166">
        <f t="shared" ref="L249:L256" si="76">K249/F249</f>
        <v>0.27407407407407408</v>
      </c>
      <c r="M249" s="161" t="s">
        <v>555</v>
      </c>
      <c r="N249" s="167">
        <v>44008</v>
      </c>
      <c r="O249" s="1"/>
      <c r="P249" s="1"/>
      <c r="Q249" s="1"/>
      <c r="R249" s="6" t="s">
        <v>746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154</v>
      </c>
      <c r="B250" s="190">
        <v>44035</v>
      </c>
      <c r="C250" s="190"/>
      <c r="D250" s="191" t="s">
        <v>456</v>
      </c>
      <c r="E250" s="192" t="s">
        <v>585</v>
      </c>
      <c r="F250" s="162">
        <v>231</v>
      </c>
      <c r="G250" s="192"/>
      <c r="H250" s="192">
        <v>281</v>
      </c>
      <c r="I250" s="194">
        <v>281</v>
      </c>
      <c r="J250" s="164" t="s">
        <v>643</v>
      </c>
      <c r="K250" s="165">
        <f t="shared" si="75"/>
        <v>50</v>
      </c>
      <c r="L250" s="166">
        <f t="shared" si="76"/>
        <v>0.21645021645021645</v>
      </c>
      <c r="M250" s="161" t="s">
        <v>555</v>
      </c>
      <c r="N250" s="167">
        <v>44358</v>
      </c>
      <c r="O250" s="1"/>
      <c r="P250" s="1"/>
      <c r="Q250" s="1"/>
      <c r="R250" s="6" t="s">
        <v>746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155</v>
      </c>
      <c r="B251" s="190">
        <v>44092</v>
      </c>
      <c r="C251" s="190"/>
      <c r="D251" s="191" t="s">
        <v>394</v>
      </c>
      <c r="E251" s="192" t="s">
        <v>585</v>
      </c>
      <c r="F251" s="192">
        <v>206</v>
      </c>
      <c r="G251" s="192"/>
      <c r="H251" s="192">
        <v>248</v>
      </c>
      <c r="I251" s="194">
        <v>248</v>
      </c>
      <c r="J251" s="164" t="s">
        <v>643</v>
      </c>
      <c r="K251" s="165">
        <f t="shared" si="75"/>
        <v>42</v>
      </c>
      <c r="L251" s="166">
        <f t="shared" si="76"/>
        <v>0.20388349514563106</v>
      </c>
      <c r="M251" s="161" t="s">
        <v>555</v>
      </c>
      <c r="N251" s="167">
        <v>44214</v>
      </c>
      <c r="O251" s="1"/>
      <c r="P251" s="1"/>
      <c r="Q251" s="1"/>
      <c r="R251" s="6" t="s">
        <v>746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156</v>
      </c>
      <c r="B252" s="190">
        <v>44140</v>
      </c>
      <c r="C252" s="190"/>
      <c r="D252" s="191" t="s">
        <v>394</v>
      </c>
      <c r="E252" s="192" t="s">
        <v>585</v>
      </c>
      <c r="F252" s="192">
        <v>182.5</v>
      </c>
      <c r="G252" s="192"/>
      <c r="H252" s="192">
        <v>248</v>
      </c>
      <c r="I252" s="194">
        <v>248</v>
      </c>
      <c r="J252" s="164" t="s">
        <v>643</v>
      </c>
      <c r="K252" s="165">
        <f t="shared" si="75"/>
        <v>65.5</v>
      </c>
      <c r="L252" s="166">
        <f t="shared" si="76"/>
        <v>0.35890410958904112</v>
      </c>
      <c r="M252" s="161" t="s">
        <v>555</v>
      </c>
      <c r="N252" s="167">
        <v>44214</v>
      </c>
      <c r="O252" s="1"/>
      <c r="P252" s="1"/>
      <c r="Q252" s="1"/>
      <c r="R252" s="6" t="s">
        <v>746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157</v>
      </c>
      <c r="B253" s="190">
        <v>44140</v>
      </c>
      <c r="C253" s="190"/>
      <c r="D253" s="191" t="s">
        <v>318</v>
      </c>
      <c r="E253" s="192" t="s">
        <v>585</v>
      </c>
      <c r="F253" s="192">
        <v>247.5</v>
      </c>
      <c r="G253" s="192"/>
      <c r="H253" s="192">
        <v>320</v>
      </c>
      <c r="I253" s="194">
        <v>320</v>
      </c>
      <c r="J253" s="164" t="s">
        <v>643</v>
      </c>
      <c r="K253" s="165">
        <f t="shared" si="75"/>
        <v>72.5</v>
      </c>
      <c r="L253" s="166">
        <f t="shared" si="76"/>
        <v>0.29292929292929293</v>
      </c>
      <c r="M253" s="161" t="s">
        <v>555</v>
      </c>
      <c r="N253" s="167">
        <v>44323</v>
      </c>
      <c r="O253" s="1"/>
      <c r="P253" s="1"/>
      <c r="Q253" s="1"/>
      <c r="R253" s="6" t="s">
        <v>746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158</v>
      </c>
      <c r="B254" s="190">
        <v>44140</v>
      </c>
      <c r="C254" s="190"/>
      <c r="D254" s="191" t="s">
        <v>270</v>
      </c>
      <c r="E254" s="192" t="s">
        <v>585</v>
      </c>
      <c r="F254" s="162">
        <v>925</v>
      </c>
      <c r="G254" s="192"/>
      <c r="H254" s="192">
        <v>1095</v>
      </c>
      <c r="I254" s="194">
        <v>1093</v>
      </c>
      <c r="J254" s="164" t="s">
        <v>773</v>
      </c>
      <c r="K254" s="165">
        <f t="shared" si="75"/>
        <v>170</v>
      </c>
      <c r="L254" s="166">
        <f t="shared" si="76"/>
        <v>0.18378378378378379</v>
      </c>
      <c r="M254" s="161" t="s">
        <v>555</v>
      </c>
      <c r="N254" s="167">
        <v>44201</v>
      </c>
      <c r="O254" s="1"/>
      <c r="P254" s="1"/>
      <c r="Q254" s="1"/>
      <c r="R254" s="6" t="s">
        <v>746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159</v>
      </c>
      <c r="B255" s="190">
        <v>44140</v>
      </c>
      <c r="C255" s="190"/>
      <c r="D255" s="191" t="s">
        <v>334</v>
      </c>
      <c r="E255" s="192" t="s">
        <v>585</v>
      </c>
      <c r="F255" s="162">
        <v>332.5</v>
      </c>
      <c r="G255" s="192"/>
      <c r="H255" s="192">
        <v>393</v>
      </c>
      <c r="I255" s="194">
        <v>406</v>
      </c>
      <c r="J255" s="164" t="s">
        <v>774</v>
      </c>
      <c r="K255" s="165">
        <f t="shared" si="75"/>
        <v>60.5</v>
      </c>
      <c r="L255" s="166">
        <f t="shared" si="76"/>
        <v>0.18195488721804512</v>
      </c>
      <c r="M255" s="161" t="s">
        <v>555</v>
      </c>
      <c r="N255" s="167">
        <v>44256</v>
      </c>
      <c r="O255" s="1"/>
      <c r="P255" s="1"/>
      <c r="Q255" s="1"/>
      <c r="R255" s="6" t="s">
        <v>746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160</v>
      </c>
      <c r="B256" s="190">
        <v>44141</v>
      </c>
      <c r="C256" s="190"/>
      <c r="D256" s="191" t="s">
        <v>456</v>
      </c>
      <c r="E256" s="192" t="s">
        <v>585</v>
      </c>
      <c r="F256" s="162">
        <v>231</v>
      </c>
      <c r="G256" s="192"/>
      <c r="H256" s="192">
        <v>281</v>
      </c>
      <c r="I256" s="194">
        <v>281</v>
      </c>
      <c r="J256" s="164" t="s">
        <v>643</v>
      </c>
      <c r="K256" s="165">
        <f t="shared" si="75"/>
        <v>50</v>
      </c>
      <c r="L256" s="166">
        <f t="shared" si="76"/>
        <v>0.21645021645021645</v>
      </c>
      <c r="M256" s="161" t="s">
        <v>555</v>
      </c>
      <c r="N256" s="167">
        <v>44358</v>
      </c>
      <c r="O256" s="1"/>
      <c r="P256" s="1"/>
      <c r="Q256" s="1"/>
      <c r="R256" s="6" t="s">
        <v>746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5">
        <v>161</v>
      </c>
      <c r="B257" s="208">
        <v>44187</v>
      </c>
      <c r="C257" s="208"/>
      <c r="D257" s="209" t="s">
        <v>431</v>
      </c>
      <c r="E257" s="53" t="s">
        <v>585</v>
      </c>
      <c r="F257" s="210" t="s">
        <v>775</v>
      </c>
      <c r="G257" s="53"/>
      <c r="H257" s="53"/>
      <c r="I257" s="211">
        <v>239</v>
      </c>
      <c r="J257" s="207" t="s">
        <v>558</v>
      </c>
      <c r="K257" s="207"/>
      <c r="L257" s="212"/>
      <c r="M257" s="213"/>
      <c r="N257" s="214"/>
      <c r="O257" s="1"/>
      <c r="P257" s="1"/>
      <c r="Q257" s="1"/>
      <c r="R257" s="6" t="s">
        <v>746</v>
      </c>
    </row>
    <row r="258" spans="1:26" ht="12.75" customHeight="1">
      <c r="A258" s="189">
        <v>162</v>
      </c>
      <c r="B258" s="190">
        <v>44258</v>
      </c>
      <c r="C258" s="190"/>
      <c r="D258" s="191" t="s">
        <v>771</v>
      </c>
      <c r="E258" s="192" t="s">
        <v>585</v>
      </c>
      <c r="F258" s="162">
        <v>495</v>
      </c>
      <c r="G258" s="192"/>
      <c r="H258" s="192">
        <v>595</v>
      </c>
      <c r="I258" s="194">
        <v>590</v>
      </c>
      <c r="J258" s="164" t="s">
        <v>817</v>
      </c>
      <c r="K258" s="165">
        <f t="shared" ref="K258:K265" si="77">H258-F258</f>
        <v>100</v>
      </c>
      <c r="L258" s="166">
        <f t="shared" ref="L258:L265" si="78">K258/F258</f>
        <v>0.20202020202020202</v>
      </c>
      <c r="M258" s="161" t="s">
        <v>555</v>
      </c>
      <c r="N258" s="167">
        <v>44589</v>
      </c>
      <c r="O258" s="1"/>
      <c r="P258" s="1"/>
      <c r="R258" s="6" t="s">
        <v>746</v>
      </c>
    </row>
    <row r="259" spans="1:26" ht="12.75" customHeight="1">
      <c r="A259" s="189">
        <v>163</v>
      </c>
      <c r="B259" s="190">
        <v>44274</v>
      </c>
      <c r="C259" s="190"/>
      <c r="D259" s="191" t="s">
        <v>334</v>
      </c>
      <c r="E259" s="192" t="s">
        <v>585</v>
      </c>
      <c r="F259" s="162">
        <v>355</v>
      </c>
      <c r="G259" s="192"/>
      <c r="H259" s="192">
        <v>422.5</v>
      </c>
      <c r="I259" s="194">
        <v>420</v>
      </c>
      <c r="J259" s="164" t="s">
        <v>776</v>
      </c>
      <c r="K259" s="165">
        <f t="shared" si="77"/>
        <v>67.5</v>
      </c>
      <c r="L259" s="166">
        <f t="shared" si="78"/>
        <v>0.19014084507042253</v>
      </c>
      <c r="M259" s="161" t="s">
        <v>555</v>
      </c>
      <c r="N259" s="167">
        <v>44361</v>
      </c>
      <c r="O259" s="1"/>
      <c r="R259" s="216" t="s">
        <v>746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164</v>
      </c>
      <c r="B260" s="190">
        <v>44295</v>
      </c>
      <c r="C260" s="190"/>
      <c r="D260" s="191" t="s">
        <v>777</v>
      </c>
      <c r="E260" s="192" t="s">
        <v>585</v>
      </c>
      <c r="F260" s="162">
        <v>555</v>
      </c>
      <c r="G260" s="192"/>
      <c r="H260" s="192">
        <v>663</v>
      </c>
      <c r="I260" s="194">
        <v>663</v>
      </c>
      <c r="J260" s="164" t="s">
        <v>778</v>
      </c>
      <c r="K260" s="165">
        <f t="shared" si="77"/>
        <v>108</v>
      </c>
      <c r="L260" s="166">
        <f t="shared" si="78"/>
        <v>0.19459459459459461</v>
      </c>
      <c r="M260" s="161" t="s">
        <v>555</v>
      </c>
      <c r="N260" s="167">
        <v>44321</v>
      </c>
      <c r="O260" s="1"/>
      <c r="P260" s="1"/>
      <c r="Q260" s="1"/>
      <c r="R260" s="216" t="s">
        <v>746</v>
      </c>
    </row>
    <row r="261" spans="1:26" ht="12.75" customHeight="1">
      <c r="A261" s="189">
        <v>165</v>
      </c>
      <c r="B261" s="190">
        <v>44308</v>
      </c>
      <c r="C261" s="190"/>
      <c r="D261" s="191" t="s">
        <v>364</v>
      </c>
      <c r="E261" s="192" t="s">
        <v>585</v>
      </c>
      <c r="F261" s="162">
        <v>126.5</v>
      </c>
      <c r="G261" s="192"/>
      <c r="H261" s="192">
        <v>155</v>
      </c>
      <c r="I261" s="194">
        <v>155</v>
      </c>
      <c r="J261" s="164" t="s">
        <v>643</v>
      </c>
      <c r="K261" s="165">
        <f t="shared" si="77"/>
        <v>28.5</v>
      </c>
      <c r="L261" s="166">
        <f t="shared" si="78"/>
        <v>0.22529644268774704</v>
      </c>
      <c r="M261" s="161" t="s">
        <v>555</v>
      </c>
      <c r="N261" s="167">
        <v>44362</v>
      </c>
      <c r="O261" s="1"/>
      <c r="R261" s="216" t="s">
        <v>746</v>
      </c>
    </row>
    <row r="262" spans="1:26" ht="12.75" customHeight="1">
      <c r="A262" s="245">
        <v>166</v>
      </c>
      <c r="B262" s="246">
        <v>44368</v>
      </c>
      <c r="C262" s="246"/>
      <c r="D262" s="247" t="s">
        <v>382</v>
      </c>
      <c r="E262" s="248" t="s">
        <v>585</v>
      </c>
      <c r="F262" s="249">
        <v>287.5</v>
      </c>
      <c r="G262" s="248"/>
      <c r="H262" s="248">
        <v>245</v>
      </c>
      <c r="I262" s="250">
        <v>344</v>
      </c>
      <c r="J262" s="174" t="s">
        <v>812</v>
      </c>
      <c r="K262" s="175">
        <f t="shared" si="77"/>
        <v>-42.5</v>
      </c>
      <c r="L262" s="176">
        <f t="shared" si="78"/>
        <v>-0.14782608695652175</v>
      </c>
      <c r="M262" s="172" t="s">
        <v>567</v>
      </c>
      <c r="N262" s="169">
        <v>44508</v>
      </c>
      <c r="O262" s="1"/>
      <c r="R262" s="216" t="s">
        <v>746</v>
      </c>
    </row>
    <row r="263" spans="1:26" ht="12.75" customHeight="1">
      <c r="A263" s="189">
        <v>167</v>
      </c>
      <c r="B263" s="190">
        <v>44368</v>
      </c>
      <c r="C263" s="190"/>
      <c r="D263" s="191" t="s">
        <v>456</v>
      </c>
      <c r="E263" s="192" t="s">
        <v>585</v>
      </c>
      <c r="F263" s="162">
        <v>241</v>
      </c>
      <c r="G263" s="192"/>
      <c r="H263" s="192">
        <v>298</v>
      </c>
      <c r="I263" s="194">
        <v>320</v>
      </c>
      <c r="J263" s="164" t="s">
        <v>643</v>
      </c>
      <c r="K263" s="165">
        <f t="shared" si="77"/>
        <v>57</v>
      </c>
      <c r="L263" s="166">
        <f t="shared" si="78"/>
        <v>0.23651452282157676</v>
      </c>
      <c r="M263" s="161" t="s">
        <v>555</v>
      </c>
      <c r="N263" s="167">
        <v>44802</v>
      </c>
      <c r="O263" s="41"/>
      <c r="R263" s="216" t="s">
        <v>746</v>
      </c>
    </row>
    <row r="264" spans="1:26" ht="12.75" customHeight="1">
      <c r="A264" s="189">
        <v>168</v>
      </c>
      <c r="B264" s="190">
        <v>44406</v>
      </c>
      <c r="C264" s="190"/>
      <c r="D264" s="191" t="s">
        <v>364</v>
      </c>
      <c r="E264" s="192" t="s">
        <v>585</v>
      </c>
      <c r="F264" s="162">
        <v>162.5</v>
      </c>
      <c r="G264" s="192"/>
      <c r="H264" s="192">
        <v>200</v>
      </c>
      <c r="I264" s="194">
        <v>200</v>
      </c>
      <c r="J264" s="164" t="s">
        <v>643</v>
      </c>
      <c r="K264" s="165">
        <f t="shared" si="77"/>
        <v>37.5</v>
      </c>
      <c r="L264" s="166">
        <f t="shared" si="78"/>
        <v>0.23076923076923078</v>
      </c>
      <c r="M264" s="161" t="s">
        <v>555</v>
      </c>
      <c r="N264" s="167">
        <v>44802</v>
      </c>
      <c r="O264" s="1"/>
      <c r="R264" s="216" t="s">
        <v>746</v>
      </c>
    </row>
    <row r="265" spans="1:26" ht="12.75" customHeight="1">
      <c r="A265" s="189">
        <v>169</v>
      </c>
      <c r="B265" s="190">
        <v>44462</v>
      </c>
      <c r="C265" s="190"/>
      <c r="D265" s="191" t="s">
        <v>783</v>
      </c>
      <c r="E265" s="192" t="s">
        <v>585</v>
      </c>
      <c r="F265" s="162">
        <v>1235</v>
      </c>
      <c r="G265" s="192"/>
      <c r="H265" s="192">
        <v>1505</v>
      </c>
      <c r="I265" s="194">
        <v>1500</v>
      </c>
      <c r="J265" s="164" t="s">
        <v>643</v>
      </c>
      <c r="K265" s="165">
        <f t="shared" si="77"/>
        <v>270</v>
      </c>
      <c r="L265" s="166">
        <f t="shared" si="78"/>
        <v>0.21862348178137653</v>
      </c>
      <c r="M265" s="161" t="s">
        <v>555</v>
      </c>
      <c r="N265" s="167">
        <v>44564</v>
      </c>
      <c r="O265" s="1"/>
      <c r="R265" s="216" t="s">
        <v>746</v>
      </c>
    </row>
    <row r="266" spans="1:26" ht="12.75" customHeight="1">
      <c r="A266" s="229">
        <v>170</v>
      </c>
      <c r="B266" s="230">
        <v>44480</v>
      </c>
      <c r="C266" s="230"/>
      <c r="D266" s="231" t="s">
        <v>785</v>
      </c>
      <c r="E266" s="232" t="s">
        <v>585</v>
      </c>
      <c r="F266" s="233" t="s">
        <v>789</v>
      </c>
      <c r="G266" s="232"/>
      <c r="H266" s="232"/>
      <c r="I266" s="232">
        <v>145</v>
      </c>
      <c r="J266" s="234" t="s">
        <v>558</v>
      </c>
      <c r="K266" s="229"/>
      <c r="L266" s="230"/>
      <c r="M266" s="230"/>
      <c r="N266" s="231"/>
      <c r="O266" s="41"/>
      <c r="R266" s="216" t="s">
        <v>746</v>
      </c>
    </row>
    <row r="267" spans="1:26" ht="12.75" customHeight="1">
      <c r="A267" s="235">
        <v>171</v>
      </c>
      <c r="B267" s="236">
        <v>44481</v>
      </c>
      <c r="C267" s="236"/>
      <c r="D267" s="237" t="s">
        <v>259</v>
      </c>
      <c r="E267" s="238" t="s">
        <v>585</v>
      </c>
      <c r="F267" s="239" t="s">
        <v>787</v>
      </c>
      <c r="G267" s="238"/>
      <c r="H267" s="238"/>
      <c r="I267" s="238">
        <v>380</v>
      </c>
      <c r="J267" s="240" t="s">
        <v>558</v>
      </c>
      <c r="K267" s="235"/>
      <c r="L267" s="236"/>
      <c r="M267" s="236"/>
      <c r="N267" s="237"/>
      <c r="O267" s="41"/>
      <c r="R267" s="216" t="s">
        <v>746</v>
      </c>
    </row>
    <row r="268" spans="1:26" ht="12.75" customHeight="1">
      <c r="A268" s="235">
        <v>172</v>
      </c>
      <c r="B268" s="236">
        <v>44481</v>
      </c>
      <c r="C268" s="236"/>
      <c r="D268" s="237" t="s">
        <v>389</v>
      </c>
      <c r="E268" s="238" t="s">
        <v>585</v>
      </c>
      <c r="F268" s="239" t="s">
        <v>788</v>
      </c>
      <c r="G268" s="238"/>
      <c r="H268" s="238"/>
      <c r="I268" s="238">
        <v>56</v>
      </c>
      <c r="J268" s="240" t="s">
        <v>558</v>
      </c>
      <c r="K268" s="235"/>
      <c r="L268" s="236"/>
      <c r="M268" s="236"/>
      <c r="N268" s="237"/>
      <c r="O268" s="41"/>
      <c r="R268" s="216"/>
    </row>
    <row r="269" spans="1:26" ht="12.75" customHeight="1">
      <c r="A269" s="189">
        <v>173</v>
      </c>
      <c r="B269" s="190">
        <v>44551</v>
      </c>
      <c r="C269" s="190"/>
      <c r="D269" s="191" t="s">
        <v>118</v>
      </c>
      <c r="E269" s="192" t="s">
        <v>585</v>
      </c>
      <c r="F269" s="162">
        <v>2300</v>
      </c>
      <c r="G269" s="192"/>
      <c r="H269" s="192">
        <f>(2820+2200)/2</f>
        <v>2510</v>
      </c>
      <c r="I269" s="194">
        <v>3000</v>
      </c>
      <c r="J269" s="164" t="s">
        <v>826</v>
      </c>
      <c r="K269" s="165">
        <f>H269-F269</f>
        <v>210</v>
      </c>
      <c r="L269" s="166">
        <f>K269/F269</f>
        <v>9.1304347826086957E-2</v>
      </c>
      <c r="M269" s="161" t="s">
        <v>555</v>
      </c>
      <c r="N269" s="167">
        <v>44649</v>
      </c>
      <c r="O269" s="1"/>
      <c r="R269" s="216"/>
    </row>
    <row r="270" spans="1:26" ht="12.75" customHeight="1">
      <c r="A270" s="241">
        <v>174</v>
      </c>
      <c r="B270" s="236">
        <v>44606</v>
      </c>
      <c r="C270" s="241"/>
      <c r="D270" s="241" t="s">
        <v>410</v>
      </c>
      <c r="E270" s="238" t="s">
        <v>585</v>
      </c>
      <c r="F270" s="238" t="s">
        <v>820</v>
      </c>
      <c r="G270" s="238"/>
      <c r="H270" s="238"/>
      <c r="I270" s="238">
        <v>764</v>
      </c>
      <c r="J270" s="238" t="s">
        <v>558</v>
      </c>
      <c r="K270" s="238"/>
      <c r="L270" s="238"/>
      <c r="M270" s="238"/>
      <c r="N270" s="241"/>
      <c r="O270" s="41"/>
      <c r="R270" s="216"/>
    </row>
    <row r="271" spans="1:26" ht="12.75" customHeight="1">
      <c r="A271" s="241">
        <v>175</v>
      </c>
      <c r="B271" s="236">
        <v>44613</v>
      </c>
      <c r="C271" s="241"/>
      <c r="D271" s="241" t="s">
        <v>783</v>
      </c>
      <c r="E271" s="238" t="s">
        <v>585</v>
      </c>
      <c r="F271" s="238" t="s">
        <v>821</v>
      </c>
      <c r="G271" s="238"/>
      <c r="H271" s="238"/>
      <c r="I271" s="238">
        <v>1510</v>
      </c>
      <c r="J271" s="238" t="s">
        <v>558</v>
      </c>
      <c r="K271" s="238"/>
      <c r="L271" s="238"/>
      <c r="M271" s="238"/>
      <c r="N271" s="241"/>
      <c r="O271" s="41"/>
      <c r="R271" s="216"/>
    </row>
    <row r="272" spans="1:26" ht="12.75" customHeight="1">
      <c r="A272">
        <v>176</v>
      </c>
      <c r="B272" s="236">
        <v>44670</v>
      </c>
      <c r="C272" s="236"/>
      <c r="D272" s="241" t="s">
        <v>519</v>
      </c>
      <c r="E272" s="287" t="s">
        <v>585</v>
      </c>
      <c r="F272" s="238" t="s">
        <v>828</v>
      </c>
      <c r="G272" s="238"/>
      <c r="H272" s="238"/>
      <c r="I272" s="238">
        <v>553</v>
      </c>
      <c r="J272" s="238" t="s">
        <v>558</v>
      </c>
      <c r="K272" s="238"/>
      <c r="L272" s="238"/>
      <c r="M272" s="238"/>
      <c r="N272" s="238"/>
      <c r="O272" s="41"/>
      <c r="R272" s="216"/>
    </row>
    <row r="273" spans="1:18" ht="12.75" customHeight="1">
      <c r="A273" s="189">
        <v>177</v>
      </c>
      <c r="B273" s="190">
        <v>44746</v>
      </c>
      <c r="C273" s="190"/>
      <c r="D273" s="191" t="s">
        <v>863</v>
      </c>
      <c r="E273" s="192" t="s">
        <v>585</v>
      </c>
      <c r="F273" s="162">
        <v>207.5</v>
      </c>
      <c r="G273" s="192"/>
      <c r="H273" s="192">
        <v>254</v>
      </c>
      <c r="I273" s="194">
        <v>254</v>
      </c>
      <c r="J273" s="164" t="s">
        <v>643</v>
      </c>
      <c r="K273" s="165">
        <f>H273-F273</f>
        <v>46.5</v>
      </c>
      <c r="L273" s="166">
        <f>K273/F273</f>
        <v>0.22409638554216868</v>
      </c>
      <c r="M273" s="161" t="s">
        <v>555</v>
      </c>
      <c r="N273" s="167">
        <v>44792</v>
      </c>
      <c r="O273" s="1"/>
      <c r="R273" s="216"/>
    </row>
    <row r="274" spans="1:18" ht="12.75" customHeight="1">
      <c r="A274" s="215">
        <v>178</v>
      </c>
      <c r="B274" s="236">
        <v>44775</v>
      </c>
      <c r="D274" s="327" t="s">
        <v>458</v>
      </c>
      <c r="E274" s="326" t="s">
        <v>585</v>
      </c>
      <c r="F274" s="238" t="s">
        <v>864</v>
      </c>
      <c r="G274" s="238"/>
      <c r="H274" s="238"/>
      <c r="I274" s="238">
        <v>38</v>
      </c>
      <c r="J274" s="238" t="s">
        <v>558</v>
      </c>
      <c r="K274" s="238"/>
      <c r="L274" s="238"/>
      <c r="M274" s="238"/>
      <c r="N274" s="238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B276" s="217" t="s">
        <v>779</v>
      </c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A283" s="218"/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A284" s="218"/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A285" s="53"/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</sheetData>
  <autoFilter ref="R1:R281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74 K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2022-09-08T02:37:33Z</dcterms:modified>
</cp:coreProperties>
</file>