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55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F&amp;O)'!$R$1:$R$288</definedName>
  </definedNames>
  <calcPr calcId="191029"/>
</workbook>
</file>

<file path=xl/calcChain.xml><?xml version="1.0" encoding="utf-8"?>
<calcChain xmlns="http://schemas.openxmlformats.org/spreadsheetml/2006/main">
  <c r="L6" i="2" l="1"/>
  <c r="K6" i="3"/>
  <c r="L59" i="6"/>
  <c r="K59" i="6"/>
  <c r="L58" i="6"/>
  <c r="K58" i="6"/>
  <c r="L57" i="6"/>
  <c r="K57" i="6"/>
  <c r="M57" i="6" s="1"/>
  <c r="M58" i="6" l="1"/>
  <c r="M59" i="6"/>
  <c r="L17" i="6"/>
  <c r="L16" i="6"/>
  <c r="L10" i="6"/>
  <c r="L41" i="6"/>
  <c r="L40" i="6"/>
  <c r="L39" i="6"/>
  <c r="L37" i="6"/>
  <c r="L56" i="6"/>
  <c r="L54" i="6"/>
  <c r="L53" i="6"/>
  <c r="L52" i="6"/>
  <c r="L51" i="6"/>
  <c r="P18" i="6" l="1"/>
  <c r="P23" i="6"/>
  <c r="K37" i="6"/>
  <c r="M37" i="6" s="1"/>
  <c r="K56" i="6"/>
  <c r="M56" i="6" l="1"/>
  <c r="K73" i="6"/>
  <c r="M73" i="6" s="1"/>
  <c r="K54" i="6"/>
  <c r="K41" i="6"/>
  <c r="K66" i="6"/>
  <c r="M66" i="6" s="1"/>
  <c r="K69" i="6"/>
  <c r="M69" i="6" s="1"/>
  <c r="K72" i="6"/>
  <c r="M72" i="6" s="1"/>
  <c r="K71" i="6"/>
  <c r="M71" i="6" s="1"/>
  <c r="M54" i="6" l="1"/>
  <c r="M41" i="6"/>
  <c r="K68" i="6"/>
  <c r="M68" i="6" s="1"/>
  <c r="K70" i="6"/>
  <c r="M70" i="6" s="1"/>
  <c r="K16" i="6"/>
  <c r="K53" i="6"/>
  <c r="K17" i="6"/>
  <c r="K51" i="6"/>
  <c r="K67" i="6"/>
  <c r="M67" i="6" s="1"/>
  <c r="M17" i="6" l="1"/>
  <c r="M16" i="6"/>
  <c r="M53" i="6"/>
  <c r="M51" i="6"/>
  <c r="K40" i="6"/>
  <c r="P19" i="6"/>
  <c r="P20" i="6"/>
  <c r="P21" i="6"/>
  <c r="P22" i="6"/>
  <c r="K10" i="6"/>
  <c r="M10" i="6" l="1"/>
  <c r="M40" i="6"/>
  <c r="K39" i="6"/>
  <c r="M39" i="6" s="1"/>
  <c r="K52" i="6"/>
  <c r="M52" i="6" l="1"/>
  <c r="D7" i="5"/>
  <c r="M7" i="6"/>
  <c r="P15" i="6" l="1"/>
  <c r="P13" i="6" l="1"/>
  <c r="P14" i="6"/>
  <c r="K275" i="6" l="1"/>
  <c r="L275" i="6" s="1"/>
  <c r="P12" i="6" l="1"/>
  <c r="P11" i="6" l="1"/>
  <c r="K272" i="6" l="1"/>
  <c r="L272" i="6" s="1"/>
  <c r="K276" i="6" l="1"/>
  <c r="L276" i="6" s="1"/>
  <c r="K271" i="6"/>
  <c r="L271" i="6" s="1"/>
  <c r="K270" i="6"/>
  <c r="L270" i="6" s="1"/>
  <c r="K268" i="6"/>
  <c r="L268" i="6" s="1"/>
  <c r="H266" i="6"/>
  <c r="K266" i="6" s="1"/>
  <c r="L266" i="6" s="1"/>
  <c r="K265" i="6"/>
  <c r="L265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F234" i="6"/>
  <c r="K234" i="6" s="1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F228" i="6"/>
  <c r="K228" i="6" s="1"/>
  <c r="L228" i="6" s="1"/>
  <c r="F227" i="6"/>
  <c r="K227" i="6" s="1"/>
  <c r="L227" i="6" s="1"/>
  <c r="K226" i="6"/>
  <c r="L226" i="6" s="1"/>
  <c r="F225" i="6"/>
  <c r="K225" i="6" s="1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09" i="6"/>
  <c r="L209" i="6" s="1"/>
  <c r="K207" i="6"/>
  <c r="L207" i="6" s="1"/>
  <c r="K206" i="6"/>
  <c r="L206" i="6" s="1"/>
  <c r="F205" i="6"/>
  <c r="K205" i="6" s="1"/>
  <c r="L205" i="6" s="1"/>
  <c r="K204" i="6"/>
  <c r="L204" i="6" s="1"/>
  <c r="K201" i="6"/>
  <c r="L201" i="6" s="1"/>
  <c r="K200" i="6"/>
  <c r="L200" i="6" s="1"/>
  <c r="K199" i="6"/>
  <c r="L199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79" i="6"/>
  <c r="L179" i="6" s="1"/>
  <c r="K177" i="6"/>
  <c r="L177" i="6" s="1"/>
  <c r="K175" i="6"/>
  <c r="L175" i="6" s="1"/>
  <c r="K173" i="6"/>
  <c r="L173" i="6" s="1"/>
  <c r="K172" i="6"/>
  <c r="L172" i="6" s="1"/>
  <c r="K171" i="6"/>
  <c r="L171" i="6" s="1"/>
  <c r="K169" i="6"/>
  <c r="L169" i="6" s="1"/>
  <c r="K168" i="6"/>
  <c r="L168" i="6" s="1"/>
  <c r="K167" i="6"/>
  <c r="L167" i="6" s="1"/>
  <c r="K166" i="6"/>
  <c r="K165" i="6"/>
  <c r="L165" i="6" s="1"/>
  <c r="K164" i="6"/>
  <c r="L164" i="6" s="1"/>
  <c r="K162" i="6"/>
  <c r="L162" i="6" s="1"/>
  <c r="K161" i="6"/>
  <c r="L161" i="6" s="1"/>
  <c r="K160" i="6"/>
  <c r="L160" i="6" s="1"/>
  <c r="K159" i="6"/>
  <c r="L159" i="6" s="1"/>
  <c r="K158" i="6"/>
  <c r="L158" i="6" s="1"/>
  <c r="F157" i="6"/>
  <c r="K157" i="6" s="1"/>
  <c r="L157" i="6" s="1"/>
  <c r="H156" i="6"/>
  <c r="K156" i="6" s="1"/>
  <c r="L156" i="6" s="1"/>
  <c r="K153" i="6"/>
  <c r="L153" i="6" s="1"/>
  <c r="K152" i="6"/>
  <c r="L152" i="6" s="1"/>
  <c r="K151" i="6"/>
  <c r="L151" i="6" s="1"/>
  <c r="K150" i="6"/>
  <c r="L150" i="6" s="1"/>
  <c r="K149" i="6"/>
  <c r="L149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H122" i="6"/>
  <c r="K122" i="6" s="1"/>
  <c r="L122" i="6" s="1"/>
  <c r="F121" i="6"/>
  <c r="K121" i="6" s="1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6" i="4"/>
</calcChain>
</file>

<file path=xl/sharedStrings.xml><?xml version="1.0" encoding="utf-8"?>
<sst xmlns="http://schemas.openxmlformats.org/spreadsheetml/2006/main" count="3361" uniqueCount="1199">
  <si>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</si>
  <si>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</si>
  <si>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</si>
  <si>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</si>
  <si>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</si>
  <si>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</si>
  <si>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</si>
  <si>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</si>
  <si>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</si>
  <si>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</si>
  <si>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</si>
  <si>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</si>
  <si>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</si>
  <si>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</si>
  <si>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</si>
  <si>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</si>
  <si>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</si>
  <si>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</si>
  <si>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</si>
  <si>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</si>
  <si>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</si>
  <si>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</si>
  <si>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</si>
  <si>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</si>
  <si>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</si>
  <si>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</si>
  <si>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</si>
  <si>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</si>
  <si>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</si>
  <si>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</si>
  <si>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</si>
  <si>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</si>
  <si>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</si>
  <si>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</si>
  <si>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</si>
  <si>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</si>
  <si>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</si>
  <si>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</si>
  <si>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</si>
  <si>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</si>
  <si>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</si>
  <si>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</si>
  <si>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</si>
  <si>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</si>
  <si>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</si>
  <si>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</si>
  <si>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</si>
  <si>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</si>
  <si>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</si>
  <si>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</si>
  <si>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</si>
  <si>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</si>
  <si>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</si>
  <si>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</si>
  <si>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</si>
  <si>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</si>
  <si>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</si>
  <si>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</si>
  <si>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</si>
  <si>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</si>
  <si>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</si>
  <si>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</si>
  <si>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</si>
  <si>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</si>
  <si>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</si>
  <si>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</si>
  <si>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</si>
  <si>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</si>
  <si>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</si>
  <si>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</si>
  <si>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</si>
  <si>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</si>
  <si>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</si>
  <si>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</si>
  <si>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</si>
  <si>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</si>
  <si>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</si>
  <si>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</si>
  <si>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</si>
  <si>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</si>
  <si>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</si>
  <si>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</si>
  <si>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</si>
  <si>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</si>
  <si>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</si>
  <si>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</si>
  <si>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</si>
  <si>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</si>
  <si>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</si>
  <si>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</si>
  <si>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</si>
  <si>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</si>
  <si>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</si>
  <si>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</si>
  <si>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</si>
  <si>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</si>
  <si>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</si>
  <si>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</si>
  <si>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</si>
  <si>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</si>
  <si>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</si>
  <si>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</si>
  <si>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</si>
  <si>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</si>
  <si>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</si>
  <si>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</si>
  <si>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</si>
  <si>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</si>
  <si>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</si>
  <si>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</si>
  <si>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</si>
  <si>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</si>
  <si>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</si>
  <si>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</si>
  <si>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</si>
  <si>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</si>
  <si>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</si>
  <si>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</si>
  <si>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</si>
  <si>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</si>
  <si>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</si>
  <si>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</si>
  <si>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</si>
  <si>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</si>
  <si>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</si>
  <si>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</si>
  <si>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</si>
  <si>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</si>
  <si>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</si>
  <si>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</si>
  <si>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</si>
  <si>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</si>
  <si>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</si>
  <si>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</si>
  <si>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</si>
  <si>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</si>
  <si>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</si>
  <si>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</si>
  <si>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</si>
  <si>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</si>
  <si>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</si>
  <si>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</si>
  <si>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</si>
  <si>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</si>
  <si>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</si>
  <si>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</si>
  <si>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</si>
  <si>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</si>
  <si>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</si>
  <si>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</si>
  <si>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</si>
  <si>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</si>
  <si>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</si>
  <si>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</si>
  <si>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</si>
  <si>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</si>
  <si>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</si>
  <si>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</si>
  <si>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</si>
  <si>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</si>
  <si>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</si>
  <si>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</si>
  <si>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</si>
  <si>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</si>
  <si>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</si>
  <si>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</si>
  <si>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</si>
  <si>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</si>
  <si>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</si>
  <si>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</si>
  <si>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</si>
  <si>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</si>
  <si>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</si>
  <si>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</si>
  <si>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</si>
  <si>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</si>
  <si>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</si>
  <si>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</si>
  <si>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</si>
  <si>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</si>
  <si>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</si>
  <si>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</si>
  <si>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</si>
  <si>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</si>
  <si>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</si>
  <si>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</si>
  <si>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</si>
  <si>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</si>
  <si>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</si>
  <si>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</si>
  <si>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</si>
  <si>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</si>
  <si>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</si>
  <si>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</si>
  <si>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</si>
  <si>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</si>
  <si>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</si>
  <si>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</si>
  <si>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</si>
  <si>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</si>
  <si>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</si>
  <si>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</si>
  <si>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</si>
  <si>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</si>
  <si>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</si>
  <si>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</si>
  <si>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</si>
  <si>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</si>
  <si>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</si>
  <si>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</si>
  <si>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</si>
  <si>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</si>
  <si>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</si>
  <si>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</si>
  <si>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</si>
  <si>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</si>
  <si>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</si>
  <si>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</si>
  <si>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</si>
  <si>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</si>
  <si>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</si>
  <si>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</si>
  <si>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</si>
  <si>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</si>
  <si>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</si>
  <si>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</si>
  <si>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</si>
  <si>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</si>
  <si>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</si>
  <si>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</si>
  <si>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</si>
  <si>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</si>
  <si>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</si>
  <si>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</si>
  <si>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</si>
  <si>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</si>
  <si>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</si>
  <si>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</si>
  <si>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</si>
  <si>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</si>
  <si>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</si>
  <si>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</si>
  <si>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</si>
  <si>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</si>
  <si>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</si>
  <si>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</si>
  <si>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</si>
  <si>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</si>
  <si>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</si>
  <si>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</si>
  <si>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</si>
  <si>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</si>
  <si>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</si>
  <si>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</si>
  <si>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</si>
  <si>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</si>
  <si>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</si>
  <si>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</si>
  <si>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</si>
  <si>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</si>
  <si>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</si>
  <si>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</si>
  <si>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</si>
  <si>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</si>
  <si>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</si>
  <si>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</si>
  <si>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</si>
  <si>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</si>
  <si>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</si>
  <si>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</si>
  <si>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</si>
  <si>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</si>
  <si>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</si>
  <si>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</si>
  <si>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</si>
  <si>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</si>
  <si>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</si>
  <si>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</si>
  <si>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</si>
  <si>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</si>
  <si>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</si>
  <si>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</si>
  <si>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</si>
  <si>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</si>
  <si>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</si>
  <si>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</si>
  <si>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</si>
  <si>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</si>
  <si>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</si>
  <si>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</si>
  <si>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</si>
  <si>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</si>
  <si>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</si>
  <si>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</si>
  <si>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</si>
  <si>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</si>
  <si>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</si>
  <si>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</si>
  <si>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</si>
  <si>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</si>
  <si>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</si>
  <si>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</si>
  <si>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</si>
  <si>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</si>
  <si>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</si>
  <si>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</si>
  <si>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</si>
  <si>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</si>
  <si>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</si>
  <si>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</si>
  <si>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</si>
  <si>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</si>
  <si>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</si>
  <si>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</si>
  <si>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</si>
  <si>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</si>
  <si>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</si>
  <si>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</si>
  <si>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</si>
  <si>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</si>
  <si>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</si>
  <si>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</si>
  <si>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</si>
  <si>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</si>
  <si>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</si>
  <si>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</si>
  <si>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</si>
  <si>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</si>
  <si>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</si>
  <si>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</si>
  <si>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</si>
  <si>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</si>
  <si>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</si>
  <si>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</si>
  <si>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</si>
  <si>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</si>
  <si>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</si>
  <si>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</si>
  <si>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</si>
  <si>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</si>
  <si>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</si>
  <si>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</si>
  <si>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</si>
  <si>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</si>
  <si>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</si>
  <si>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</si>
  <si>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</si>
  <si>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</si>
  <si>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</si>
  <si>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</si>
  <si>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</si>
  <si>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</si>
  <si>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</si>
  <si>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</si>
  <si>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</si>
  <si>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</si>
  <si>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</si>
  <si>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</si>
  <si>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</si>
  <si>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</si>
  <si>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</si>
  <si>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</si>
  <si>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</si>
  <si>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</si>
  <si>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</si>
  <si>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</si>
  <si>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</si>
  <si>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</si>
  <si>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</si>
  <si>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</si>
  <si>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</si>
  <si>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</si>
  <si>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</si>
  <si>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</si>
  <si>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</si>
  <si>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</si>
  <si>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</si>
  <si>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</si>
  <si>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</si>
  <si>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</si>
  <si>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</si>
  <si>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</si>
  <si>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</si>
  <si>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</si>
  <si>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</si>
  <si>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</si>
  <si>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</si>
  <si>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</si>
  <si>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</si>
  <si>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</si>
  <si>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</si>
  <si>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</si>
  <si>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</si>
  <si>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</si>
  <si>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</si>
  <si>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</si>
  <si>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</si>
  <si>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</si>
  <si>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</si>
  <si>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</si>
  <si>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</si>
  <si>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</si>
  <si>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</si>
  <si>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</si>
  <si>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</si>
  <si>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</si>
  <si>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</si>
  <si>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</si>
  <si>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</si>
  <si>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</si>
  <si>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</si>
  <si>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</si>
  <si>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</si>
  <si>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</si>
  <si>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</si>
  <si>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</si>
  <si>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</si>
  <si>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</si>
  <si>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</si>
  <si>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</si>
  <si>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</si>
  <si>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</si>
  <si>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</si>
  <si>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</si>
  <si>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</si>
  <si>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</si>
  <si>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</si>
  <si>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</si>
  <si>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</si>
  <si>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</si>
  <si>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</si>
  <si>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</si>
  <si>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</si>
  <si>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</si>
  <si>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</si>
  <si>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</si>
  <si>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</si>
  <si>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</si>
  <si>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</si>
  <si>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</si>
  <si>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</si>
  <si>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</si>
  <si>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</si>
  <si>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</si>
  <si>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</si>
  <si>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</si>
  <si>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</si>
  <si>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</si>
  <si>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</si>
  <si>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</si>
  <si>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</si>
  <si>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</si>
  <si>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</si>
  <si>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</si>
  <si>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</si>
  <si>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</si>
  <si>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</si>
  <si>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</si>
  <si>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</si>
  <si>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</si>
  <si>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</si>
  <si>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</si>
  <si>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</si>
  <si>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</si>
  <si>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</si>
  <si>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</si>
  <si>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</si>
  <si>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</si>
  <si>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</si>
  <si>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</si>
  <si>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</si>
  <si>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</si>
  <si>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</si>
  <si>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</si>
  <si>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</si>
  <si>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</si>
  <si>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</si>
  <si>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</si>
  <si>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</si>
  <si>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</si>
  <si>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</si>
  <si>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</si>
  <si>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</si>
  <si>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</si>
  <si>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</si>
  <si>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</si>
  <si>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</si>
  <si>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</si>
  <si>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</si>
  <si>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</si>
  <si>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</si>
  <si>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</si>
  <si>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</si>
  <si>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</si>
  <si>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</si>
  <si>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</si>
  <si>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</si>
  <si>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</si>
  <si>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</si>
  <si>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</si>
  <si>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</si>
  <si>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</si>
  <si>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</si>
  <si>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</si>
  <si>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</si>
  <si>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</si>
  <si>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</si>
  <si>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</si>
  <si>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</si>
  <si>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</si>
  <si>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</si>
  <si>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</si>
  <si>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</si>
  <si>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</si>
  <si>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</si>
  <si>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</si>
  <si>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</si>
  <si>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</si>
  <si>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</si>
  <si>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</si>
  <si>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</si>
  <si>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</si>
  <si>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</si>
  <si>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</si>
  <si>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</si>
  <si>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</si>
  <si>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</si>
  <si>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</si>
  <si>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</si>
  <si>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</si>
  <si>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</si>
  <si>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</si>
  <si>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</si>
  <si>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</si>
  <si>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</si>
  <si>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</si>
  <si>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</si>
  <si>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</si>
  <si>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</si>
  <si>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</si>
  <si>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</si>
  <si>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</si>
  <si>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</si>
  <si>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</si>
  <si>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</si>
  <si>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</si>
  <si>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</si>
  <si>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</si>
  <si>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</si>
  <si>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</si>
  <si>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</si>
  <si>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</si>
  <si>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</si>
  <si>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</si>
  <si>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</si>
  <si>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</si>
  <si>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</si>
  <si>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</si>
  <si>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</si>
  <si>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</si>
  <si>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</si>
  <si>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</si>
  <si>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</si>
  <si>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</si>
  <si>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</si>
  <si>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</si>
  <si>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</si>
  <si>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</si>
  <si>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</si>
  <si>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</si>
  <si>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</si>
  <si>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</si>
  <si>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</si>
  <si>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</si>
  <si>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</si>
  <si>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</si>
  <si>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</si>
  <si>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</si>
  <si>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</si>
  <si>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</si>
  <si>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</si>
  <si>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</si>
  <si>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</si>
  <si>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</si>
  <si>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</si>
  <si>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</si>
  <si>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</si>
  <si>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</si>
  <si>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</si>
  <si>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</si>
  <si>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</si>
  <si>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</si>
  <si>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</si>
  <si>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</si>
  <si>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</si>
  <si>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</si>
  <si>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</si>
  <si>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</si>
  <si>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</si>
  <si>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</si>
  <si>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</si>
  <si>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</si>
  <si>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</si>
  <si>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</si>
  <si>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</si>
  <si>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</si>
  <si>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</si>
  <si>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</si>
  <si>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</si>
  <si>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</si>
  <si>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</si>
  <si>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</si>
  <si>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</si>
  <si>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</si>
  <si>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</si>
  <si>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</si>
  <si>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</si>
  <si>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</si>
  <si>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</si>
  <si>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</si>
  <si>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</si>
  <si>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</si>
  <si>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</si>
  <si>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</si>
  <si>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</si>
  <si>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</si>
  <si>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</si>
  <si>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</si>
  <si>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</si>
  <si>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</si>
  <si>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</si>
  <si>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</si>
  <si>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</si>
  <si>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</si>
  <si>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</si>
  <si>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</si>
  <si>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</si>
  <si>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</si>
  <si>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</si>
  <si>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</si>
  <si>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</si>
  <si>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</si>
  <si>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</si>
  <si>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</si>
  <si>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</si>
  <si>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</si>
  <si>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</si>
  <si>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</si>
  <si>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</si>
  <si>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</si>
  <si>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</si>
  <si>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</si>
  <si>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</si>
  <si>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</si>
  <si>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</si>
  <si>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</si>
  <si>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</si>
  <si>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</si>
  <si>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</si>
  <si>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</si>
  <si>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</si>
  <si>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</si>
  <si>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</si>
  <si>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</si>
  <si>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</si>
  <si>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</si>
  <si>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</si>
  <si>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</si>
  <si>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</si>
  <si>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</si>
  <si>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</si>
  <si>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</si>
  <si>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</si>
  <si>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</si>
  <si>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</si>
  <si>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</si>
  <si>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</si>
  <si>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</si>
  <si>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</si>
  <si>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</si>
  <si>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</si>
  <si>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</si>
  <si>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</si>
  <si>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</si>
  <si>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</si>
  <si>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</si>
  <si>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</si>
  <si>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</si>
  <si>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</si>
  <si>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</si>
  <si>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</si>
  <si>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</si>
  <si>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</si>
  <si>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</si>
  <si>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</si>
  <si>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</si>
  <si>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</si>
  <si>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</si>
  <si>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</si>
  <si>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</si>
  <si>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</si>
  <si>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</si>
  <si>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</si>
  <si>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</si>
  <si>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</si>
  <si>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</si>
  <si>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</si>
  <si>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</si>
  <si>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</si>
  <si>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</si>
  <si>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</si>
  <si>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</si>
  <si>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</si>
  <si>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</si>
  <si>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</si>
  <si>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</si>
  <si>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</si>
  <si>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</si>
  <si>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</si>
  <si>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</si>
  <si>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</si>
  <si>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</si>
  <si>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</si>
  <si>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</si>
  <si>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</si>
  <si>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</si>
  <si>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</si>
  <si>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</si>
  <si>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</si>
  <si>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</si>
  <si>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</si>
  <si>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</si>
  <si>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</si>
  <si>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</si>
  <si>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</si>
  <si>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</si>
  <si>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</si>
  <si>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</si>
  <si>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</si>
  <si>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</si>
  <si>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</si>
  <si>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</si>
  <si>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</si>
  <si>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</si>
  <si>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</si>
  <si>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</si>
  <si>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</si>
  <si>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</si>
  <si>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</si>
  <si>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</si>
  <si>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</si>
  <si>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</si>
  <si>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</si>
  <si>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</si>
  <si>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</si>
  <si>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</si>
  <si>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</si>
  <si>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</si>
  <si>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</si>
  <si>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</si>
  <si>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</si>
  <si>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</si>
  <si>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</si>
  <si>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</si>
  <si>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</si>
  <si>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</si>
  <si>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</si>
  <si>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</si>
  <si>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</si>
  <si>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</si>
  <si>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</si>
  <si>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</si>
  <si>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</si>
  <si>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</si>
  <si>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</si>
  <si>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</si>
  <si>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</si>
  <si>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</si>
  <si>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</si>
  <si>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</si>
  <si>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</si>
  <si>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</si>
  <si>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</si>
  <si>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</si>
  <si>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</si>
  <si>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</si>
  <si>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</si>
  <si>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</si>
  <si>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</si>
  <si>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</si>
  <si>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</si>
  <si>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</si>
  <si>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</si>
  <si>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</si>
  <si>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</si>
  <si>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</si>
  <si>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</si>
  <si>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</si>
  <si>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</si>
  <si>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</si>
  <si>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</si>
  <si>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</si>
  <si>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</si>
  <si>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</si>
  <si>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</si>
  <si>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</si>
  <si>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</si>
  <si>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</si>
  <si>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</si>
  <si>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</si>
  <si>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</si>
  <si>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</si>
  <si>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</si>
  <si>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</si>
  <si>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</si>
  <si>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</si>
  <si>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</si>
  <si>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</si>
  <si>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</si>
  <si>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</si>
  <si>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</si>
  <si>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</si>
  <si>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</si>
  <si>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</si>
  <si>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</si>
  <si>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</si>
  <si>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</si>
  <si>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</si>
  <si>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</si>
  <si>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</si>
  <si>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</si>
  <si>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</si>
  <si>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</si>
  <si>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</si>
  <si>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</si>
  <si>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</si>
  <si>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</si>
  <si>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</si>
  <si>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</si>
  <si>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</si>
  <si>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</si>
  <si>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</si>
  <si>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</si>
  <si>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</si>
  <si>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</si>
  <si>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</si>
  <si>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</si>
  <si>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</si>
  <si>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</si>
  <si>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</si>
  <si>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</si>
  <si>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</si>
  <si>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</si>
  <si>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</si>
  <si>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</si>
  <si>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</si>
  <si>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</si>
  <si>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7400-7600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</si>
  <si>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</si>
  <si>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</si>
  <si>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</si>
  <si>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</si>
  <si>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</si>
  <si>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</si>
  <si>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</si>
  <si>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</si>
  <si>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</si>
  <si>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</si>
  <si>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</si>
  <si>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</si>
  <si>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</si>
  <si>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</si>
  <si>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</si>
  <si>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</si>
  <si>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</si>
  <si>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</si>
  <si>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</si>
  <si>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</si>
  <si>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</si>
  <si>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</si>
  <si>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300-320</t>
  </si>
  <si>
    <t>80-100</t>
  </si>
  <si>
    <t>1580-1640</t>
  </si>
  <si>
    <t>30-35</t>
  </si>
  <si>
    <t>2400-2500</t>
  </si>
  <si>
    <t>1800-1900</t>
  </si>
  <si>
    <t>250-260</t>
  </si>
  <si>
    <t>1445-1485</t>
  </si>
  <si>
    <t>1595-1655</t>
  </si>
  <si>
    <t>2300-2325</t>
  </si>
  <si>
    <t>105.5-109.5</t>
  </si>
  <si>
    <t>118-122</t>
  </si>
  <si>
    <t>MINDACORP</t>
  </si>
  <si>
    <t>MANKIND</t>
  </si>
  <si>
    <t>Profit of Rs.9.5/-</t>
  </si>
  <si>
    <t>HRTI PRIVATE LIMITED</t>
  </si>
  <si>
    <t>3970-3990</t>
  </si>
  <si>
    <t>29</t>
  </si>
  <si>
    <t>564-594</t>
  </si>
  <si>
    <t>640-660</t>
  </si>
  <si>
    <t>195-205</t>
  </si>
  <si>
    <t>DIL</t>
  </si>
  <si>
    <t>Debock Industries Limited</t>
  </si>
  <si>
    <t>140-142</t>
  </si>
  <si>
    <t>Profit of Rs.75/-</t>
  </si>
  <si>
    <t>NSE</t>
  </si>
  <si>
    <t>350-370</t>
  </si>
  <si>
    <t>191-197</t>
  </si>
  <si>
    <t>215-225</t>
  </si>
  <si>
    <t>121-134</t>
  </si>
  <si>
    <t>145-150</t>
  </si>
  <si>
    <t>170-177</t>
  </si>
  <si>
    <t>190-200</t>
  </si>
  <si>
    <t xml:space="preserve">MARUTI </t>
  </si>
  <si>
    <t>9650-9700</t>
  </si>
  <si>
    <t>10100-10300</t>
  </si>
  <si>
    <t>1945-2045</t>
  </si>
  <si>
    <t xml:space="preserve">VINATIORGA </t>
  </si>
  <si>
    <t>1880-1920</t>
  </si>
  <si>
    <t>TORNTPHARM AUG FUT</t>
  </si>
  <si>
    <t>2050-2070</t>
  </si>
  <si>
    <t>INDUSTOWER AUG FUT</t>
  </si>
  <si>
    <t>180-182</t>
  </si>
  <si>
    <t>RELIANCE AUG FUT</t>
  </si>
  <si>
    <t>2600-2640</t>
  </si>
  <si>
    <t>J</t>
  </si>
  <si>
    <t>HDFCBANK 1700 CE 31-AUG</t>
  </si>
  <si>
    <t>FINNIFTY 20400 CE 01-AUG</t>
  </si>
  <si>
    <t>60-80</t>
  </si>
  <si>
    <t>2970-3100</t>
  </si>
  <si>
    <t>3400-3500</t>
  </si>
  <si>
    <t>475-485</t>
  </si>
  <si>
    <t>Profit of Rs.0.75/-</t>
  </si>
  <si>
    <t>SBIN 660 CE 31-AUG</t>
  </si>
  <si>
    <t>RELIANCE 2540 CE 31-AUG</t>
  </si>
  <si>
    <t>10-12</t>
  </si>
  <si>
    <t>Profit of Rs.350/-</t>
  </si>
  <si>
    <t>Loss of Rs.23/-</t>
  </si>
  <si>
    <t>A S CONFIN PRIVATE LIMITED</t>
  </si>
  <si>
    <t>JAINAM BROKING LIMITED</t>
  </si>
  <si>
    <t>NK SECURITIES RESEARCH PRIVATE LIMITED</t>
  </si>
  <si>
    <t>RPOWER</t>
  </si>
  <si>
    <t>Reliance Power Limited</t>
  </si>
  <si>
    <t>Profit of Rs.19.5/-</t>
  </si>
  <si>
    <t>Loss of Rs.25.5/-</t>
  </si>
  <si>
    <t>Loss of Rs.50/-</t>
  </si>
  <si>
    <t>Loss of Rs.8/-</t>
  </si>
  <si>
    <t xml:space="preserve">NIFTY 19500 CE 3-AUG </t>
  </si>
  <si>
    <t>90-110</t>
  </si>
  <si>
    <t>50</t>
  </si>
  <si>
    <t>4.85</t>
  </si>
  <si>
    <t>Loss of Rs.2.05/-</t>
  </si>
  <si>
    <t>MULTIPLIER SHARE &amp; STOCK ADVISORS PRIVATE LIMITED</t>
  </si>
  <si>
    <t>SOCIETE GENERALE</t>
  </si>
  <si>
    <t>RHFL</t>
  </si>
  <si>
    <t>Reliance Home Finance Ltd</t>
  </si>
  <si>
    <t>RELIANCE CAPITAL LTD</t>
  </si>
  <si>
    <t>Retail Research Technical Calls &amp; Fundamental Performance Report for the month of August-2023</t>
  </si>
  <si>
    <t>FINNIFTY 20050 CE 08-AUG</t>
  </si>
  <si>
    <t>170-200</t>
  </si>
  <si>
    <t>117.5</t>
  </si>
  <si>
    <t>Profit of Rs.20/-</t>
  </si>
  <si>
    <t>NIFTY 19450 CE 3-AUG</t>
  </si>
  <si>
    <t>GRANULES AUG FUT</t>
  </si>
  <si>
    <t>150-180</t>
  </si>
  <si>
    <t>70-100</t>
  </si>
  <si>
    <t>327-329</t>
  </si>
  <si>
    <t>102.5</t>
  </si>
  <si>
    <t>Loss of Rs.47.5/-</t>
  </si>
  <si>
    <t>48</t>
  </si>
  <si>
    <t>Loss of Rs.19/-</t>
  </si>
  <si>
    <t>17</t>
  </si>
  <si>
    <t>Loss of Rs.7/-</t>
  </si>
  <si>
    <t>Profit of Rs.1.5/-</t>
  </si>
  <si>
    <t>31</t>
  </si>
  <si>
    <t>Loss of Rs.31/-</t>
  </si>
  <si>
    <t>GCMSECU</t>
  </si>
  <si>
    <t>640-650</t>
  </si>
  <si>
    <t>Buy&lt;&gt;</t>
  </si>
  <si>
    <t>Loss of Rs.14/-</t>
  </si>
  <si>
    <t>COLPAL AUG FUT</t>
  </si>
  <si>
    <t>2095-2105</t>
  </si>
  <si>
    <t>AMBUJACEM AUG FUT</t>
  </si>
  <si>
    <t>2025-2030</t>
  </si>
  <si>
    <t>480-485</t>
  </si>
  <si>
    <t>Profit of Rs.4.5/-</t>
  </si>
  <si>
    <t>327-330</t>
  </si>
  <si>
    <t>1805-1855</t>
  </si>
  <si>
    <t>2000-2050</t>
  </si>
  <si>
    <t>EARUM</t>
  </si>
  <si>
    <t>SAUMIL ARVINDBHAI BHAVNAGARI</t>
  </si>
  <si>
    <t>INNOVATUS</t>
  </si>
  <si>
    <t>ANANT WEALTH CONSULTANTS PRIVATE LIMITED</t>
  </si>
  <si>
    <t>RELHOME</t>
  </si>
  <si>
    <t>SONALIS</t>
  </si>
  <si>
    <t>SYLPH</t>
  </si>
  <si>
    <t>SRESTHA FINVEST LIMITED</t>
  </si>
  <si>
    <t>VISAGAR</t>
  </si>
  <si>
    <t>NIMIT JAYENDRA SHAH</t>
  </si>
  <si>
    <t>VMS</t>
  </si>
  <si>
    <t>SILVER LINE VENTURES PRIVATE LIMITED</t>
  </si>
  <si>
    <t>ANTGRAPHIC</t>
  </si>
  <si>
    <t>Antarctica Graphics Ltd</t>
  </si>
  <si>
    <t>DRONE</t>
  </si>
  <si>
    <t>Drone Destination Limited</t>
  </si>
  <si>
    <t>YUGA STOCKS AND COMMODITIES PRIVATE LIMITED  .</t>
  </si>
  <si>
    <t>NARMADA</t>
  </si>
  <si>
    <t>Narmada Agrobase Limited</t>
  </si>
  <si>
    <t>PINALBEN PRAKASHBHAI PATEL</t>
  </si>
  <si>
    <t>TOPGAIN FINANCE PRIVATE LIMITED</t>
  </si>
  <si>
    <t>CITADEL SECURITIES INDIA MARKETS PRIVATE LIMITED</t>
  </si>
  <si>
    <t>SAHASTRAA ADVISORS PRIVATE LIMITED</t>
  </si>
  <si>
    <t>VETO</t>
  </si>
  <si>
    <t>Veto Switchgear Cable Ltd</t>
  </si>
  <si>
    <t>KRONE INVESTMENTS</t>
  </si>
  <si>
    <t>VIKASECO</t>
  </si>
  <si>
    <t>Vikas EcoTech Limited</t>
  </si>
  <si>
    <t>VISHWAS FINCAP SERVICES PRIVATE LIMITED</t>
  </si>
  <si>
    <t>SHRITECH</t>
  </si>
  <si>
    <t>Shri Techtex Limited</t>
  </si>
  <si>
    <t>RKFORGE</t>
  </si>
  <si>
    <t>560-570</t>
  </si>
  <si>
    <t>381-399</t>
  </si>
  <si>
    <t>440-460</t>
  </si>
  <si>
    <t>Profit of Rs.3.75/-</t>
  </si>
  <si>
    <t>Profit of Rs.5.5/-</t>
  </si>
  <si>
    <t>CONCOR AUG FUT</t>
  </si>
  <si>
    <t>700-710</t>
  </si>
  <si>
    <t>Profit of Rs.8/-</t>
  </si>
  <si>
    <t>ABATEAS</t>
  </si>
  <si>
    <t>KANTA DEVI SAMDARIA</t>
  </si>
  <si>
    <t>SYKES AND RAY EQUITIES (INDIA) LIMITED</t>
  </si>
  <si>
    <t>KARAM VIR SINGH</t>
  </si>
  <si>
    <t>INFINITE TRADE AND INVESTMENT LTD</t>
  </si>
  <si>
    <t>INQ HOLDING LLC</t>
  </si>
  <si>
    <t>AMARSEC</t>
  </si>
  <si>
    <t>HARISHREE AROMATICS &amp; CHEMICALS PRIVATE LTD.</t>
  </si>
  <si>
    <t>VIJAYBALASAHEBNIKAM</t>
  </si>
  <si>
    <t>YOGESH RAMESH TAWADE</t>
  </si>
  <si>
    <t>GARIMA SUHAS KHABIYA</t>
  </si>
  <si>
    <t>BALUFORGE</t>
  </si>
  <si>
    <t>TANO INVESTMENT OPPORTUNITIES FUND</t>
  </si>
  <si>
    <t>BNL</t>
  </si>
  <si>
    <t>RUPSI BEDI</t>
  </si>
  <si>
    <t>NARAYAN RAJARAM DIVEKAR</t>
  </si>
  <si>
    <t>VAIBHAV KRISHNAKANT MOHITE</t>
  </si>
  <si>
    <t>CRESSAN</t>
  </si>
  <si>
    <t>PARAG COMMOSALES</t>
  </si>
  <si>
    <t>GAURI NANDAN TRADERS</t>
  </si>
  <si>
    <t>DHYAANI</t>
  </si>
  <si>
    <t>ILABEN NAYANBHAI RAJYAGURU</t>
  </si>
  <si>
    <t>SUMICKSHA</t>
  </si>
  <si>
    <t>PAVAN PATEL</t>
  </si>
  <si>
    <t>GAGANPO</t>
  </si>
  <si>
    <t>CANTABIL RETAIL INDIA LIMITED</t>
  </si>
  <si>
    <t>DULCET ADVISORY PRIVATE LIMITED</t>
  </si>
  <si>
    <t>RUPAM BISWAS</t>
  </si>
  <si>
    <t>GUJTLRM</t>
  </si>
  <si>
    <t>BLUE KNIGHT CAPITAL PRIVATE LIMITED</t>
  </si>
  <si>
    <t>HITKITGLO</t>
  </si>
  <si>
    <t>PRAKASH BHOORCHAND SHAH</t>
  </si>
  <si>
    <t>DEIPAKK BAWA AND SONS</t>
  </si>
  <si>
    <t>INDERGR</t>
  </si>
  <si>
    <t>BABITA MITTAL</t>
  </si>
  <si>
    <t>SRINIVASA VARA PRASAD YAGNAMURTHY CHENCHU</t>
  </si>
  <si>
    <t>MRCAGRO</t>
  </si>
  <si>
    <t>MEHTA MANISHKUMAR INDRAVADAN</t>
  </si>
  <si>
    <t>URVASHI UMESHBHAI PATEL</t>
  </si>
  <si>
    <t>KARANSINGH K TOMAR</t>
  </si>
  <si>
    <t>ESPS FINSERVE PRIVATE LIMITED.</t>
  </si>
  <si>
    <t>PRAKASH BHASKAR SHETTY</t>
  </si>
  <si>
    <t>NUTRICIRCLE</t>
  </si>
  <si>
    <t>VIVEK KANDA</t>
  </si>
  <si>
    <t>RAHUL ANANTRAI MEHTA</t>
  </si>
  <si>
    <t>SAMRATPH</t>
  </si>
  <si>
    <t>SETU SECURITIES PVT. LTD.</t>
  </si>
  <si>
    <t>ALERT CONSULTANTS &amp; CREDIT PRIVATE LIMITED</t>
  </si>
  <si>
    <t>SHBCLQ</t>
  </si>
  <si>
    <t>PATRONUS RESEARCH LLP</t>
  </si>
  <si>
    <t>MOORTHY RAM SHANMUGAM</t>
  </si>
  <si>
    <t>SAURABHTRIPATHI</t>
  </si>
  <si>
    <t>AJAY NATAVARLAL COMMODITIES PVT LTD</t>
  </si>
  <si>
    <t>SUCROSA</t>
  </si>
  <si>
    <t>KUNVARJI ENTERPRISE LLP</t>
  </si>
  <si>
    <t>SUMEDHA</t>
  </si>
  <si>
    <t>RAJENDRA BANSAL</t>
  </si>
  <si>
    <t>SWADEIN</t>
  </si>
  <si>
    <t>NEETU JAIN</t>
  </si>
  <si>
    <t>SWAGTAM</t>
  </si>
  <si>
    <t>BABABHOOTHNATH TOURS AND TRAVELS PVT LTD</t>
  </si>
  <si>
    <t>MANSINGH HOTELS AND RESORTS LIMITED</t>
  </si>
  <si>
    <t>RAJESH KUMAR GUPTA</t>
  </si>
  <si>
    <t>TRANSPACT</t>
  </si>
  <si>
    <t>DIVAMSHARMA</t>
  </si>
  <si>
    <t>VEL</t>
  </si>
  <si>
    <t>PRIYA KABRA</t>
  </si>
  <si>
    <t>VEENA RAJESH SHAH</t>
  </si>
  <si>
    <t>MAHADEV MANUBHAI MAKVANA</t>
  </si>
  <si>
    <t>OPELINA FINANCE AND INVESTMENT LIMITED</t>
  </si>
  <si>
    <t>BHAIJEE PORTFOLIO PRIVATE LIMITED</t>
  </si>
  <si>
    <t>YASHCHEM</t>
  </si>
  <si>
    <t>ANAND PRAFULKUMAR GANDHI</t>
  </si>
  <si>
    <t>ZYDUS FAMILY TRUST</t>
  </si>
  <si>
    <t>AARTECH</t>
  </si>
  <si>
    <t>Aartech Solonics Limited</t>
  </si>
  <si>
    <t>VIBRANT SECURITIES PVT. LTD</t>
  </si>
  <si>
    <t>BIRLACABLE</t>
  </si>
  <si>
    <t>Birla Cable Limited</t>
  </si>
  <si>
    <t>BROOKS-RE</t>
  </si>
  <si>
    <t>Brooks Lab Limited</t>
  </si>
  <si>
    <t>UDAY KIRAN JOGI</t>
  </si>
  <si>
    <t>ARYAVARDHAN MODI</t>
  </si>
  <si>
    <t>SETU SECURITIES PVT LTD</t>
  </si>
  <si>
    <t>ESAAR (INDIA) LIMITED</t>
  </si>
  <si>
    <t>PRERNA PRADEEP AGARWAL</t>
  </si>
  <si>
    <t>BHAMINI KAMAL PAREKH</t>
  </si>
  <si>
    <t>DLINKINDIA</t>
  </si>
  <si>
    <t>D-Link India Ltd</t>
  </si>
  <si>
    <t>MANSI SHARE AND STOCK ADVISORS PVT LTD</t>
  </si>
  <si>
    <t>EUROBOND</t>
  </si>
  <si>
    <t>Euro Panel Products Ltd</t>
  </si>
  <si>
    <t>DIVYA PLY AGENCY PRIVATE LIMITED</t>
  </si>
  <si>
    <t>GATI</t>
  </si>
  <si>
    <t>GATI Limited</t>
  </si>
  <si>
    <t>EQUITY INTELLIGENCE INDIA PRIVATE LIMITED</t>
  </si>
  <si>
    <t>HBLPOWER</t>
  </si>
  <si>
    <t>HBL Power Systems Limited</t>
  </si>
  <si>
    <t>HISARMETAL</t>
  </si>
  <si>
    <t>Hisar Metal Ind. Limited</t>
  </si>
  <si>
    <t>SHARMA SAVITRI</t>
  </si>
  <si>
    <t>KBCGLOBAL</t>
  </si>
  <si>
    <t>KBC Global Limited</t>
  </si>
  <si>
    <t>LTS INVESTMENT FUND LTD</t>
  </si>
  <si>
    <t>PATINTLOG</t>
  </si>
  <si>
    <t>Patel Integrated Logistic</t>
  </si>
  <si>
    <t>SHAH SONAL RAJESH</t>
  </si>
  <si>
    <t>VANDANA YOGESH BHOSALE</t>
  </si>
  <si>
    <t>YOGESH BHASKAR BHOSALE</t>
  </si>
  <si>
    <t>Sanghi Industries Ltd</t>
  </si>
  <si>
    <t>SBCL</t>
  </si>
  <si>
    <t>Shivalik Bimetal Con. Ltd</t>
  </si>
  <si>
    <t>BOFA SECURITIES EUROPE SA</t>
  </si>
  <si>
    <t>SHAH</t>
  </si>
  <si>
    <t>Shah Metacorp Limited</t>
  </si>
  <si>
    <t>MALTI  SALVI</t>
  </si>
  <si>
    <t>URMILADEVI TAPARIA</t>
  </si>
  <si>
    <t>KARAN ASHUTOSH TAPARIA</t>
  </si>
  <si>
    <t>SANJEEVKUMAR TAPARIA</t>
  </si>
  <si>
    <t>SKMEGGPROD</t>
  </si>
  <si>
    <t>SKM Egg Products Export</t>
  </si>
  <si>
    <t>SYNOPTICS</t>
  </si>
  <si>
    <t>Synoptics Technologies L</t>
  </si>
  <si>
    <t>AJAY  SALVI</t>
  </si>
  <si>
    <t>NNM SECURITIES PVT LTD</t>
  </si>
  <si>
    <t>TFCILTD</t>
  </si>
  <si>
    <t>Tourism Finance Corp</t>
  </si>
  <si>
    <t>CRONY VYAPAR PVT LTD</t>
  </si>
  <si>
    <t>VASCONEQ</t>
  </si>
  <si>
    <t>Vascon Engineers Ltd</t>
  </si>
  <si>
    <t>AJAY SHIV NARAYAN UPADHYAYA</t>
  </si>
  <si>
    <t>VCL-RE</t>
  </si>
  <si>
    <t>Vaxtex Cotfab Limited</t>
  </si>
  <si>
    <t>ASHOK KUMAR GUPTA</t>
  </si>
  <si>
    <t>VENKEYS</t>
  </si>
  <si>
    <t>Venky's (India) Limited</t>
  </si>
  <si>
    <t>YATHARTH</t>
  </si>
  <si>
    <t>Yatharth Hosp &amp; Tra C S L</t>
  </si>
  <si>
    <t>ELIXIR WEALTH MANAGEMENT PRIVATE LIMITED</t>
  </si>
  <si>
    <t>QNANCE TECHNOLOGIES LLP</t>
  </si>
  <si>
    <t>PLUTUS WEALTH MANAGEMENT LLP</t>
  </si>
  <si>
    <t>YCCL</t>
  </si>
  <si>
    <t>Yasons Chemex Care Ltd</t>
  </si>
  <si>
    <t>Zydus Wellness Limited</t>
  </si>
  <si>
    <t>AGARWAL GARGI</t>
  </si>
  <si>
    <t>HAFIZA MOHAMED HASANFATTA</t>
  </si>
  <si>
    <t>V JOSHI IMPEX PRIVATE LIMITED .</t>
  </si>
  <si>
    <t>VORA PRITESH PRAVINCHANDRA (HUF)</t>
  </si>
  <si>
    <t>ANANTH VUMMIDI</t>
  </si>
  <si>
    <t>PRABHA RAMESHKUMAR GUPTA</t>
  </si>
  <si>
    <t>KEERTI</t>
  </si>
  <si>
    <t>Keerti Know &amp; Skill Ltd.</t>
  </si>
  <si>
    <t>UDAY RAMESH SHAH</t>
  </si>
  <si>
    <t>NIRMAN</t>
  </si>
  <si>
    <t>Nirman Agri Gentics Ltd</t>
  </si>
  <si>
    <t>MOUNTAIN VENTURES</t>
  </si>
  <si>
    <t>SURYANARAYANA RAJU VEGESNA</t>
  </si>
  <si>
    <t>TSL HOLDINGS PRIVATE LIMITED</t>
  </si>
  <si>
    <t>GURBIR SANDHU</t>
  </si>
  <si>
    <t>SIGACHI</t>
  </si>
  <si>
    <t>Sigachi Industries Ltd</t>
  </si>
  <si>
    <t>DHARM PRAKASH TRIPATHI</t>
  </si>
  <si>
    <t>NIKHIL RAJESH SINGH</t>
  </si>
  <si>
    <t>TEMBO</t>
  </si>
  <si>
    <t>Tembo Global Ind Ltd</t>
  </si>
  <si>
    <t>RAMAN TALWAR</t>
  </si>
  <si>
    <t>VAX ENTERPRISE PRIVATE LIMITED</t>
  </si>
  <si>
    <t>WALCHANNAG</t>
  </si>
  <si>
    <t>Walchandnagar Ind. Ltd</t>
  </si>
  <si>
    <t>NIKUNJ STOCK BROKERS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</si>
</sst>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rgb="FF92D050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9" fontId="40" fillId="0" borderId="0" applyFont="0" applyFill="0" applyBorder="0" applyAlignment="0" applyProtection="0"/>
    <xf numFmtId="0" fontId="1" fillId="0" borderId="24"/>
  </cellStyleXfs>
  <cellXfs count="35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43" fontId="36" fillId="0" borderId="2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2" fontId="37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11" borderId="2" xfId="0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0" fillId="0" borderId="31" xfId="1" applyFont="1" applyBorder="1"/>
    <xf numFmtId="0" fontId="14" fillId="0" borderId="0" xfId="0" applyFont="1"/>
    <xf numFmtId="16" fontId="37" fillId="0" borderId="32" xfId="0" applyNumberFormat="1" applyFont="1" applyBorder="1" applyAlignment="1">
      <alignment horizontal="center" vertical="center"/>
    </xf>
    <xf numFmtId="2" fontId="37" fillId="0" borderId="31" xfId="0" applyNumberFormat="1" applyFont="1" applyBorder="1" applyAlignment="1">
      <alignment horizontal="center" vertical="center"/>
    </xf>
    <xf numFmtId="0" fontId="37" fillId="6" borderId="20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0" borderId="31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0" fontId="39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left"/>
    </xf>
    <xf numFmtId="43" fontId="39" fillId="12" borderId="2" xfId="0" applyNumberFormat="1" applyFont="1" applyFill="1" applyBorder="1" applyAlignment="1">
      <alignment horizontal="center" vertical="top"/>
    </xf>
    <xf numFmtId="0" fontId="39" fillId="12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37" fillId="6" borderId="2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36" fillId="13" borderId="31" xfId="0" applyFont="1" applyFill="1" applyBorder="1" applyAlignment="1">
      <alignment horizontal="center" vertical="center"/>
    </xf>
    <xf numFmtId="165" fontId="36" fillId="13" borderId="31" xfId="0" applyNumberFormat="1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left" vertical="center"/>
    </xf>
    <xf numFmtId="49" fontId="37" fillId="13" borderId="31" xfId="0" applyNumberFormat="1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0" fontId="37" fillId="14" borderId="7" xfId="0" applyFont="1" applyFill="1" applyBorder="1" applyAlignment="1">
      <alignment horizontal="center" vertical="center"/>
    </xf>
    <xf numFmtId="165" fontId="36" fillId="13" borderId="7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0" fontId="37" fillId="13" borderId="20" xfId="0" applyFont="1" applyFill="1" applyBorder="1" applyAlignment="1">
      <alignment horizontal="center" vertical="center"/>
    </xf>
    <xf numFmtId="0" fontId="37" fillId="13" borderId="27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15" fontId="1" fillId="13" borderId="3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left"/>
    </xf>
    <xf numFmtId="43" fontId="36" fillId="13" borderId="31" xfId="0" applyNumberFormat="1" applyFont="1" applyFill="1" applyBorder="1" applyAlignment="1">
      <alignment horizontal="center" vertical="top"/>
    </xf>
    <xf numFmtId="0" fontId="37" fillId="15" borderId="2" xfId="0" applyFont="1" applyFill="1" applyBorder="1" applyAlignment="1">
      <alignment horizontal="center" vertical="center"/>
    </xf>
    <xf numFmtId="2" fontId="37" fillId="15" borderId="2" xfId="0" applyNumberFormat="1" applyFont="1" applyFill="1" applyBorder="1" applyAlignment="1">
      <alignment horizontal="center" vertical="center"/>
    </xf>
    <xf numFmtId="10" fontId="37" fillId="15" borderId="2" xfId="0" applyNumberFormat="1" applyFont="1" applyFill="1" applyBorder="1" applyAlignment="1">
      <alignment horizontal="center" vertical="center" wrapText="1"/>
    </xf>
    <xf numFmtId="0" fontId="37" fillId="15" borderId="20" xfId="0" applyFont="1" applyFill="1" applyBorder="1" applyAlignment="1">
      <alignment horizontal="center" vertical="center"/>
    </xf>
    <xf numFmtId="16" fontId="37" fillId="15" borderId="31" xfId="0" applyNumberFormat="1" applyFont="1" applyFill="1" applyBorder="1" applyAlignment="1">
      <alignment horizontal="center" vertical="center"/>
    </xf>
    <xf numFmtId="2" fontId="37" fillId="13" borderId="17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0" fontId="36" fillId="17" borderId="2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165" fontId="36" fillId="17" borderId="2" xfId="0" applyNumberFormat="1" applyFont="1" applyFill="1" applyBorder="1" applyAlignment="1">
      <alignment horizontal="center" vertical="center"/>
    </xf>
    <xf numFmtId="15" fontId="1" fillId="17" borderId="2" xfId="0" applyNumberFormat="1" applyFont="1" applyFill="1" applyBorder="1" applyAlignment="1">
      <alignment horizontal="center" vertical="center"/>
    </xf>
    <xf numFmtId="0" fontId="39" fillId="17" borderId="2" xfId="0" applyFont="1" applyFill="1" applyBorder="1" applyAlignment="1">
      <alignment horizontal="left"/>
    </xf>
    <xf numFmtId="43" fontId="36" fillId="17" borderId="2" xfId="0" applyNumberFormat="1" applyFont="1" applyFill="1" applyBorder="1" applyAlignment="1">
      <alignment horizontal="center" vertical="top"/>
    </xf>
    <xf numFmtId="0" fontId="37" fillId="17" borderId="2" xfId="0" applyFont="1" applyFill="1" applyBorder="1" applyAlignment="1">
      <alignment horizontal="center" vertical="center"/>
    </xf>
    <xf numFmtId="0" fontId="37" fillId="18" borderId="2" xfId="0" applyFont="1" applyFill="1" applyBorder="1" applyAlignment="1">
      <alignment horizontal="center" vertical="center"/>
    </xf>
    <xf numFmtId="2" fontId="37" fillId="18" borderId="2" xfId="0" applyNumberFormat="1" applyFont="1" applyFill="1" applyBorder="1" applyAlignment="1">
      <alignment horizontal="center" vertical="center"/>
    </xf>
    <xf numFmtId="10" fontId="37" fillId="18" borderId="2" xfId="0" applyNumberFormat="1" applyFont="1" applyFill="1" applyBorder="1" applyAlignment="1">
      <alignment horizontal="center" vertical="center" wrapText="1"/>
    </xf>
    <xf numFmtId="0" fontId="37" fillId="18" borderId="20" xfId="0" applyFont="1" applyFill="1" applyBorder="1" applyAlignment="1">
      <alignment horizontal="center" vertical="center"/>
    </xf>
    <xf numFmtId="16" fontId="37" fillId="18" borderId="31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</cellXfs>
  <cellStyles count="3">
    <cellStyle name="Normal" xfId="0" builtinId="0"/>
    <cellStyle name="Normal 7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20" sqref="B2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45146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45146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7" t="s">
        <v>16</v>
      </c>
      <c r="B9" s="349" t="s">
        <v>17</v>
      </c>
      <c r="C9" s="349" t="s">
        <v>18</v>
      </c>
      <c r="D9" s="349" t="s">
        <v>19</v>
      </c>
      <c r="E9" s="26" t="s">
        <v>20</v>
      </c>
      <c r="F9" s="26" t="s">
        <v>21</v>
      </c>
      <c r="G9" s="344" t="s">
        <v>22</v>
      </c>
      <c r="H9" s="345"/>
      <c r="I9" s="346"/>
      <c r="J9" s="344" t="s">
        <v>23</v>
      </c>
      <c r="K9" s="345"/>
      <c r="L9" s="346"/>
      <c r="M9" s="26"/>
      <c r="N9" s="27"/>
      <c r="O9" s="27"/>
      <c r="P9" s="27"/>
    </row>
    <row r="10" spans="1:16" ht="38.25">
      <c r="A10" s="348"/>
      <c r="B10" s="350"/>
      <c r="C10" s="350"/>
      <c r="D10" s="350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879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19661.05</v>
      </c>
      <c r="F11" s="35">
        <v>19640.7</v>
      </c>
      <c r="G11" s="36">
        <v>19597.350000000002</v>
      </c>
      <c r="H11" s="36">
        <v>19533.650000000001</v>
      </c>
      <c r="I11" s="36">
        <v>19490.300000000003</v>
      </c>
      <c r="J11" s="36">
        <v>19704.400000000001</v>
      </c>
      <c r="K11" s="36">
        <v>19747.75</v>
      </c>
      <c r="L11" s="36">
        <v>19811.45</v>
      </c>
      <c r="M11" s="37">
        <v>19684.05</v>
      </c>
      <c r="N11" s="37">
        <v>19577</v>
      </c>
      <c r="O11" s="261">
        <v>12952550</v>
      </c>
      <c r="P11" s="263">
        <v>-7.9121619810276628E-3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44964.35</v>
      </c>
      <c r="F12" s="38">
        <v>44994.19999999999</v>
      </c>
      <c r="G12" s="39">
        <v>44855.449999999983</v>
      </c>
      <c r="H12" s="39">
        <v>44746.549999999996</v>
      </c>
      <c r="I12" s="39">
        <v>44607.799999999988</v>
      </c>
      <c r="J12" s="39">
        <v>45103.099999999977</v>
      </c>
      <c r="K12" s="39">
        <v>45241.849999999991</v>
      </c>
      <c r="L12" s="39">
        <v>45350.749999999971</v>
      </c>
      <c r="M12" s="31">
        <v>45132.95</v>
      </c>
      <c r="N12" s="31">
        <v>44885.3</v>
      </c>
      <c r="O12" s="262">
        <v>2063040</v>
      </c>
      <c r="P12" s="263">
        <v>2.7584351932100057E-2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20113.2</v>
      </c>
      <c r="F13" s="38">
        <v>20115.066666666666</v>
      </c>
      <c r="G13" s="39">
        <v>20064.133333333331</v>
      </c>
      <c r="H13" s="39">
        <v>20015.066666666666</v>
      </c>
      <c r="I13" s="39">
        <v>19964.133333333331</v>
      </c>
      <c r="J13" s="39">
        <v>20164.133333333331</v>
      </c>
      <c r="K13" s="39">
        <v>20215.066666666666</v>
      </c>
      <c r="L13" s="39">
        <v>20264.133333333331</v>
      </c>
      <c r="M13" s="31">
        <v>20166</v>
      </c>
      <c r="N13" s="31">
        <v>20066</v>
      </c>
      <c r="O13" s="262">
        <v>71280</v>
      </c>
      <c r="P13" s="264">
        <v>0.14011516314779271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45168</v>
      </c>
      <c r="E14" s="38">
        <v>8578.25</v>
      </c>
      <c r="F14" s="38">
        <v>8576.15</v>
      </c>
      <c r="G14" s="39">
        <v>8552.0999999999985</v>
      </c>
      <c r="H14" s="39">
        <v>8525.9499999999989</v>
      </c>
      <c r="I14" s="39">
        <v>8501.8999999999978</v>
      </c>
      <c r="J14" s="39">
        <v>8602.2999999999993</v>
      </c>
      <c r="K14" s="39">
        <v>8626.3499999999985</v>
      </c>
      <c r="L14" s="39">
        <v>8652.5</v>
      </c>
      <c r="M14" s="31">
        <v>8600.2000000000007</v>
      </c>
      <c r="N14" s="31">
        <v>8550</v>
      </c>
      <c r="O14" s="262">
        <v>77325</v>
      </c>
      <c r="P14" s="264">
        <v>-1.8095238095238095E-2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477</v>
      </c>
      <c r="F15" s="38">
        <v>477.88333333333338</v>
      </c>
      <c r="G15" s="39">
        <v>474.01666666666677</v>
      </c>
      <c r="H15" s="39">
        <v>471.03333333333336</v>
      </c>
      <c r="I15" s="39">
        <v>467.16666666666674</v>
      </c>
      <c r="J15" s="39">
        <v>480.86666666666679</v>
      </c>
      <c r="K15" s="39">
        <v>484.73333333333346</v>
      </c>
      <c r="L15" s="39">
        <v>487.71666666666681</v>
      </c>
      <c r="M15" s="31">
        <v>481.75</v>
      </c>
      <c r="N15" s="31">
        <v>474.9</v>
      </c>
      <c r="O15" s="262">
        <v>11136000</v>
      </c>
      <c r="P15" s="263">
        <v>3.5932446999640676E-4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4544.6499999999996</v>
      </c>
      <c r="F16" s="38">
        <v>4514.25</v>
      </c>
      <c r="G16" s="39">
        <v>4461.5</v>
      </c>
      <c r="H16" s="39">
        <v>4378.3500000000004</v>
      </c>
      <c r="I16" s="39">
        <v>4325.6000000000004</v>
      </c>
      <c r="J16" s="39">
        <v>4597.3999999999996</v>
      </c>
      <c r="K16" s="39">
        <v>4650.1499999999996</v>
      </c>
      <c r="L16" s="39">
        <v>4733.2999999999993</v>
      </c>
      <c r="M16" s="31">
        <v>4567</v>
      </c>
      <c r="N16" s="31">
        <v>4431.1000000000004</v>
      </c>
      <c r="O16" s="262">
        <v>1491250</v>
      </c>
      <c r="P16" s="263">
        <v>3.811347024016707E-2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24023.45</v>
      </c>
      <c r="F17" s="38">
        <v>24038.766666666663</v>
      </c>
      <c r="G17" s="39">
        <v>23707.533333333326</v>
      </c>
      <c r="H17" s="39">
        <v>23391.616666666661</v>
      </c>
      <c r="I17" s="39">
        <v>23060.383333333324</v>
      </c>
      <c r="J17" s="39">
        <v>24354.683333333327</v>
      </c>
      <c r="K17" s="39">
        <v>24685.916666666664</v>
      </c>
      <c r="L17" s="39">
        <v>25001.833333333328</v>
      </c>
      <c r="M17" s="31">
        <v>24370</v>
      </c>
      <c r="N17" s="31">
        <v>23722.85</v>
      </c>
      <c r="O17" s="262">
        <v>71840</v>
      </c>
      <c r="P17" s="263">
        <v>-3.2327586206896554E-2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186.95</v>
      </c>
      <c r="F18" s="38">
        <v>186.76666666666665</v>
      </c>
      <c r="G18" s="39">
        <v>183.98333333333329</v>
      </c>
      <c r="H18" s="39">
        <v>181.01666666666665</v>
      </c>
      <c r="I18" s="39">
        <v>178.23333333333329</v>
      </c>
      <c r="J18" s="39">
        <v>189.73333333333329</v>
      </c>
      <c r="K18" s="39">
        <v>192.51666666666665</v>
      </c>
      <c r="L18" s="39">
        <v>195.48333333333329</v>
      </c>
      <c r="M18" s="31">
        <v>189.55</v>
      </c>
      <c r="N18" s="31">
        <v>183.8</v>
      </c>
      <c r="O18" s="262">
        <v>26357400</v>
      </c>
      <c r="P18" s="263">
        <v>3.9173940813285076E-2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200.3</v>
      </c>
      <c r="F19" s="38">
        <v>201.1</v>
      </c>
      <c r="G19" s="39">
        <v>193.25</v>
      </c>
      <c r="H19" s="39">
        <v>186.20000000000002</v>
      </c>
      <c r="I19" s="39">
        <v>178.35000000000002</v>
      </c>
      <c r="J19" s="39">
        <v>208.14999999999998</v>
      </c>
      <c r="K19" s="39">
        <v>215.99999999999994</v>
      </c>
      <c r="L19" s="39">
        <v>223.04999999999995</v>
      </c>
      <c r="M19" s="31">
        <v>208.95</v>
      </c>
      <c r="N19" s="31">
        <v>194.05</v>
      </c>
      <c r="O19" s="262">
        <v>34049600</v>
      </c>
      <c r="P19" s="263">
        <v>0.15883550128307231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2044.45</v>
      </c>
      <c r="F20" s="38">
        <v>2042.3500000000001</v>
      </c>
      <c r="G20" s="39">
        <v>2024.1000000000004</v>
      </c>
      <c r="H20" s="39">
        <v>2003.7500000000002</v>
      </c>
      <c r="I20" s="39">
        <v>1985.5000000000005</v>
      </c>
      <c r="J20" s="39">
        <v>2062.7000000000003</v>
      </c>
      <c r="K20" s="39">
        <v>2080.9499999999998</v>
      </c>
      <c r="L20" s="39">
        <v>2101.3000000000002</v>
      </c>
      <c r="M20" s="31">
        <v>2060.6</v>
      </c>
      <c r="N20" s="31">
        <v>2022</v>
      </c>
      <c r="O20" s="262">
        <v>6428700</v>
      </c>
      <c r="P20" s="263">
        <v>-3.8583116400148754E-3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2568.5500000000002</v>
      </c>
      <c r="F21" s="38">
        <v>2561.5166666666669</v>
      </c>
      <c r="G21" s="39">
        <v>2534.0333333333338</v>
      </c>
      <c r="H21" s="39">
        <v>2499.5166666666669</v>
      </c>
      <c r="I21" s="39">
        <v>2472.0333333333338</v>
      </c>
      <c r="J21" s="39">
        <v>2596.0333333333338</v>
      </c>
      <c r="K21" s="39">
        <v>2623.5166666666664</v>
      </c>
      <c r="L21" s="39">
        <v>2658.0333333333338</v>
      </c>
      <c r="M21" s="31">
        <v>2589</v>
      </c>
      <c r="N21" s="31">
        <v>2527</v>
      </c>
      <c r="O21" s="262">
        <v>12354600</v>
      </c>
      <c r="P21" s="263">
        <v>2.9730202785487461E-2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796.9</v>
      </c>
      <c r="F22" s="38">
        <v>791.11666666666667</v>
      </c>
      <c r="G22" s="39">
        <v>781.5333333333333</v>
      </c>
      <c r="H22" s="39">
        <v>766.16666666666663</v>
      </c>
      <c r="I22" s="39">
        <v>756.58333333333326</v>
      </c>
      <c r="J22" s="39">
        <v>806.48333333333335</v>
      </c>
      <c r="K22" s="39">
        <v>816.06666666666661</v>
      </c>
      <c r="L22" s="39">
        <v>831.43333333333339</v>
      </c>
      <c r="M22" s="31">
        <v>800.7</v>
      </c>
      <c r="N22" s="31">
        <v>775.75</v>
      </c>
      <c r="O22" s="262">
        <v>37612800</v>
      </c>
      <c r="P22" s="263">
        <v>4.9511138890129022E-2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4152.25</v>
      </c>
      <c r="F23" s="38">
        <v>4132.083333333333</v>
      </c>
      <c r="G23" s="39">
        <v>4092.3666666666659</v>
      </c>
      <c r="H23" s="39">
        <v>4032.4833333333327</v>
      </c>
      <c r="I23" s="39">
        <v>3992.7666666666655</v>
      </c>
      <c r="J23" s="39">
        <v>4191.9666666666662</v>
      </c>
      <c r="K23" s="39">
        <v>4231.6833333333334</v>
      </c>
      <c r="L23" s="39">
        <v>4291.5666666666666</v>
      </c>
      <c r="M23" s="31">
        <v>4171.8</v>
      </c>
      <c r="N23" s="31">
        <v>4072.2</v>
      </c>
      <c r="O23" s="262">
        <v>722400</v>
      </c>
      <c r="P23" s="263">
        <v>3.2590051457975985E-2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477.5</v>
      </c>
      <c r="F24" s="38">
        <v>476.06666666666661</v>
      </c>
      <c r="G24" s="39">
        <v>472.5833333333332</v>
      </c>
      <c r="H24" s="39">
        <v>467.66666666666657</v>
      </c>
      <c r="I24" s="39">
        <v>464.18333333333317</v>
      </c>
      <c r="J24" s="39">
        <v>480.98333333333323</v>
      </c>
      <c r="K24" s="39">
        <v>484.46666666666658</v>
      </c>
      <c r="L24" s="39">
        <v>489.38333333333327</v>
      </c>
      <c r="M24" s="31">
        <v>479.55</v>
      </c>
      <c r="N24" s="31">
        <v>471.15</v>
      </c>
      <c r="O24" s="262">
        <v>62731800</v>
      </c>
      <c r="P24" s="263">
        <v>3.946534539378925E-3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5043.6000000000004</v>
      </c>
      <c r="F25" s="38">
        <v>5027.4833333333336</v>
      </c>
      <c r="G25" s="39">
        <v>5002.0666666666675</v>
      </c>
      <c r="H25" s="39">
        <v>4960.5333333333338</v>
      </c>
      <c r="I25" s="39">
        <v>4935.1166666666677</v>
      </c>
      <c r="J25" s="39">
        <v>5069.0166666666673</v>
      </c>
      <c r="K25" s="39">
        <v>5094.4333333333334</v>
      </c>
      <c r="L25" s="39">
        <v>5135.9666666666672</v>
      </c>
      <c r="M25" s="31">
        <v>5052.8999999999996</v>
      </c>
      <c r="N25" s="31">
        <v>4985.95</v>
      </c>
      <c r="O25" s="262">
        <v>2465000</v>
      </c>
      <c r="P25" s="263">
        <v>3.3597148697520833E-2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436.65</v>
      </c>
      <c r="F26" s="38">
        <v>436.91666666666669</v>
      </c>
      <c r="G26" s="39">
        <v>432.88333333333338</v>
      </c>
      <c r="H26" s="39">
        <v>429.11666666666667</v>
      </c>
      <c r="I26" s="39">
        <v>425.08333333333337</v>
      </c>
      <c r="J26" s="39">
        <v>440.68333333333339</v>
      </c>
      <c r="K26" s="39">
        <v>444.7166666666667</v>
      </c>
      <c r="L26" s="39">
        <v>448.48333333333341</v>
      </c>
      <c r="M26" s="31">
        <v>440.95</v>
      </c>
      <c r="N26" s="31">
        <v>433.15</v>
      </c>
      <c r="O26" s="262">
        <v>9062700</v>
      </c>
      <c r="P26" s="263">
        <v>-8.5549562953319697E-3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183.8</v>
      </c>
      <c r="F27" s="38">
        <v>183.6</v>
      </c>
      <c r="G27" s="39">
        <v>182.75</v>
      </c>
      <c r="H27" s="39">
        <v>181.70000000000002</v>
      </c>
      <c r="I27" s="39">
        <v>180.85000000000002</v>
      </c>
      <c r="J27" s="39">
        <v>184.64999999999998</v>
      </c>
      <c r="K27" s="39">
        <v>185.49999999999994</v>
      </c>
      <c r="L27" s="39">
        <v>186.54999999999995</v>
      </c>
      <c r="M27" s="31">
        <v>184.45</v>
      </c>
      <c r="N27" s="31">
        <v>182.55</v>
      </c>
      <c r="O27" s="262">
        <v>82860000</v>
      </c>
      <c r="P27" s="263">
        <v>-2.4078979051288226E-3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3360.55</v>
      </c>
      <c r="F28" s="38">
        <v>3356.7166666666667</v>
      </c>
      <c r="G28" s="39">
        <v>3340.0833333333335</v>
      </c>
      <c r="H28" s="39">
        <v>3319.6166666666668</v>
      </c>
      <c r="I28" s="39">
        <v>3302.9833333333336</v>
      </c>
      <c r="J28" s="39">
        <v>3377.1833333333334</v>
      </c>
      <c r="K28" s="39">
        <v>3393.8166666666666</v>
      </c>
      <c r="L28" s="39">
        <v>3414.2833333333333</v>
      </c>
      <c r="M28" s="31">
        <v>3373.35</v>
      </c>
      <c r="N28" s="31">
        <v>3336.25</v>
      </c>
      <c r="O28" s="262">
        <v>5015400</v>
      </c>
      <c r="P28" s="263">
        <v>7.9818014925968795E-4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2002.15</v>
      </c>
      <c r="F29" s="38">
        <v>2012.7333333333333</v>
      </c>
      <c r="G29" s="39">
        <v>1984.4166666666667</v>
      </c>
      <c r="H29" s="39">
        <v>1966.6833333333334</v>
      </c>
      <c r="I29" s="39">
        <v>1938.3666666666668</v>
      </c>
      <c r="J29" s="39">
        <v>2030.4666666666667</v>
      </c>
      <c r="K29" s="39">
        <v>2058.7833333333333</v>
      </c>
      <c r="L29" s="39">
        <v>2076.5166666666664</v>
      </c>
      <c r="M29" s="31">
        <v>2041.05</v>
      </c>
      <c r="N29" s="31">
        <v>1995</v>
      </c>
      <c r="O29" s="262">
        <v>3571644</v>
      </c>
      <c r="P29" s="263">
        <v>8.3259127337488872E-2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7081.75</v>
      </c>
      <c r="F30" s="38">
        <v>7088.2666666666664</v>
      </c>
      <c r="G30" s="39">
        <v>7036.5333333333328</v>
      </c>
      <c r="H30" s="39">
        <v>6991.3166666666666</v>
      </c>
      <c r="I30" s="39">
        <v>6939.583333333333</v>
      </c>
      <c r="J30" s="39">
        <v>7133.4833333333327</v>
      </c>
      <c r="K30" s="39">
        <v>7185.2166666666662</v>
      </c>
      <c r="L30" s="39">
        <v>7230.4333333333325</v>
      </c>
      <c r="M30" s="31">
        <v>7140</v>
      </c>
      <c r="N30" s="31">
        <v>7043.05</v>
      </c>
      <c r="O30" s="262">
        <v>435675</v>
      </c>
      <c r="P30" s="263">
        <v>1.3787085514834206E-2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725.55</v>
      </c>
      <c r="F31" s="38">
        <v>730.31666666666661</v>
      </c>
      <c r="G31" s="39">
        <v>718.78333333333319</v>
      </c>
      <c r="H31" s="39">
        <v>712.01666666666654</v>
      </c>
      <c r="I31" s="39">
        <v>700.48333333333312</v>
      </c>
      <c r="J31" s="39">
        <v>737.08333333333326</v>
      </c>
      <c r="K31" s="39">
        <v>748.61666666666656</v>
      </c>
      <c r="L31" s="39">
        <v>755.38333333333333</v>
      </c>
      <c r="M31" s="31">
        <v>741.85</v>
      </c>
      <c r="N31" s="31">
        <v>723.55</v>
      </c>
      <c r="O31" s="262">
        <v>12576000</v>
      </c>
      <c r="P31" s="263">
        <v>2.1027847690184297E-2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873.7</v>
      </c>
      <c r="F32" s="38">
        <v>865.68333333333339</v>
      </c>
      <c r="G32" s="39">
        <v>851.06666666666683</v>
      </c>
      <c r="H32" s="39">
        <v>828.43333333333339</v>
      </c>
      <c r="I32" s="39">
        <v>813.81666666666683</v>
      </c>
      <c r="J32" s="39">
        <v>888.31666666666683</v>
      </c>
      <c r="K32" s="39">
        <v>902.93333333333339</v>
      </c>
      <c r="L32" s="39">
        <v>925.56666666666683</v>
      </c>
      <c r="M32" s="31">
        <v>880.3</v>
      </c>
      <c r="N32" s="31">
        <v>843.05</v>
      </c>
      <c r="O32" s="262">
        <v>14258200</v>
      </c>
      <c r="P32" s="263">
        <v>2.498813854183141E-2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954.55</v>
      </c>
      <c r="F33" s="38">
        <v>955.69999999999993</v>
      </c>
      <c r="G33" s="39">
        <v>950.34999999999991</v>
      </c>
      <c r="H33" s="39">
        <v>946.15</v>
      </c>
      <c r="I33" s="39">
        <v>940.8</v>
      </c>
      <c r="J33" s="39">
        <v>959.89999999999986</v>
      </c>
      <c r="K33" s="39">
        <v>965.25</v>
      </c>
      <c r="L33" s="39">
        <v>969.44999999999982</v>
      </c>
      <c r="M33" s="31">
        <v>961.05</v>
      </c>
      <c r="N33" s="31">
        <v>951.5</v>
      </c>
      <c r="O33" s="262">
        <v>42817500</v>
      </c>
      <c r="P33" s="263">
        <v>1.4813059192984535E-2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4705.25</v>
      </c>
      <c r="F34" s="38">
        <v>4723.4333333333334</v>
      </c>
      <c r="G34" s="39">
        <v>4681.916666666667</v>
      </c>
      <c r="H34" s="39">
        <v>4658.5833333333339</v>
      </c>
      <c r="I34" s="39">
        <v>4617.0666666666675</v>
      </c>
      <c r="J34" s="39">
        <v>4746.7666666666664</v>
      </c>
      <c r="K34" s="39">
        <v>4788.2833333333328</v>
      </c>
      <c r="L34" s="39">
        <v>4811.6166666666659</v>
      </c>
      <c r="M34" s="31">
        <v>4764.95</v>
      </c>
      <c r="N34" s="31">
        <v>4700.1000000000004</v>
      </c>
      <c r="O34" s="262">
        <v>2557250</v>
      </c>
      <c r="P34" s="263">
        <v>5.2474534417121105E-2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1516.45</v>
      </c>
      <c r="F35" s="38">
        <v>1509.9833333333333</v>
      </c>
      <c r="G35" s="39">
        <v>1500.2666666666667</v>
      </c>
      <c r="H35" s="39">
        <v>1484.0833333333333</v>
      </c>
      <c r="I35" s="39">
        <v>1474.3666666666666</v>
      </c>
      <c r="J35" s="39">
        <v>1526.1666666666667</v>
      </c>
      <c r="K35" s="39">
        <v>1535.8833333333334</v>
      </c>
      <c r="L35" s="39">
        <v>1552.0666666666668</v>
      </c>
      <c r="M35" s="31">
        <v>1519.7</v>
      </c>
      <c r="N35" s="31">
        <v>1493.8</v>
      </c>
      <c r="O35" s="262">
        <v>10666500</v>
      </c>
      <c r="P35" s="263">
        <v>9.8939594773717107E-3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7172.7</v>
      </c>
      <c r="F36" s="38">
        <v>7169.6166666666659</v>
      </c>
      <c r="G36" s="39">
        <v>7124.6333333333314</v>
      </c>
      <c r="H36" s="39">
        <v>7076.5666666666657</v>
      </c>
      <c r="I36" s="39">
        <v>7031.5833333333312</v>
      </c>
      <c r="J36" s="39">
        <v>7217.6833333333316</v>
      </c>
      <c r="K36" s="39">
        <v>7262.666666666667</v>
      </c>
      <c r="L36" s="39">
        <v>7310.7333333333318</v>
      </c>
      <c r="M36" s="31">
        <v>7214.6</v>
      </c>
      <c r="N36" s="31">
        <v>7121.55</v>
      </c>
      <c r="O36" s="262">
        <v>5104125</v>
      </c>
      <c r="P36" s="263">
        <v>1.3426983023925344E-2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2384</v>
      </c>
      <c r="F37" s="38">
        <v>2420</v>
      </c>
      <c r="G37" s="39">
        <v>2341.1</v>
      </c>
      <c r="H37" s="39">
        <v>2298.1999999999998</v>
      </c>
      <c r="I37" s="39">
        <v>2219.2999999999997</v>
      </c>
      <c r="J37" s="39">
        <v>2462.9</v>
      </c>
      <c r="K37" s="39">
        <v>2541.7999999999997</v>
      </c>
      <c r="L37" s="39">
        <v>2584.7000000000003</v>
      </c>
      <c r="M37" s="31">
        <v>2498.9</v>
      </c>
      <c r="N37" s="31">
        <v>2377.1</v>
      </c>
      <c r="O37" s="262">
        <v>2149800</v>
      </c>
      <c r="P37" s="263">
        <v>4.0964555490993607E-2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405.85</v>
      </c>
      <c r="F38" s="38">
        <v>411.09999999999997</v>
      </c>
      <c r="G38" s="39">
        <v>399.19999999999993</v>
      </c>
      <c r="H38" s="39">
        <v>392.54999999999995</v>
      </c>
      <c r="I38" s="39">
        <v>380.64999999999992</v>
      </c>
      <c r="J38" s="39">
        <v>417.74999999999994</v>
      </c>
      <c r="K38" s="39">
        <v>429.64999999999992</v>
      </c>
      <c r="L38" s="39">
        <v>436.29999999999995</v>
      </c>
      <c r="M38" s="31">
        <v>423</v>
      </c>
      <c r="N38" s="31">
        <v>404.45</v>
      </c>
      <c r="O38" s="262">
        <v>14027200</v>
      </c>
      <c r="P38" s="263">
        <v>0.22154103385815802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230.1</v>
      </c>
      <c r="F39" s="38">
        <v>228.68333333333331</v>
      </c>
      <c r="G39" s="39">
        <v>225.96666666666661</v>
      </c>
      <c r="H39" s="39">
        <v>221.83333333333331</v>
      </c>
      <c r="I39" s="39">
        <v>219.11666666666662</v>
      </c>
      <c r="J39" s="39">
        <v>232.81666666666661</v>
      </c>
      <c r="K39" s="39">
        <v>235.5333333333333</v>
      </c>
      <c r="L39" s="39">
        <v>239.6666666666666</v>
      </c>
      <c r="M39" s="31">
        <v>231.4</v>
      </c>
      <c r="N39" s="31">
        <v>224.55</v>
      </c>
      <c r="O39" s="262">
        <v>86220000</v>
      </c>
      <c r="P39" s="263">
        <v>3.3286394822782159E-2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190.85</v>
      </c>
      <c r="F40" s="38">
        <v>191.31666666666669</v>
      </c>
      <c r="G40" s="39">
        <v>187.83333333333337</v>
      </c>
      <c r="H40" s="39">
        <v>184.81666666666669</v>
      </c>
      <c r="I40" s="39">
        <v>181.33333333333337</v>
      </c>
      <c r="J40" s="39">
        <v>194.33333333333337</v>
      </c>
      <c r="K40" s="39">
        <v>197.81666666666666</v>
      </c>
      <c r="L40" s="39">
        <v>200.83333333333337</v>
      </c>
      <c r="M40" s="31">
        <v>194.8</v>
      </c>
      <c r="N40" s="31">
        <v>188.3</v>
      </c>
      <c r="O40" s="262">
        <v>113373000</v>
      </c>
      <c r="P40" s="263">
        <v>-4.1495622928928236E-2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1751.25</v>
      </c>
      <c r="F41" s="38">
        <v>1749.8166666666666</v>
      </c>
      <c r="G41" s="39">
        <v>1738.1333333333332</v>
      </c>
      <c r="H41" s="39">
        <v>1725.0166666666667</v>
      </c>
      <c r="I41" s="39">
        <v>1713.3333333333333</v>
      </c>
      <c r="J41" s="39">
        <v>1762.9333333333332</v>
      </c>
      <c r="K41" s="39">
        <v>1774.6166666666666</v>
      </c>
      <c r="L41" s="39">
        <v>1787.7333333333331</v>
      </c>
      <c r="M41" s="31">
        <v>1761.5</v>
      </c>
      <c r="N41" s="31">
        <v>1736.7</v>
      </c>
      <c r="O41" s="262">
        <v>1834875</v>
      </c>
      <c r="P41" s="263">
        <v>1.2414649286157667E-2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128.5</v>
      </c>
      <c r="F42" s="38">
        <v>127.96666666666665</v>
      </c>
      <c r="G42" s="39">
        <v>127.0333333333333</v>
      </c>
      <c r="H42" s="39">
        <v>125.56666666666665</v>
      </c>
      <c r="I42" s="39">
        <v>124.6333333333333</v>
      </c>
      <c r="J42" s="39">
        <v>129.43333333333331</v>
      </c>
      <c r="K42" s="39">
        <v>130.36666666666667</v>
      </c>
      <c r="L42" s="39">
        <v>131.83333333333331</v>
      </c>
      <c r="M42" s="31">
        <v>128.9</v>
      </c>
      <c r="N42" s="31">
        <v>126.5</v>
      </c>
      <c r="O42" s="262">
        <v>80580900</v>
      </c>
      <c r="P42" s="263">
        <v>-1.580339738234475E-2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705.5</v>
      </c>
      <c r="F43" s="38">
        <v>702.33333333333337</v>
      </c>
      <c r="G43" s="39">
        <v>698.4666666666667</v>
      </c>
      <c r="H43" s="39">
        <v>691.43333333333328</v>
      </c>
      <c r="I43" s="39">
        <v>687.56666666666661</v>
      </c>
      <c r="J43" s="39">
        <v>709.36666666666679</v>
      </c>
      <c r="K43" s="39">
        <v>713.23333333333335</v>
      </c>
      <c r="L43" s="39">
        <v>720.26666666666688</v>
      </c>
      <c r="M43" s="31">
        <v>706.2</v>
      </c>
      <c r="N43" s="31">
        <v>695.3</v>
      </c>
      <c r="O43" s="262">
        <v>8578900</v>
      </c>
      <c r="P43" s="263">
        <v>4.7970975544208545E-2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915.6</v>
      </c>
      <c r="F44" s="38">
        <v>920.94999999999993</v>
      </c>
      <c r="G44" s="39">
        <v>908.24999999999989</v>
      </c>
      <c r="H44" s="39">
        <v>900.9</v>
      </c>
      <c r="I44" s="39">
        <v>888.19999999999993</v>
      </c>
      <c r="J44" s="39">
        <v>928.29999999999984</v>
      </c>
      <c r="K44" s="39">
        <v>940.99999999999989</v>
      </c>
      <c r="L44" s="39">
        <v>948.3499999999998</v>
      </c>
      <c r="M44" s="31">
        <v>933.65</v>
      </c>
      <c r="N44" s="31">
        <v>913.6</v>
      </c>
      <c r="O44" s="262">
        <v>7917000</v>
      </c>
      <c r="P44" s="263">
        <v>2.0889748549323017E-2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890.5</v>
      </c>
      <c r="F45" s="38">
        <v>891</v>
      </c>
      <c r="G45" s="39">
        <v>882.6</v>
      </c>
      <c r="H45" s="39">
        <v>874.7</v>
      </c>
      <c r="I45" s="39">
        <v>866.30000000000007</v>
      </c>
      <c r="J45" s="39">
        <v>898.9</v>
      </c>
      <c r="K45" s="39">
        <v>907.30000000000007</v>
      </c>
      <c r="L45" s="39">
        <v>915.19999999999993</v>
      </c>
      <c r="M45" s="31">
        <v>899.4</v>
      </c>
      <c r="N45" s="31">
        <v>883.1</v>
      </c>
      <c r="O45" s="262">
        <v>36385950</v>
      </c>
      <c r="P45" s="263">
        <v>-2.733947820653023E-3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96.95</v>
      </c>
      <c r="F46" s="38">
        <v>97.216666666666654</v>
      </c>
      <c r="G46" s="39">
        <v>94.633333333333312</v>
      </c>
      <c r="H46" s="39">
        <v>92.316666666666663</v>
      </c>
      <c r="I46" s="39">
        <v>89.73333333333332</v>
      </c>
      <c r="J46" s="39">
        <v>99.533333333333303</v>
      </c>
      <c r="K46" s="39">
        <v>102.11666666666665</v>
      </c>
      <c r="L46" s="39">
        <v>104.43333333333329</v>
      </c>
      <c r="M46" s="31">
        <v>99.8</v>
      </c>
      <c r="N46" s="31">
        <v>94.9</v>
      </c>
      <c r="O46" s="262">
        <v>118282500</v>
      </c>
      <c r="P46" s="263">
        <v>-8.8861516804504669E-3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263.85000000000002</v>
      </c>
      <c r="F47" s="38">
        <v>261.25</v>
      </c>
      <c r="G47" s="39">
        <v>256.39999999999998</v>
      </c>
      <c r="H47" s="39">
        <v>248.95</v>
      </c>
      <c r="I47" s="39">
        <v>244.09999999999997</v>
      </c>
      <c r="J47" s="39">
        <v>268.7</v>
      </c>
      <c r="K47" s="39">
        <v>273.55</v>
      </c>
      <c r="L47" s="39">
        <v>281</v>
      </c>
      <c r="M47" s="31">
        <v>266.10000000000002</v>
      </c>
      <c r="N47" s="31">
        <v>253.8</v>
      </c>
      <c r="O47" s="262">
        <v>34225000</v>
      </c>
      <c r="P47" s="263">
        <v>4.8640367675220224E-2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18311.349999999999</v>
      </c>
      <c r="F48" s="38">
        <v>18308.983333333334</v>
      </c>
      <c r="G48" s="39">
        <v>18212.516666666666</v>
      </c>
      <c r="H48" s="39">
        <v>18113.683333333334</v>
      </c>
      <c r="I48" s="39">
        <v>18017.216666666667</v>
      </c>
      <c r="J48" s="39">
        <v>18407.816666666666</v>
      </c>
      <c r="K48" s="39">
        <v>18504.283333333333</v>
      </c>
      <c r="L48" s="39">
        <v>18603.116666666665</v>
      </c>
      <c r="M48" s="31">
        <v>18405.45</v>
      </c>
      <c r="N48" s="31">
        <v>18210.150000000001</v>
      </c>
      <c r="O48" s="262">
        <v>212400</v>
      </c>
      <c r="P48" s="263">
        <v>-1.643899050706182E-2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359.45</v>
      </c>
      <c r="F49" s="38">
        <v>358.66666666666669</v>
      </c>
      <c r="G49" s="39">
        <v>356.48333333333335</v>
      </c>
      <c r="H49" s="39">
        <v>353.51666666666665</v>
      </c>
      <c r="I49" s="39">
        <v>351.33333333333331</v>
      </c>
      <c r="J49" s="39">
        <v>361.63333333333338</v>
      </c>
      <c r="K49" s="39">
        <v>363.81666666666666</v>
      </c>
      <c r="L49" s="39">
        <v>366.78333333333342</v>
      </c>
      <c r="M49" s="31">
        <v>360.85</v>
      </c>
      <c r="N49" s="31">
        <v>355.7</v>
      </c>
      <c r="O49" s="262">
        <v>30528000</v>
      </c>
      <c r="P49" s="263">
        <v>4.7393364928909956E-3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4679.8</v>
      </c>
      <c r="F50" s="38">
        <v>4722.95</v>
      </c>
      <c r="G50" s="39">
        <v>4608.8499999999995</v>
      </c>
      <c r="H50" s="39">
        <v>4537.8999999999996</v>
      </c>
      <c r="I50" s="39">
        <v>4423.7999999999993</v>
      </c>
      <c r="J50" s="39">
        <v>4793.8999999999996</v>
      </c>
      <c r="K50" s="39">
        <v>4908</v>
      </c>
      <c r="L50" s="39">
        <v>4978.95</v>
      </c>
      <c r="M50" s="31">
        <v>4837.05</v>
      </c>
      <c r="N50" s="31">
        <v>4652</v>
      </c>
      <c r="O50" s="262">
        <v>2113800</v>
      </c>
      <c r="P50" s="263">
        <v>4.6577946768060832E-3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451.75</v>
      </c>
      <c r="F51" s="38">
        <v>448.15000000000003</v>
      </c>
      <c r="G51" s="39">
        <v>443.45000000000005</v>
      </c>
      <c r="H51" s="39">
        <v>435.15000000000003</v>
      </c>
      <c r="I51" s="39">
        <v>430.45000000000005</v>
      </c>
      <c r="J51" s="39">
        <v>456.45000000000005</v>
      </c>
      <c r="K51" s="39">
        <v>461.15</v>
      </c>
      <c r="L51" s="39">
        <v>469.45000000000005</v>
      </c>
      <c r="M51" s="31">
        <v>452.85</v>
      </c>
      <c r="N51" s="31">
        <v>439.85</v>
      </c>
      <c r="O51" s="262">
        <v>8512000</v>
      </c>
      <c r="P51" s="263">
        <v>-9.7719869706840382E-3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330.75</v>
      </c>
      <c r="F52" s="38">
        <v>331.3</v>
      </c>
      <c r="G52" s="39">
        <v>328.95000000000005</v>
      </c>
      <c r="H52" s="39">
        <v>327.15000000000003</v>
      </c>
      <c r="I52" s="39">
        <v>324.80000000000007</v>
      </c>
      <c r="J52" s="39">
        <v>333.1</v>
      </c>
      <c r="K52" s="39">
        <v>335.45000000000005</v>
      </c>
      <c r="L52" s="39">
        <v>337.25</v>
      </c>
      <c r="M52" s="31">
        <v>333.65</v>
      </c>
      <c r="N52" s="31">
        <v>329.5</v>
      </c>
      <c r="O52" s="262">
        <v>48810600</v>
      </c>
      <c r="P52" s="263">
        <v>2.7734635012203238E-3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748.65</v>
      </c>
      <c r="F53" s="38">
        <v>747.55000000000007</v>
      </c>
      <c r="G53" s="39">
        <v>740.10000000000014</v>
      </c>
      <c r="H53" s="39">
        <v>731.55000000000007</v>
      </c>
      <c r="I53" s="39">
        <v>724.10000000000014</v>
      </c>
      <c r="J53" s="39">
        <v>756.10000000000014</v>
      </c>
      <c r="K53" s="39">
        <v>763.55000000000018</v>
      </c>
      <c r="L53" s="39">
        <v>772.10000000000014</v>
      </c>
      <c r="M53" s="31">
        <v>755</v>
      </c>
      <c r="N53" s="31">
        <v>739</v>
      </c>
      <c r="O53" s="262">
        <v>5976750</v>
      </c>
      <c r="P53" s="263">
        <v>2.5426564068250251E-2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272.75</v>
      </c>
      <c r="F54" s="38">
        <v>272.09999999999997</v>
      </c>
      <c r="G54" s="39">
        <v>269.19999999999993</v>
      </c>
      <c r="H54" s="39">
        <v>265.64999999999998</v>
      </c>
      <c r="I54" s="39">
        <v>262.74999999999994</v>
      </c>
      <c r="J54" s="39">
        <v>275.64999999999992</v>
      </c>
      <c r="K54" s="39">
        <v>278.5499999999999</v>
      </c>
      <c r="L54" s="39">
        <v>282.09999999999991</v>
      </c>
      <c r="M54" s="31">
        <v>275</v>
      </c>
      <c r="N54" s="31">
        <v>268.55</v>
      </c>
      <c r="O54" s="262">
        <v>13098600</v>
      </c>
      <c r="P54" s="263">
        <v>8.3369899078543225E-3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1076.0999999999999</v>
      </c>
      <c r="F55" s="38">
        <v>1078.5999999999999</v>
      </c>
      <c r="G55" s="39">
        <v>1068.6499999999999</v>
      </c>
      <c r="H55" s="39">
        <v>1061.2</v>
      </c>
      <c r="I55" s="39">
        <v>1051.25</v>
      </c>
      <c r="J55" s="39">
        <v>1086.0499999999997</v>
      </c>
      <c r="K55" s="39">
        <v>1095.9999999999995</v>
      </c>
      <c r="L55" s="39">
        <v>1103.4499999999996</v>
      </c>
      <c r="M55" s="31">
        <v>1088.55</v>
      </c>
      <c r="N55" s="31">
        <v>1071.1500000000001</v>
      </c>
      <c r="O55" s="262">
        <v>11451250</v>
      </c>
      <c r="P55" s="263">
        <v>8.7403037255544627E-4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1228.75</v>
      </c>
      <c r="F56" s="38">
        <v>1212.45</v>
      </c>
      <c r="G56" s="39">
        <v>1191</v>
      </c>
      <c r="H56" s="39">
        <v>1153.25</v>
      </c>
      <c r="I56" s="39">
        <v>1131.8</v>
      </c>
      <c r="J56" s="39">
        <v>1250.2</v>
      </c>
      <c r="K56" s="39">
        <v>1271.6500000000003</v>
      </c>
      <c r="L56" s="39">
        <v>1309.4000000000001</v>
      </c>
      <c r="M56" s="31">
        <v>1233.9000000000001</v>
      </c>
      <c r="N56" s="31">
        <v>1174.7</v>
      </c>
      <c r="O56" s="262">
        <v>12125100</v>
      </c>
      <c r="P56" s="263">
        <v>7.8577623590633125E-2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230.15</v>
      </c>
      <c r="F57" s="38">
        <v>230.93333333333337</v>
      </c>
      <c r="G57" s="39">
        <v>228.56666666666672</v>
      </c>
      <c r="H57" s="39">
        <v>226.98333333333335</v>
      </c>
      <c r="I57" s="39">
        <v>224.6166666666667</v>
      </c>
      <c r="J57" s="39">
        <v>232.51666666666674</v>
      </c>
      <c r="K57" s="39">
        <v>234.88333333333335</v>
      </c>
      <c r="L57" s="39">
        <v>236.46666666666675</v>
      </c>
      <c r="M57" s="31">
        <v>233.3</v>
      </c>
      <c r="N57" s="31">
        <v>229.35</v>
      </c>
      <c r="O57" s="262">
        <v>62160000</v>
      </c>
      <c r="P57" s="263">
        <v>3.5259018171955518E-3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4965.8999999999996</v>
      </c>
      <c r="F58" s="38">
        <v>4943.7666666666664</v>
      </c>
      <c r="G58" s="39">
        <v>4912.083333333333</v>
      </c>
      <c r="H58" s="39">
        <v>4858.2666666666664</v>
      </c>
      <c r="I58" s="39">
        <v>4826.583333333333</v>
      </c>
      <c r="J58" s="39">
        <v>4997.583333333333</v>
      </c>
      <c r="K58" s="39">
        <v>5029.2666666666673</v>
      </c>
      <c r="L58" s="39">
        <v>5083.083333333333</v>
      </c>
      <c r="M58" s="31">
        <v>4975.45</v>
      </c>
      <c r="N58" s="31">
        <v>4889.95</v>
      </c>
      <c r="O58" s="262">
        <v>677100</v>
      </c>
      <c r="P58" s="263">
        <v>2.4047186932849365E-2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2004.7</v>
      </c>
      <c r="F59" s="38">
        <v>2010.45</v>
      </c>
      <c r="G59" s="39">
        <v>1995.5500000000002</v>
      </c>
      <c r="H59" s="39">
        <v>1986.4</v>
      </c>
      <c r="I59" s="39">
        <v>1971.5000000000002</v>
      </c>
      <c r="J59" s="39">
        <v>2019.6000000000001</v>
      </c>
      <c r="K59" s="39">
        <v>2034.5000000000002</v>
      </c>
      <c r="L59" s="39">
        <v>2043.65</v>
      </c>
      <c r="M59" s="31">
        <v>2025.35</v>
      </c>
      <c r="N59" s="31">
        <v>2001.3</v>
      </c>
      <c r="O59" s="262">
        <v>2493050</v>
      </c>
      <c r="P59" s="263">
        <v>9.4954648526077105E-3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698.95</v>
      </c>
      <c r="F60" s="38">
        <v>695.94999999999993</v>
      </c>
      <c r="G60" s="39">
        <v>690.99999999999989</v>
      </c>
      <c r="H60" s="39">
        <v>683.05</v>
      </c>
      <c r="I60" s="39">
        <v>678.09999999999991</v>
      </c>
      <c r="J60" s="39">
        <v>703.89999999999986</v>
      </c>
      <c r="K60" s="39">
        <v>708.84999999999991</v>
      </c>
      <c r="L60" s="39">
        <v>716.79999999999984</v>
      </c>
      <c r="M60" s="31">
        <v>700.9</v>
      </c>
      <c r="N60" s="31">
        <v>688</v>
      </c>
      <c r="O60" s="262">
        <v>4618000</v>
      </c>
      <c r="P60" s="263">
        <v>-1.3879991458466795E-2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1052.8</v>
      </c>
      <c r="F61" s="38">
        <v>1049.3999999999999</v>
      </c>
      <c r="G61" s="39">
        <v>1043.1499999999996</v>
      </c>
      <c r="H61" s="39">
        <v>1033.4999999999998</v>
      </c>
      <c r="I61" s="39">
        <v>1027.2499999999995</v>
      </c>
      <c r="J61" s="39">
        <v>1059.0499999999997</v>
      </c>
      <c r="K61" s="39">
        <v>1065.3000000000002</v>
      </c>
      <c r="L61" s="39">
        <v>1074.9499999999998</v>
      </c>
      <c r="M61" s="31">
        <v>1055.6500000000001</v>
      </c>
      <c r="N61" s="31">
        <v>1039.75</v>
      </c>
      <c r="O61" s="262">
        <v>2085300</v>
      </c>
      <c r="P61" s="263">
        <v>2.0904729266620972E-2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302.85000000000002</v>
      </c>
      <c r="F62" s="38">
        <v>301.56666666666666</v>
      </c>
      <c r="G62" s="39">
        <v>299.13333333333333</v>
      </c>
      <c r="H62" s="39">
        <v>295.41666666666669</v>
      </c>
      <c r="I62" s="39">
        <v>292.98333333333335</v>
      </c>
      <c r="J62" s="39">
        <v>305.2833333333333</v>
      </c>
      <c r="K62" s="39">
        <v>307.71666666666658</v>
      </c>
      <c r="L62" s="39">
        <v>311.43333333333328</v>
      </c>
      <c r="M62" s="31">
        <v>304</v>
      </c>
      <c r="N62" s="31">
        <v>297.85000000000002</v>
      </c>
      <c r="O62" s="262">
        <v>14470200</v>
      </c>
      <c r="P62" s="263">
        <v>-1.4466102733848228E-2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133</v>
      </c>
      <c r="F63" s="38">
        <v>132.65</v>
      </c>
      <c r="G63" s="39">
        <v>131.85000000000002</v>
      </c>
      <c r="H63" s="39">
        <v>130.70000000000002</v>
      </c>
      <c r="I63" s="39">
        <v>129.90000000000003</v>
      </c>
      <c r="J63" s="39">
        <v>133.80000000000001</v>
      </c>
      <c r="K63" s="39">
        <v>134.60000000000002</v>
      </c>
      <c r="L63" s="39">
        <v>135.75</v>
      </c>
      <c r="M63" s="31">
        <v>133.44999999999999</v>
      </c>
      <c r="N63" s="31">
        <v>131.5</v>
      </c>
      <c r="O63" s="262">
        <v>36460000</v>
      </c>
      <c r="P63" s="263">
        <v>-2.3258995758653716E-3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1753.1</v>
      </c>
      <c r="F64" s="38">
        <v>1763.2333333333333</v>
      </c>
      <c r="G64" s="39">
        <v>1737.8666666666668</v>
      </c>
      <c r="H64" s="39">
        <v>1722.6333333333334</v>
      </c>
      <c r="I64" s="39">
        <v>1697.2666666666669</v>
      </c>
      <c r="J64" s="39">
        <v>1778.4666666666667</v>
      </c>
      <c r="K64" s="39">
        <v>1803.833333333333</v>
      </c>
      <c r="L64" s="39">
        <v>1819.0666666666666</v>
      </c>
      <c r="M64" s="31">
        <v>1788.6</v>
      </c>
      <c r="N64" s="31">
        <v>1748</v>
      </c>
      <c r="O64" s="262">
        <v>5353800</v>
      </c>
      <c r="P64" s="263">
        <v>0.11342650361866734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568.04999999999995</v>
      </c>
      <c r="F65" s="38">
        <v>566.94999999999993</v>
      </c>
      <c r="G65" s="39">
        <v>562.19999999999982</v>
      </c>
      <c r="H65" s="39">
        <v>556.34999999999991</v>
      </c>
      <c r="I65" s="39">
        <v>551.5999999999998</v>
      </c>
      <c r="J65" s="39">
        <v>572.79999999999984</v>
      </c>
      <c r="K65" s="39">
        <v>577.55000000000007</v>
      </c>
      <c r="L65" s="39">
        <v>583.39999999999986</v>
      </c>
      <c r="M65" s="31">
        <v>571.70000000000005</v>
      </c>
      <c r="N65" s="31">
        <v>561.1</v>
      </c>
      <c r="O65" s="262">
        <v>15543750</v>
      </c>
      <c r="P65" s="263">
        <v>-9.0843891943581164E-3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2022.1</v>
      </c>
      <c r="F66" s="38">
        <v>2009.7333333333333</v>
      </c>
      <c r="G66" s="39">
        <v>1990.4666666666667</v>
      </c>
      <c r="H66" s="39">
        <v>1958.8333333333333</v>
      </c>
      <c r="I66" s="39">
        <v>1939.5666666666666</v>
      </c>
      <c r="J66" s="39">
        <v>2041.3666666666668</v>
      </c>
      <c r="K66" s="39">
        <v>2060.6333333333337</v>
      </c>
      <c r="L66" s="39">
        <v>2092.2666666666669</v>
      </c>
      <c r="M66" s="31">
        <v>2029</v>
      </c>
      <c r="N66" s="31">
        <v>1978.1</v>
      </c>
      <c r="O66" s="262">
        <v>1766500</v>
      </c>
      <c r="P66" s="263">
        <v>0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2060.6999999999998</v>
      </c>
      <c r="F67" s="38">
        <v>2065.2333333333331</v>
      </c>
      <c r="G67" s="39">
        <v>2031.4666666666662</v>
      </c>
      <c r="H67" s="39">
        <v>2002.2333333333331</v>
      </c>
      <c r="I67" s="39">
        <v>1968.4666666666662</v>
      </c>
      <c r="J67" s="39">
        <v>2094.4666666666662</v>
      </c>
      <c r="K67" s="39">
        <v>2128.2333333333336</v>
      </c>
      <c r="L67" s="39">
        <v>2157.4666666666662</v>
      </c>
      <c r="M67" s="31">
        <v>2099</v>
      </c>
      <c r="N67" s="31">
        <v>2036</v>
      </c>
      <c r="O67" s="262">
        <v>2291400</v>
      </c>
      <c r="P67" s="263">
        <v>2.3622047244094488E-3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183</v>
      </c>
      <c r="F68" s="38">
        <v>184.06666666666669</v>
      </c>
      <c r="G68" s="39">
        <v>180.58333333333337</v>
      </c>
      <c r="H68" s="39">
        <v>178.16666666666669</v>
      </c>
      <c r="I68" s="39">
        <v>174.68333333333337</v>
      </c>
      <c r="J68" s="39">
        <v>186.48333333333338</v>
      </c>
      <c r="K68" s="39">
        <v>189.96666666666667</v>
      </c>
      <c r="L68" s="39">
        <v>192.38333333333338</v>
      </c>
      <c r="M68" s="31">
        <v>187.55</v>
      </c>
      <c r="N68" s="31">
        <v>181.65</v>
      </c>
      <c r="O68" s="262">
        <v>13490400</v>
      </c>
      <c r="P68" s="263">
        <v>0.16715116279069767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3908.3</v>
      </c>
      <c r="F69" s="38">
        <v>3860.5333333333333</v>
      </c>
      <c r="G69" s="39">
        <v>3802.6666666666665</v>
      </c>
      <c r="H69" s="39">
        <v>3697.0333333333333</v>
      </c>
      <c r="I69" s="39">
        <v>3639.1666666666665</v>
      </c>
      <c r="J69" s="39">
        <v>3966.1666666666665</v>
      </c>
      <c r="K69" s="39">
        <v>4024.0333333333333</v>
      </c>
      <c r="L69" s="39">
        <v>4129.6666666666661</v>
      </c>
      <c r="M69" s="31">
        <v>3918.4</v>
      </c>
      <c r="N69" s="31">
        <v>3754.9</v>
      </c>
      <c r="O69" s="262">
        <v>3019600</v>
      </c>
      <c r="P69" s="263">
        <v>0.10317112377612159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4701.25</v>
      </c>
      <c r="F70" s="38">
        <v>4604.3499999999995</v>
      </c>
      <c r="G70" s="39">
        <v>4478.1499999999987</v>
      </c>
      <c r="H70" s="39">
        <v>4255.0499999999993</v>
      </c>
      <c r="I70" s="39">
        <v>4128.8499999999985</v>
      </c>
      <c r="J70" s="39">
        <v>4827.4499999999989</v>
      </c>
      <c r="K70" s="39">
        <v>4953.6499999999996</v>
      </c>
      <c r="L70" s="39">
        <v>5176.7499999999991</v>
      </c>
      <c r="M70" s="31">
        <v>4730.55</v>
      </c>
      <c r="N70" s="31">
        <v>4381.25</v>
      </c>
      <c r="O70" s="262">
        <v>1239800</v>
      </c>
      <c r="P70" s="263">
        <v>9.0989088349172825E-2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493</v>
      </c>
      <c r="F71" s="38">
        <v>492.25</v>
      </c>
      <c r="G71" s="39">
        <v>489</v>
      </c>
      <c r="H71" s="39">
        <v>485</v>
      </c>
      <c r="I71" s="39">
        <v>481.75</v>
      </c>
      <c r="J71" s="39">
        <v>496.25</v>
      </c>
      <c r="K71" s="39">
        <v>499.5</v>
      </c>
      <c r="L71" s="39">
        <v>503.5</v>
      </c>
      <c r="M71" s="31">
        <v>495.5</v>
      </c>
      <c r="N71" s="31">
        <v>488.25</v>
      </c>
      <c r="O71" s="262">
        <v>43566600</v>
      </c>
      <c r="P71" s="263">
        <v>2.687356590051725E-2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5674.95</v>
      </c>
      <c r="F72" s="38">
        <v>5689.3499999999995</v>
      </c>
      <c r="G72" s="39">
        <v>5651.2499999999991</v>
      </c>
      <c r="H72" s="39">
        <v>5627.5499999999993</v>
      </c>
      <c r="I72" s="39">
        <v>5589.4499999999989</v>
      </c>
      <c r="J72" s="39">
        <v>5713.0499999999993</v>
      </c>
      <c r="K72" s="39">
        <v>5751.15</v>
      </c>
      <c r="L72" s="39">
        <v>5774.8499999999995</v>
      </c>
      <c r="M72" s="31">
        <v>5727.45</v>
      </c>
      <c r="N72" s="31">
        <v>5665.65</v>
      </c>
      <c r="O72" s="262">
        <v>2865250</v>
      </c>
      <c r="P72" s="263">
        <v>4.50442235798304E-2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3330.9</v>
      </c>
      <c r="F73" s="38">
        <v>3332.9666666666667</v>
      </c>
      <c r="G73" s="39">
        <v>3314.0833333333335</v>
      </c>
      <c r="H73" s="39">
        <v>3297.2666666666669</v>
      </c>
      <c r="I73" s="39">
        <v>3278.3833333333337</v>
      </c>
      <c r="J73" s="39">
        <v>3349.7833333333333</v>
      </c>
      <c r="K73" s="39">
        <v>3368.6666666666665</v>
      </c>
      <c r="L73" s="39">
        <v>3385.4833333333331</v>
      </c>
      <c r="M73" s="31">
        <v>3351.85</v>
      </c>
      <c r="N73" s="31">
        <v>3316.15</v>
      </c>
      <c r="O73" s="262">
        <v>4694025</v>
      </c>
      <c r="P73" s="263">
        <v>3.0029568756960178E-2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2568.0500000000002</v>
      </c>
      <c r="F74" s="38">
        <v>2570.2999999999997</v>
      </c>
      <c r="G74" s="39">
        <v>2545.9999999999995</v>
      </c>
      <c r="H74" s="39">
        <v>2523.9499999999998</v>
      </c>
      <c r="I74" s="39">
        <v>2499.6499999999996</v>
      </c>
      <c r="J74" s="39">
        <v>2592.3499999999995</v>
      </c>
      <c r="K74" s="39">
        <v>2616.6499999999996</v>
      </c>
      <c r="L74" s="39">
        <v>2638.6999999999994</v>
      </c>
      <c r="M74" s="31">
        <v>2594.6</v>
      </c>
      <c r="N74" s="31">
        <v>2548.25</v>
      </c>
      <c r="O74" s="262">
        <v>1293050</v>
      </c>
      <c r="P74" s="263">
        <v>-9.2709650231774122E-3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264.3</v>
      </c>
      <c r="F75" s="38">
        <v>262.63333333333338</v>
      </c>
      <c r="G75" s="39">
        <v>260.46666666666675</v>
      </c>
      <c r="H75" s="39">
        <v>256.63333333333338</v>
      </c>
      <c r="I75" s="39">
        <v>254.46666666666675</v>
      </c>
      <c r="J75" s="39">
        <v>266.46666666666675</v>
      </c>
      <c r="K75" s="39">
        <v>268.63333333333338</v>
      </c>
      <c r="L75" s="39">
        <v>272.46666666666675</v>
      </c>
      <c r="M75" s="31">
        <v>264.8</v>
      </c>
      <c r="N75" s="31">
        <v>258.8</v>
      </c>
      <c r="O75" s="262">
        <v>19515600</v>
      </c>
      <c r="P75" s="263">
        <v>7.6208178438661707E-3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134.1</v>
      </c>
      <c r="F76" s="38">
        <v>134.30000000000001</v>
      </c>
      <c r="G76" s="39">
        <v>132.85000000000002</v>
      </c>
      <c r="H76" s="39">
        <v>131.60000000000002</v>
      </c>
      <c r="I76" s="39">
        <v>130.15000000000003</v>
      </c>
      <c r="J76" s="39">
        <v>135.55000000000001</v>
      </c>
      <c r="K76" s="39">
        <v>137</v>
      </c>
      <c r="L76" s="39">
        <v>138.25</v>
      </c>
      <c r="M76" s="31">
        <v>135.75</v>
      </c>
      <c r="N76" s="31">
        <v>133.05000000000001</v>
      </c>
      <c r="O76" s="262">
        <v>122255000</v>
      </c>
      <c r="P76" s="263">
        <v>1.7265768014644699E-2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115.15</v>
      </c>
      <c r="F77" s="38">
        <v>115.64999999999999</v>
      </c>
      <c r="G77" s="39">
        <v>114.49999999999999</v>
      </c>
      <c r="H77" s="39">
        <v>113.85</v>
      </c>
      <c r="I77" s="39">
        <v>112.69999999999999</v>
      </c>
      <c r="J77" s="39">
        <v>116.29999999999998</v>
      </c>
      <c r="K77" s="39">
        <v>117.44999999999999</v>
      </c>
      <c r="L77" s="39">
        <v>118.09999999999998</v>
      </c>
      <c r="M77" s="31">
        <v>116.8</v>
      </c>
      <c r="N77" s="31">
        <v>115</v>
      </c>
      <c r="O77" s="262">
        <v>137890500</v>
      </c>
      <c r="P77" s="263">
        <v>2.4751801985584115E-2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822.4</v>
      </c>
      <c r="F78" s="38">
        <v>816.73333333333323</v>
      </c>
      <c r="G78" s="39">
        <v>809.46666666666647</v>
      </c>
      <c r="H78" s="39">
        <v>796.53333333333319</v>
      </c>
      <c r="I78" s="39">
        <v>789.26666666666642</v>
      </c>
      <c r="J78" s="39">
        <v>829.66666666666652</v>
      </c>
      <c r="K78" s="39">
        <v>836.93333333333317</v>
      </c>
      <c r="L78" s="39">
        <v>849.86666666666656</v>
      </c>
      <c r="M78" s="31">
        <v>824</v>
      </c>
      <c r="N78" s="31">
        <v>803.8</v>
      </c>
      <c r="O78" s="262">
        <v>6509050</v>
      </c>
      <c r="P78" s="263">
        <v>-5.758582502768549E-3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51.9</v>
      </c>
      <c r="F79" s="38">
        <v>51.716666666666669</v>
      </c>
      <c r="G79" s="39">
        <v>51.433333333333337</v>
      </c>
      <c r="H79" s="39">
        <v>50.966666666666669</v>
      </c>
      <c r="I79" s="39">
        <v>50.683333333333337</v>
      </c>
      <c r="J79" s="39">
        <v>52.183333333333337</v>
      </c>
      <c r="K79" s="39">
        <v>52.466666666666669</v>
      </c>
      <c r="L79" s="39">
        <v>52.933333333333337</v>
      </c>
      <c r="M79" s="31">
        <v>52</v>
      </c>
      <c r="N79" s="31">
        <v>51.25</v>
      </c>
      <c r="O79" s="262">
        <v>122760000</v>
      </c>
      <c r="P79" s="263">
        <v>5.7142857142857143E-3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562.04999999999995</v>
      </c>
      <c r="F80" s="38">
        <v>570.4</v>
      </c>
      <c r="G80" s="39">
        <v>547.9</v>
      </c>
      <c r="H80" s="39">
        <v>533.75</v>
      </c>
      <c r="I80" s="39">
        <v>511.25</v>
      </c>
      <c r="J80" s="39">
        <v>584.54999999999995</v>
      </c>
      <c r="K80" s="39">
        <v>607.04999999999995</v>
      </c>
      <c r="L80" s="39">
        <v>621.19999999999993</v>
      </c>
      <c r="M80" s="31">
        <v>592.9</v>
      </c>
      <c r="N80" s="31">
        <v>556.25</v>
      </c>
      <c r="O80" s="262">
        <v>8097700</v>
      </c>
      <c r="P80" s="263">
        <v>-5.175825848683209E-2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1038.8</v>
      </c>
      <c r="F81" s="38">
        <v>1032.1833333333332</v>
      </c>
      <c r="G81" s="39">
        <v>1022.4666666666662</v>
      </c>
      <c r="H81" s="39">
        <v>1006.1333333333331</v>
      </c>
      <c r="I81" s="39">
        <v>996.41666666666617</v>
      </c>
      <c r="J81" s="39">
        <v>1048.5166666666664</v>
      </c>
      <c r="K81" s="39">
        <v>1058.2333333333331</v>
      </c>
      <c r="L81" s="39">
        <v>1074.5666666666664</v>
      </c>
      <c r="M81" s="31">
        <v>1041.9000000000001</v>
      </c>
      <c r="N81" s="31">
        <v>1015.85</v>
      </c>
      <c r="O81" s="262">
        <v>8043000</v>
      </c>
      <c r="P81" s="263">
        <v>5.0685826257348139E-2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1569.9</v>
      </c>
      <c r="F82" s="38">
        <v>1557.5833333333333</v>
      </c>
      <c r="G82" s="39">
        <v>1542.2166666666665</v>
      </c>
      <c r="H82" s="39">
        <v>1514.5333333333333</v>
      </c>
      <c r="I82" s="39">
        <v>1499.1666666666665</v>
      </c>
      <c r="J82" s="39">
        <v>1585.2666666666664</v>
      </c>
      <c r="K82" s="39">
        <v>1600.6333333333332</v>
      </c>
      <c r="L82" s="39">
        <v>1628.3166666666664</v>
      </c>
      <c r="M82" s="31">
        <v>1572.95</v>
      </c>
      <c r="N82" s="31">
        <v>1529.9</v>
      </c>
      <c r="O82" s="262">
        <v>3715450</v>
      </c>
      <c r="P82" s="263">
        <v>0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322.7</v>
      </c>
      <c r="F83" s="38">
        <v>321.95</v>
      </c>
      <c r="G83" s="39">
        <v>319.64999999999998</v>
      </c>
      <c r="H83" s="39">
        <v>316.59999999999997</v>
      </c>
      <c r="I83" s="39">
        <v>314.29999999999995</v>
      </c>
      <c r="J83" s="39">
        <v>325</v>
      </c>
      <c r="K83" s="39">
        <v>327.30000000000007</v>
      </c>
      <c r="L83" s="39">
        <v>330.35</v>
      </c>
      <c r="M83" s="31">
        <v>324.25</v>
      </c>
      <c r="N83" s="31">
        <v>318.89999999999998</v>
      </c>
      <c r="O83" s="262">
        <v>11496000</v>
      </c>
      <c r="P83" s="263">
        <v>-5.0199065258784833E-3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1859.35</v>
      </c>
      <c r="F84" s="38">
        <v>1852.5833333333333</v>
      </c>
      <c r="G84" s="39">
        <v>1836.1666666666665</v>
      </c>
      <c r="H84" s="39">
        <v>1812.9833333333333</v>
      </c>
      <c r="I84" s="39">
        <v>1796.5666666666666</v>
      </c>
      <c r="J84" s="39">
        <v>1875.7666666666664</v>
      </c>
      <c r="K84" s="39">
        <v>1892.1833333333329</v>
      </c>
      <c r="L84" s="39">
        <v>1915.3666666666663</v>
      </c>
      <c r="M84" s="31">
        <v>1869</v>
      </c>
      <c r="N84" s="31">
        <v>1829.4</v>
      </c>
      <c r="O84" s="262">
        <v>12851600</v>
      </c>
      <c r="P84" s="263">
        <v>1.6951700808118773E-2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461.05</v>
      </c>
      <c r="F85" s="38">
        <v>456.23333333333335</v>
      </c>
      <c r="G85" s="39">
        <v>450.36666666666667</v>
      </c>
      <c r="H85" s="39">
        <v>439.68333333333334</v>
      </c>
      <c r="I85" s="39">
        <v>433.81666666666666</v>
      </c>
      <c r="J85" s="39">
        <v>466.91666666666669</v>
      </c>
      <c r="K85" s="39">
        <v>472.78333333333336</v>
      </c>
      <c r="L85" s="39">
        <v>483.4666666666667</v>
      </c>
      <c r="M85" s="31">
        <v>462.1</v>
      </c>
      <c r="N85" s="31">
        <v>445.55</v>
      </c>
      <c r="O85" s="262">
        <v>8631250</v>
      </c>
      <c r="P85" s="263">
        <v>-2.9515108924806747E-2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3767.2</v>
      </c>
      <c r="F86" s="38">
        <v>3771.2833333333333</v>
      </c>
      <c r="G86" s="39">
        <v>3749.9166666666665</v>
      </c>
      <c r="H86" s="39">
        <v>3732.6333333333332</v>
      </c>
      <c r="I86" s="39">
        <v>3711.2666666666664</v>
      </c>
      <c r="J86" s="39">
        <v>3788.5666666666666</v>
      </c>
      <c r="K86" s="39">
        <v>3809.9333333333334</v>
      </c>
      <c r="L86" s="39">
        <v>3827.2166666666667</v>
      </c>
      <c r="M86" s="31">
        <v>3792.65</v>
      </c>
      <c r="N86" s="31">
        <v>3754</v>
      </c>
      <c r="O86" s="262">
        <v>4132800</v>
      </c>
      <c r="P86" s="263">
        <v>2.4012224405151714E-3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1329.7</v>
      </c>
      <c r="F87" s="38">
        <v>1325.5166666666667</v>
      </c>
      <c r="G87" s="39">
        <v>1318.1333333333332</v>
      </c>
      <c r="H87" s="39">
        <v>1306.5666666666666</v>
      </c>
      <c r="I87" s="39">
        <v>1299.1833333333332</v>
      </c>
      <c r="J87" s="39">
        <v>1337.0833333333333</v>
      </c>
      <c r="K87" s="39">
        <v>1344.4666666666669</v>
      </c>
      <c r="L87" s="39">
        <v>1356.0333333333333</v>
      </c>
      <c r="M87" s="31">
        <v>1332.9</v>
      </c>
      <c r="N87" s="31">
        <v>1313.95</v>
      </c>
      <c r="O87" s="262">
        <v>5242500</v>
      </c>
      <c r="P87" s="263">
        <v>-4.0843465045592702E-3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1156.9000000000001</v>
      </c>
      <c r="F88" s="38">
        <v>1156.8166666666666</v>
      </c>
      <c r="G88" s="39">
        <v>1149.3333333333333</v>
      </c>
      <c r="H88" s="39">
        <v>1141.7666666666667</v>
      </c>
      <c r="I88" s="39">
        <v>1134.2833333333333</v>
      </c>
      <c r="J88" s="39">
        <v>1164.3833333333332</v>
      </c>
      <c r="K88" s="39">
        <v>1171.8666666666668</v>
      </c>
      <c r="L88" s="39">
        <v>1179.4333333333332</v>
      </c>
      <c r="M88" s="31">
        <v>1164.3</v>
      </c>
      <c r="N88" s="31">
        <v>1149.25</v>
      </c>
      <c r="O88" s="262">
        <v>10552500</v>
      </c>
      <c r="P88" s="263">
        <v>7.2831751971134569E-3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2453.35</v>
      </c>
      <c r="F89" s="38">
        <v>2437.4666666666667</v>
      </c>
      <c r="G89" s="39">
        <v>2403.9333333333334</v>
      </c>
      <c r="H89" s="39">
        <v>2354.5166666666669</v>
      </c>
      <c r="I89" s="39">
        <v>2320.9833333333336</v>
      </c>
      <c r="J89" s="39">
        <v>2486.8833333333332</v>
      </c>
      <c r="K89" s="39">
        <v>2520.416666666667</v>
      </c>
      <c r="L89" s="39">
        <v>2569.833333333333</v>
      </c>
      <c r="M89" s="31">
        <v>2471</v>
      </c>
      <c r="N89" s="31">
        <v>2388.0500000000002</v>
      </c>
      <c r="O89" s="262">
        <v>2875500</v>
      </c>
      <c r="P89" s="263">
        <v>-2.5122050447518307E-2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1662.45</v>
      </c>
      <c r="F90" s="38">
        <v>1664.1666666666667</v>
      </c>
      <c r="G90" s="39">
        <v>1656.5333333333335</v>
      </c>
      <c r="H90" s="39">
        <v>1650.6166666666668</v>
      </c>
      <c r="I90" s="39">
        <v>1642.9833333333336</v>
      </c>
      <c r="J90" s="39">
        <v>1670.0833333333335</v>
      </c>
      <c r="K90" s="39">
        <v>1677.7166666666667</v>
      </c>
      <c r="L90" s="39">
        <v>1683.6333333333334</v>
      </c>
      <c r="M90" s="31">
        <v>1671.8</v>
      </c>
      <c r="N90" s="31">
        <v>1658.25</v>
      </c>
      <c r="O90" s="262">
        <v>112180200</v>
      </c>
      <c r="P90" s="263">
        <v>3.8487661308580483E-3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652.20000000000005</v>
      </c>
      <c r="F91" s="38">
        <v>649.7833333333333</v>
      </c>
      <c r="G91" s="39">
        <v>646.41666666666663</v>
      </c>
      <c r="H91" s="39">
        <v>640.63333333333333</v>
      </c>
      <c r="I91" s="39">
        <v>637.26666666666665</v>
      </c>
      <c r="J91" s="39">
        <v>655.56666666666661</v>
      </c>
      <c r="K91" s="39">
        <v>658.93333333333339</v>
      </c>
      <c r="L91" s="39">
        <v>664.71666666666658</v>
      </c>
      <c r="M91" s="31">
        <v>653.15</v>
      </c>
      <c r="N91" s="31">
        <v>644</v>
      </c>
      <c r="O91" s="262">
        <v>18703300</v>
      </c>
      <c r="P91" s="263">
        <v>5.0836436720458709E-3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2972.35</v>
      </c>
      <c r="F92" s="38">
        <v>2969.6166666666668</v>
      </c>
      <c r="G92" s="39">
        <v>2956.2333333333336</v>
      </c>
      <c r="H92" s="39">
        <v>2940.1166666666668</v>
      </c>
      <c r="I92" s="39">
        <v>2926.7333333333336</v>
      </c>
      <c r="J92" s="39">
        <v>2985.7333333333336</v>
      </c>
      <c r="K92" s="39">
        <v>2999.1166666666668</v>
      </c>
      <c r="L92" s="39">
        <v>3015.2333333333336</v>
      </c>
      <c r="M92" s="31">
        <v>2983</v>
      </c>
      <c r="N92" s="31">
        <v>2953.5</v>
      </c>
      <c r="O92" s="262">
        <v>4386600</v>
      </c>
      <c r="P92" s="263">
        <v>1.0269049086054631E-3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463.85</v>
      </c>
      <c r="F93" s="38">
        <v>462.75</v>
      </c>
      <c r="G93" s="39">
        <v>459.05</v>
      </c>
      <c r="H93" s="39">
        <v>454.25</v>
      </c>
      <c r="I93" s="39">
        <v>450.55</v>
      </c>
      <c r="J93" s="39">
        <v>467.55</v>
      </c>
      <c r="K93" s="39">
        <v>471.25000000000006</v>
      </c>
      <c r="L93" s="39">
        <v>476.05</v>
      </c>
      <c r="M93" s="31">
        <v>466.45</v>
      </c>
      <c r="N93" s="31">
        <v>457.95</v>
      </c>
      <c r="O93" s="262">
        <v>24298400</v>
      </c>
      <c r="P93" s="263">
        <v>-2.4779457211889646E-2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149.1</v>
      </c>
      <c r="F94" s="38">
        <v>150.13333333333335</v>
      </c>
      <c r="G94" s="39">
        <v>147.26666666666671</v>
      </c>
      <c r="H94" s="39">
        <v>145.43333333333337</v>
      </c>
      <c r="I94" s="39">
        <v>142.56666666666672</v>
      </c>
      <c r="J94" s="39">
        <v>151.9666666666667</v>
      </c>
      <c r="K94" s="39">
        <v>154.83333333333331</v>
      </c>
      <c r="L94" s="39">
        <v>156.66666666666669</v>
      </c>
      <c r="M94" s="31">
        <v>153</v>
      </c>
      <c r="N94" s="31">
        <v>148.30000000000001</v>
      </c>
      <c r="O94" s="262">
        <v>28323200</v>
      </c>
      <c r="P94" s="263">
        <v>-2.3926940639269405E-2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269.75</v>
      </c>
      <c r="F95" s="38">
        <v>268.4666666666667</v>
      </c>
      <c r="G95" s="39">
        <v>266.33333333333337</v>
      </c>
      <c r="H95" s="39">
        <v>262.91666666666669</v>
      </c>
      <c r="I95" s="39">
        <v>260.78333333333336</v>
      </c>
      <c r="J95" s="39">
        <v>271.88333333333338</v>
      </c>
      <c r="K95" s="39">
        <v>274.01666666666671</v>
      </c>
      <c r="L95" s="39">
        <v>277.43333333333339</v>
      </c>
      <c r="M95" s="31">
        <v>270.60000000000002</v>
      </c>
      <c r="N95" s="31">
        <v>265.05</v>
      </c>
      <c r="O95" s="262">
        <v>44806500</v>
      </c>
      <c r="P95" s="263">
        <v>6.4895681707908782E-3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2584.25</v>
      </c>
      <c r="F96" s="38">
        <v>2574.9500000000003</v>
      </c>
      <c r="G96" s="39">
        <v>2563.4500000000007</v>
      </c>
      <c r="H96" s="39">
        <v>2542.6500000000005</v>
      </c>
      <c r="I96" s="39">
        <v>2531.150000000001</v>
      </c>
      <c r="J96" s="39">
        <v>2595.7500000000005</v>
      </c>
      <c r="K96" s="39">
        <v>2607.2499999999995</v>
      </c>
      <c r="L96" s="39">
        <v>2628.05</v>
      </c>
      <c r="M96" s="31">
        <v>2586.4499999999998</v>
      </c>
      <c r="N96" s="31">
        <v>2554.15</v>
      </c>
      <c r="O96" s="262">
        <v>10087500</v>
      </c>
      <c r="P96" s="263">
        <v>-1.8706589622366192E-2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167.05</v>
      </c>
      <c r="F97" s="38">
        <v>166.05</v>
      </c>
      <c r="G97" s="39">
        <v>163.30000000000001</v>
      </c>
      <c r="H97" s="39">
        <v>159.55000000000001</v>
      </c>
      <c r="I97" s="39">
        <v>156.80000000000001</v>
      </c>
      <c r="J97" s="39">
        <v>169.8</v>
      </c>
      <c r="K97" s="39">
        <v>172.55</v>
      </c>
      <c r="L97" s="39">
        <v>176.3</v>
      </c>
      <c r="M97" s="31">
        <v>168.8</v>
      </c>
      <c r="N97" s="31">
        <v>162.30000000000001</v>
      </c>
      <c r="O97" s="262">
        <v>62888100</v>
      </c>
      <c r="P97" s="263">
        <v>-2.0027020583326709E-2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972.2</v>
      </c>
      <c r="F98" s="38">
        <v>972.1</v>
      </c>
      <c r="G98" s="39">
        <v>966.5</v>
      </c>
      <c r="H98" s="39">
        <v>960.8</v>
      </c>
      <c r="I98" s="39">
        <v>955.19999999999993</v>
      </c>
      <c r="J98" s="39">
        <v>977.80000000000007</v>
      </c>
      <c r="K98" s="39">
        <v>983.4000000000002</v>
      </c>
      <c r="L98" s="39">
        <v>989.10000000000014</v>
      </c>
      <c r="M98" s="31">
        <v>977.7</v>
      </c>
      <c r="N98" s="31">
        <v>966.4</v>
      </c>
      <c r="O98" s="262">
        <v>82491500</v>
      </c>
      <c r="P98" s="263">
        <v>-1.271750877575128E-2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1404.7</v>
      </c>
      <c r="F99" s="38">
        <v>1405.9833333333333</v>
      </c>
      <c r="G99" s="39">
        <v>1379.7166666666667</v>
      </c>
      <c r="H99" s="39">
        <v>1354.7333333333333</v>
      </c>
      <c r="I99" s="39">
        <v>1328.4666666666667</v>
      </c>
      <c r="J99" s="39">
        <v>1430.9666666666667</v>
      </c>
      <c r="K99" s="39">
        <v>1457.2333333333336</v>
      </c>
      <c r="L99" s="39">
        <v>1482.2166666666667</v>
      </c>
      <c r="M99" s="31">
        <v>1432.25</v>
      </c>
      <c r="N99" s="31">
        <v>1381</v>
      </c>
      <c r="O99" s="262">
        <v>3850500</v>
      </c>
      <c r="P99" s="263">
        <v>3.161419959812458E-2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582.75</v>
      </c>
      <c r="F100" s="38">
        <v>580.79999999999995</v>
      </c>
      <c r="G100" s="39">
        <v>576.24999999999989</v>
      </c>
      <c r="H100" s="39">
        <v>569.74999999999989</v>
      </c>
      <c r="I100" s="39">
        <v>565.19999999999982</v>
      </c>
      <c r="J100" s="39">
        <v>587.29999999999995</v>
      </c>
      <c r="K100" s="39">
        <v>591.85000000000014</v>
      </c>
      <c r="L100" s="39">
        <v>598.35</v>
      </c>
      <c r="M100" s="31">
        <v>585.35</v>
      </c>
      <c r="N100" s="31">
        <v>574.29999999999995</v>
      </c>
      <c r="O100" s="262">
        <v>8857500</v>
      </c>
      <c r="P100" s="263">
        <v>-4.2484190043781414E-2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8.4499999999999993</v>
      </c>
      <c r="F101" s="38">
        <v>8.4666666666666668</v>
      </c>
      <c r="G101" s="39">
        <v>8.2833333333333332</v>
      </c>
      <c r="H101" s="39">
        <v>8.1166666666666671</v>
      </c>
      <c r="I101" s="39">
        <v>7.9333333333333336</v>
      </c>
      <c r="J101" s="39">
        <v>8.6333333333333329</v>
      </c>
      <c r="K101" s="39">
        <v>8.8166666666666664</v>
      </c>
      <c r="L101" s="39">
        <v>8.9833333333333325</v>
      </c>
      <c r="M101" s="31">
        <v>8.65</v>
      </c>
      <c r="N101" s="31">
        <v>8.3000000000000007</v>
      </c>
      <c r="O101" s="262">
        <v>823920000</v>
      </c>
      <c r="P101" s="263">
        <v>3.3517310587054691E-2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119.95</v>
      </c>
      <c r="F102" s="38">
        <v>119.88333333333334</v>
      </c>
      <c r="G102" s="39">
        <v>118.86666666666667</v>
      </c>
      <c r="H102" s="39">
        <v>117.78333333333333</v>
      </c>
      <c r="I102" s="39">
        <v>116.76666666666667</v>
      </c>
      <c r="J102" s="39">
        <v>120.96666666666668</v>
      </c>
      <c r="K102" s="39">
        <v>121.98333333333336</v>
      </c>
      <c r="L102" s="39">
        <v>123.06666666666669</v>
      </c>
      <c r="M102" s="31">
        <v>120.9</v>
      </c>
      <c r="N102" s="31">
        <v>118.8</v>
      </c>
      <c r="O102" s="262">
        <v>122130000</v>
      </c>
      <c r="P102" s="263">
        <v>-7.6379296335418864E-3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87.75</v>
      </c>
      <c r="F103" s="38">
        <v>87.75</v>
      </c>
      <c r="G103" s="39">
        <v>87.1</v>
      </c>
      <c r="H103" s="39">
        <v>86.449999999999989</v>
      </c>
      <c r="I103" s="39">
        <v>85.799999999999983</v>
      </c>
      <c r="J103" s="39">
        <v>88.4</v>
      </c>
      <c r="K103" s="39">
        <v>89.050000000000011</v>
      </c>
      <c r="L103" s="39">
        <v>89.700000000000017</v>
      </c>
      <c r="M103" s="31">
        <v>88.4</v>
      </c>
      <c r="N103" s="31">
        <v>87.1</v>
      </c>
      <c r="O103" s="262">
        <v>163590000</v>
      </c>
      <c r="P103" s="263">
        <v>5.9029699317469098E-3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127.95</v>
      </c>
      <c r="F104" s="38">
        <v>128.53333333333333</v>
      </c>
      <c r="G104" s="39">
        <v>126.81666666666666</v>
      </c>
      <c r="H104" s="39">
        <v>125.68333333333334</v>
      </c>
      <c r="I104" s="39">
        <v>123.96666666666667</v>
      </c>
      <c r="J104" s="39">
        <v>129.66666666666666</v>
      </c>
      <c r="K104" s="39">
        <v>131.3833333333333</v>
      </c>
      <c r="L104" s="39">
        <v>132.51666666666665</v>
      </c>
      <c r="M104" s="31">
        <v>130.25</v>
      </c>
      <c r="N104" s="31">
        <v>127.4</v>
      </c>
      <c r="O104" s="262">
        <v>49196250</v>
      </c>
      <c r="P104" s="263">
        <v>2.3722200546234883E-2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459.25</v>
      </c>
      <c r="F105" s="38">
        <v>459.81666666666666</v>
      </c>
      <c r="G105" s="39">
        <v>456.43333333333334</v>
      </c>
      <c r="H105" s="39">
        <v>453.61666666666667</v>
      </c>
      <c r="I105" s="39">
        <v>450.23333333333335</v>
      </c>
      <c r="J105" s="39">
        <v>462.63333333333333</v>
      </c>
      <c r="K105" s="39">
        <v>466.01666666666665</v>
      </c>
      <c r="L105" s="39">
        <v>468.83333333333331</v>
      </c>
      <c r="M105" s="31">
        <v>463.2</v>
      </c>
      <c r="N105" s="31">
        <v>457</v>
      </c>
      <c r="O105" s="262">
        <v>10388125</v>
      </c>
      <c r="P105" s="263">
        <v>-2.5085819910219171E-3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396.1</v>
      </c>
      <c r="F106" s="38">
        <v>397.2</v>
      </c>
      <c r="G106" s="39">
        <v>393.4</v>
      </c>
      <c r="H106" s="39">
        <v>390.7</v>
      </c>
      <c r="I106" s="39">
        <v>386.9</v>
      </c>
      <c r="J106" s="39">
        <v>399.9</v>
      </c>
      <c r="K106" s="39">
        <v>403.70000000000005</v>
      </c>
      <c r="L106" s="39">
        <v>406.4</v>
      </c>
      <c r="M106" s="31">
        <v>401</v>
      </c>
      <c r="N106" s="31">
        <v>394.5</v>
      </c>
      <c r="O106" s="262">
        <v>19674000</v>
      </c>
      <c r="P106" s="263">
        <v>8.139179977617255E-4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216.85</v>
      </c>
      <c r="F107" s="38">
        <v>219.71666666666667</v>
      </c>
      <c r="G107" s="39">
        <v>212.58333333333334</v>
      </c>
      <c r="H107" s="39">
        <v>208.31666666666666</v>
      </c>
      <c r="I107" s="39">
        <v>201.18333333333334</v>
      </c>
      <c r="J107" s="39">
        <v>223.98333333333335</v>
      </c>
      <c r="K107" s="39">
        <v>231.11666666666667</v>
      </c>
      <c r="L107" s="39">
        <v>235.38333333333335</v>
      </c>
      <c r="M107" s="31">
        <v>226.85</v>
      </c>
      <c r="N107" s="31">
        <v>215.45</v>
      </c>
      <c r="O107" s="262">
        <v>25038600</v>
      </c>
      <c r="P107" s="263">
        <v>0.19900013886960144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3191.8</v>
      </c>
      <c r="F108" s="38">
        <v>3174.4166666666665</v>
      </c>
      <c r="G108" s="39">
        <v>3142.333333333333</v>
      </c>
      <c r="H108" s="39">
        <v>3092.8666666666663</v>
      </c>
      <c r="I108" s="39">
        <v>3060.7833333333328</v>
      </c>
      <c r="J108" s="39">
        <v>3223.8833333333332</v>
      </c>
      <c r="K108" s="39">
        <v>3255.9666666666662</v>
      </c>
      <c r="L108" s="39">
        <v>3305.4333333333334</v>
      </c>
      <c r="M108" s="31">
        <v>3206.5</v>
      </c>
      <c r="N108" s="31">
        <v>3124.95</v>
      </c>
      <c r="O108" s="262">
        <v>754200</v>
      </c>
      <c r="P108" s="263">
        <v>4.9248747913188645E-2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2552.0500000000002</v>
      </c>
      <c r="F109" s="38">
        <v>2535.8166666666671</v>
      </c>
      <c r="G109" s="39">
        <v>2502.8833333333341</v>
      </c>
      <c r="H109" s="39">
        <v>2453.7166666666672</v>
      </c>
      <c r="I109" s="39">
        <v>2420.7833333333342</v>
      </c>
      <c r="J109" s="39">
        <v>2584.983333333334</v>
      </c>
      <c r="K109" s="39">
        <v>2617.9166666666674</v>
      </c>
      <c r="L109" s="39">
        <v>2667.0833333333339</v>
      </c>
      <c r="M109" s="31">
        <v>2568.75</v>
      </c>
      <c r="N109" s="31">
        <v>2486.65</v>
      </c>
      <c r="O109" s="262">
        <v>5708100</v>
      </c>
      <c r="P109" s="263">
        <v>3.3570536150795804E-2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1421.55</v>
      </c>
      <c r="F110" s="38">
        <v>1417.0333333333335</v>
      </c>
      <c r="G110" s="39">
        <v>1410.2666666666671</v>
      </c>
      <c r="H110" s="39">
        <v>1398.9833333333336</v>
      </c>
      <c r="I110" s="39">
        <v>1392.2166666666672</v>
      </c>
      <c r="J110" s="39">
        <v>1428.3166666666671</v>
      </c>
      <c r="K110" s="39">
        <v>1435.0833333333335</v>
      </c>
      <c r="L110" s="39">
        <v>1446.366666666667</v>
      </c>
      <c r="M110" s="31">
        <v>1423.8</v>
      </c>
      <c r="N110" s="31">
        <v>1405.75</v>
      </c>
      <c r="O110" s="262">
        <v>18924000</v>
      </c>
      <c r="P110" s="263">
        <v>-4.6505769133874136E-2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174.3</v>
      </c>
      <c r="F111" s="38">
        <v>174.9</v>
      </c>
      <c r="G111" s="39">
        <v>173.10000000000002</v>
      </c>
      <c r="H111" s="39">
        <v>171.9</v>
      </c>
      <c r="I111" s="39">
        <v>170.10000000000002</v>
      </c>
      <c r="J111" s="39">
        <v>176.10000000000002</v>
      </c>
      <c r="K111" s="39">
        <v>177.90000000000003</v>
      </c>
      <c r="L111" s="39">
        <v>179.10000000000002</v>
      </c>
      <c r="M111" s="31">
        <v>176.7</v>
      </c>
      <c r="N111" s="31">
        <v>173.7</v>
      </c>
      <c r="O111" s="262">
        <v>78886800</v>
      </c>
      <c r="P111" s="263">
        <v>-7.570896958809188E-3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1399.45</v>
      </c>
      <c r="F112" s="38">
        <v>1395.3833333333332</v>
      </c>
      <c r="G112" s="39">
        <v>1390.0666666666664</v>
      </c>
      <c r="H112" s="39">
        <v>1380.6833333333332</v>
      </c>
      <c r="I112" s="39">
        <v>1375.3666666666663</v>
      </c>
      <c r="J112" s="39">
        <v>1404.7666666666664</v>
      </c>
      <c r="K112" s="39">
        <v>1410.083333333333</v>
      </c>
      <c r="L112" s="39">
        <v>1419.4666666666665</v>
      </c>
      <c r="M112" s="31">
        <v>1400.7</v>
      </c>
      <c r="N112" s="31">
        <v>1386</v>
      </c>
      <c r="O112" s="262">
        <v>32656800</v>
      </c>
      <c r="P112" s="263">
        <v>-7.9710321028457556E-3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93.3</v>
      </c>
      <c r="F113" s="38">
        <v>93.15000000000002</v>
      </c>
      <c r="G113" s="39">
        <v>92.80000000000004</v>
      </c>
      <c r="H113" s="39">
        <v>92.300000000000026</v>
      </c>
      <c r="I113" s="39">
        <v>91.950000000000045</v>
      </c>
      <c r="J113" s="39">
        <v>93.650000000000034</v>
      </c>
      <c r="K113" s="39">
        <v>94.000000000000028</v>
      </c>
      <c r="L113" s="39">
        <v>94.500000000000028</v>
      </c>
      <c r="M113" s="31">
        <v>93.5</v>
      </c>
      <c r="N113" s="31">
        <v>92.65</v>
      </c>
      <c r="O113" s="262">
        <v>104490750</v>
      </c>
      <c r="P113" s="263">
        <v>3.0887308124298014E-3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925.6</v>
      </c>
      <c r="F114" s="38">
        <v>922.7833333333333</v>
      </c>
      <c r="G114" s="39">
        <v>907.56666666666661</v>
      </c>
      <c r="H114" s="39">
        <v>889.5333333333333</v>
      </c>
      <c r="I114" s="39">
        <v>874.31666666666661</v>
      </c>
      <c r="J114" s="39">
        <v>940.81666666666661</v>
      </c>
      <c r="K114" s="39">
        <v>956.0333333333333</v>
      </c>
      <c r="L114" s="39">
        <v>974.06666666666661</v>
      </c>
      <c r="M114" s="31">
        <v>938</v>
      </c>
      <c r="N114" s="31">
        <v>904.75</v>
      </c>
      <c r="O114" s="262">
        <v>2359500</v>
      </c>
      <c r="P114" s="263">
        <v>3.8032599370889333E-2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656.1</v>
      </c>
      <c r="F115" s="38">
        <v>655.66666666666663</v>
      </c>
      <c r="G115" s="39">
        <v>651.5333333333333</v>
      </c>
      <c r="H115" s="39">
        <v>646.9666666666667</v>
      </c>
      <c r="I115" s="39">
        <v>642.83333333333337</v>
      </c>
      <c r="J115" s="39">
        <v>660.23333333333323</v>
      </c>
      <c r="K115" s="39">
        <v>664.36666666666667</v>
      </c>
      <c r="L115" s="39">
        <v>668.93333333333317</v>
      </c>
      <c r="M115" s="31">
        <v>659.8</v>
      </c>
      <c r="N115" s="31">
        <v>651.1</v>
      </c>
      <c r="O115" s="262">
        <v>13019125</v>
      </c>
      <c r="P115" s="263">
        <v>6.3577950625634087E-3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457.7</v>
      </c>
      <c r="F116" s="38">
        <v>457.11666666666662</v>
      </c>
      <c r="G116" s="39">
        <v>454.53333333333325</v>
      </c>
      <c r="H116" s="39">
        <v>451.36666666666662</v>
      </c>
      <c r="I116" s="39">
        <v>448.78333333333325</v>
      </c>
      <c r="J116" s="39">
        <v>460.28333333333325</v>
      </c>
      <c r="K116" s="39">
        <v>462.86666666666662</v>
      </c>
      <c r="L116" s="39">
        <v>466.03333333333325</v>
      </c>
      <c r="M116" s="31">
        <v>459.7</v>
      </c>
      <c r="N116" s="31">
        <v>453.95</v>
      </c>
      <c r="O116" s="262">
        <v>79142400</v>
      </c>
      <c r="P116" s="263">
        <v>1.0356026717323365E-2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658.3</v>
      </c>
      <c r="F117" s="38">
        <v>656.56666666666661</v>
      </c>
      <c r="G117" s="39">
        <v>652.48333333333323</v>
      </c>
      <c r="H117" s="39">
        <v>646.66666666666663</v>
      </c>
      <c r="I117" s="39">
        <v>642.58333333333326</v>
      </c>
      <c r="J117" s="39">
        <v>662.38333333333321</v>
      </c>
      <c r="K117" s="39">
        <v>666.4666666666667</v>
      </c>
      <c r="L117" s="39">
        <v>672.28333333333319</v>
      </c>
      <c r="M117" s="31">
        <v>660.65</v>
      </c>
      <c r="N117" s="31">
        <v>650.75</v>
      </c>
      <c r="O117" s="262">
        <v>24131250</v>
      </c>
      <c r="P117" s="263">
        <v>1.0370754472387865E-3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3265.7</v>
      </c>
      <c r="F118" s="38">
        <v>3246.2333333333336</v>
      </c>
      <c r="G118" s="39">
        <v>3215.2666666666673</v>
      </c>
      <c r="H118" s="39">
        <v>3164.8333333333339</v>
      </c>
      <c r="I118" s="39">
        <v>3133.8666666666677</v>
      </c>
      <c r="J118" s="39">
        <v>3296.666666666667</v>
      </c>
      <c r="K118" s="39">
        <v>3327.6333333333332</v>
      </c>
      <c r="L118" s="39">
        <v>3378.0666666666666</v>
      </c>
      <c r="M118" s="31">
        <v>3277.2</v>
      </c>
      <c r="N118" s="31">
        <v>3195.8</v>
      </c>
      <c r="O118" s="262">
        <v>415000</v>
      </c>
      <c r="P118" s="263">
        <v>3.6275695284159614E-3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815.7</v>
      </c>
      <c r="F119" s="38">
        <v>813.31666666666661</v>
      </c>
      <c r="G119" s="39">
        <v>807.48333333333323</v>
      </c>
      <c r="H119" s="39">
        <v>799.26666666666665</v>
      </c>
      <c r="I119" s="39">
        <v>793.43333333333328</v>
      </c>
      <c r="J119" s="39">
        <v>821.53333333333319</v>
      </c>
      <c r="K119" s="39">
        <v>827.36666666666667</v>
      </c>
      <c r="L119" s="39">
        <v>835.58333333333314</v>
      </c>
      <c r="M119" s="31">
        <v>819.15</v>
      </c>
      <c r="N119" s="31">
        <v>805.1</v>
      </c>
      <c r="O119" s="262">
        <v>20193300</v>
      </c>
      <c r="P119" s="263">
        <v>-4.8566296320936729E-3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514</v>
      </c>
      <c r="F120" s="38">
        <v>519.26666666666677</v>
      </c>
      <c r="G120" s="39">
        <v>507.33333333333348</v>
      </c>
      <c r="H120" s="39">
        <v>500.66666666666674</v>
      </c>
      <c r="I120" s="39">
        <v>488.73333333333346</v>
      </c>
      <c r="J120" s="39">
        <v>525.93333333333351</v>
      </c>
      <c r="K120" s="39">
        <v>537.86666666666667</v>
      </c>
      <c r="L120" s="39">
        <v>544.53333333333353</v>
      </c>
      <c r="M120" s="31">
        <v>531.20000000000005</v>
      </c>
      <c r="N120" s="31">
        <v>512.6</v>
      </c>
      <c r="O120" s="262">
        <v>17173750</v>
      </c>
      <c r="P120" s="263">
        <v>8.2151858853182103E-2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1842.85</v>
      </c>
      <c r="F121" s="38">
        <v>1845.1499999999999</v>
      </c>
      <c r="G121" s="39">
        <v>1837.8999999999996</v>
      </c>
      <c r="H121" s="39">
        <v>1832.9499999999998</v>
      </c>
      <c r="I121" s="39">
        <v>1825.6999999999996</v>
      </c>
      <c r="J121" s="39">
        <v>1850.0999999999997</v>
      </c>
      <c r="K121" s="39">
        <v>1857.3500000000001</v>
      </c>
      <c r="L121" s="39">
        <v>1862.2999999999997</v>
      </c>
      <c r="M121" s="31">
        <v>1852.4</v>
      </c>
      <c r="N121" s="31">
        <v>1840.2</v>
      </c>
      <c r="O121" s="262">
        <v>25146800</v>
      </c>
      <c r="P121" s="263">
        <v>2.395921558407714E-2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129.35</v>
      </c>
      <c r="F122" s="38">
        <v>128.9</v>
      </c>
      <c r="G122" s="39">
        <v>128.15</v>
      </c>
      <c r="H122" s="39">
        <v>126.95</v>
      </c>
      <c r="I122" s="39">
        <v>126.2</v>
      </c>
      <c r="J122" s="39">
        <v>130.10000000000002</v>
      </c>
      <c r="K122" s="39">
        <v>130.85000000000002</v>
      </c>
      <c r="L122" s="39">
        <v>132.05000000000001</v>
      </c>
      <c r="M122" s="31">
        <v>129.65</v>
      </c>
      <c r="N122" s="31">
        <v>127.7</v>
      </c>
      <c r="O122" s="262">
        <v>75523812</v>
      </c>
      <c r="P122" s="263">
        <v>-6.6901408450704223E-3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2380</v>
      </c>
      <c r="F123" s="38">
        <v>2371.65</v>
      </c>
      <c r="G123" s="39">
        <v>2353.4500000000003</v>
      </c>
      <c r="H123" s="39">
        <v>2326.9</v>
      </c>
      <c r="I123" s="39">
        <v>2308.7000000000003</v>
      </c>
      <c r="J123" s="39">
        <v>2398.2000000000003</v>
      </c>
      <c r="K123" s="39">
        <v>2416.4</v>
      </c>
      <c r="L123" s="39">
        <v>2442.9500000000003</v>
      </c>
      <c r="M123" s="31">
        <v>2389.85</v>
      </c>
      <c r="N123" s="31">
        <v>2345.1</v>
      </c>
      <c r="O123" s="262">
        <v>739500</v>
      </c>
      <c r="P123" s="263">
        <v>-1.2024048096192385E-2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401.45</v>
      </c>
      <c r="F124" s="38">
        <v>399.26666666666665</v>
      </c>
      <c r="G124" s="39">
        <v>393.88333333333333</v>
      </c>
      <c r="H124" s="39">
        <v>386.31666666666666</v>
      </c>
      <c r="I124" s="39">
        <v>380.93333333333334</v>
      </c>
      <c r="J124" s="39">
        <v>406.83333333333331</v>
      </c>
      <c r="K124" s="39">
        <v>412.21666666666664</v>
      </c>
      <c r="L124" s="39">
        <v>419.7833333333333</v>
      </c>
      <c r="M124" s="31">
        <v>404.65</v>
      </c>
      <c r="N124" s="31">
        <v>391.7</v>
      </c>
      <c r="O124" s="262">
        <v>12384500</v>
      </c>
      <c r="P124" s="263">
        <v>3.113941967445152E-2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443.75</v>
      </c>
      <c r="F125" s="38">
        <v>439.01666666666665</v>
      </c>
      <c r="G125" s="39">
        <v>430.5333333333333</v>
      </c>
      <c r="H125" s="39">
        <v>417.31666666666666</v>
      </c>
      <c r="I125" s="39">
        <v>408.83333333333331</v>
      </c>
      <c r="J125" s="39">
        <v>452.23333333333329</v>
      </c>
      <c r="K125" s="39">
        <v>460.71666666666664</v>
      </c>
      <c r="L125" s="39">
        <v>473.93333333333328</v>
      </c>
      <c r="M125" s="31">
        <v>447.5</v>
      </c>
      <c r="N125" s="31">
        <v>425.8</v>
      </c>
      <c r="O125" s="262">
        <v>24364000</v>
      </c>
      <c r="P125" s="263">
        <v>-2.1997430956968531E-2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2653.8</v>
      </c>
      <c r="F126" s="38">
        <v>2651.5166666666669</v>
      </c>
      <c r="G126" s="39">
        <v>2639.0333333333338</v>
      </c>
      <c r="H126" s="39">
        <v>2624.2666666666669</v>
      </c>
      <c r="I126" s="39">
        <v>2611.7833333333338</v>
      </c>
      <c r="J126" s="39">
        <v>2666.2833333333338</v>
      </c>
      <c r="K126" s="39">
        <v>2678.7666666666664</v>
      </c>
      <c r="L126" s="39">
        <v>2693.5333333333338</v>
      </c>
      <c r="M126" s="31">
        <v>2664</v>
      </c>
      <c r="N126" s="31">
        <v>2636.75</v>
      </c>
      <c r="O126" s="262">
        <v>8716500</v>
      </c>
      <c r="P126" s="263">
        <v>-1.0927287581699346E-2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5082.3999999999996</v>
      </c>
      <c r="F127" s="38">
        <v>5047.7</v>
      </c>
      <c r="G127" s="39">
        <v>4998.45</v>
      </c>
      <c r="H127" s="39">
        <v>4914.5</v>
      </c>
      <c r="I127" s="39">
        <v>4865.25</v>
      </c>
      <c r="J127" s="39">
        <v>5131.6499999999996</v>
      </c>
      <c r="K127" s="39">
        <v>5180.8999999999996</v>
      </c>
      <c r="L127" s="39">
        <v>5264.8499999999995</v>
      </c>
      <c r="M127" s="31">
        <v>5096.95</v>
      </c>
      <c r="N127" s="31">
        <v>4963.75</v>
      </c>
      <c r="O127" s="262">
        <v>1846650</v>
      </c>
      <c r="P127" s="263">
        <v>-6.6004096806008647E-2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4268.1499999999996</v>
      </c>
      <c r="F128" s="38">
        <v>4253.4166666666661</v>
      </c>
      <c r="G128" s="39">
        <v>4207.8833333333323</v>
      </c>
      <c r="H128" s="39">
        <v>4147.6166666666659</v>
      </c>
      <c r="I128" s="39">
        <v>4102.0833333333321</v>
      </c>
      <c r="J128" s="39">
        <v>4313.6833333333325</v>
      </c>
      <c r="K128" s="39">
        <v>4359.2166666666653</v>
      </c>
      <c r="L128" s="39">
        <v>4419.4833333333327</v>
      </c>
      <c r="M128" s="31">
        <v>4298.95</v>
      </c>
      <c r="N128" s="31">
        <v>4193.1499999999996</v>
      </c>
      <c r="O128" s="262">
        <v>956600</v>
      </c>
      <c r="P128" s="263">
        <v>6.0532150776053215E-2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1089.5999999999999</v>
      </c>
      <c r="F129" s="38">
        <v>1079.4666666666665</v>
      </c>
      <c r="G129" s="39">
        <v>1060.133333333333</v>
      </c>
      <c r="H129" s="39">
        <v>1030.6666666666665</v>
      </c>
      <c r="I129" s="39">
        <v>1011.333333333333</v>
      </c>
      <c r="J129" s="39">
        <v>1108.9333333333329</v>
      </c>
      <c r="K129" s="39">
        <v>1128.2666666666664</v>
      </c>
      <c r="L129" s="39">
        <v>1157.7333333333329</v>
      </c>
      <c r="M129" s="31">
        <v>1098.8</v>
      </c>
      <c r="N129" s="31">
        <v>1050</v>
      </c>
      <c r="O129" s="262">
        <v>5640600</v>
      </c>
      <c r="P129" s="263">
        <v>6.4655863949943854E-2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1534.05</v>
      </c>
      <c r="F130" s="38">
        <v>1520.2833333333331</v>
      </c>
      <c r="G130" s="39">
        <v>1502.7166666666662</v>
      </c>
      <c r="H130" s="39">
        <v>1471.3833333333332</v>
      </c>
      <c r="I130" s="39">
        <v>1453.8166666666664</v>
      </c>
      <c r="J130" s="39">
        <v>1551.6166666666661</v>
      </c>
      <c r="K130" s="39">
        <v>1569.1833333333332</v>
      </c>
      <c r="L130" s="39">
        <v>1600.516666666666</v>
      </c>
      <c r="M130" s="31">
        <v>1537.85</v>
      </c>
      <c r="N130" s="31">
        <v>1488.95</v>
      </c>
      <c r="O130" s="262">
        <v>18512200</v>
      </c>
      <c r="P130" s="263">
        <v>-5.9129073573359898E-2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295.05</v>
      </c>
      <c r="F131" s="38">
        <v>293.63333333333338</v>
      </c>
      <c r="G131" s="39">
        <v>291.71666666666675</v>
      </c>
      <c r="H131" s="39">
        <v>288.38333333333338</v>
      </c>
      <c r="I131" s="39">
        <v>286.46666666666675</v>
      </c>
      <c r="J131" s="39">
        <v>296.96666666666675</v>
      </c>
      <c r="K131" s="39">
        <v>298.88333333333338</v>
      </c>
      <c r="L131" s="39">
        <v>302.21666666666675</v>
      </c>
      <c r="M131" s="31">
        <v>295.55</v>
      </c>
      <c r="N131" s="31">
        <v>290.3</v>
      </c>
      <c r="O131" s="262">
        <v>38840000</v>
      </c>
      <c r="P131" s="263">
        <v>3.9288668320926383E-3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137.5</v>
      </c>
      <c r="F132" s="38">
        <v>136.33333333333334</v>
      </c>
      <c r="G132" s="39">
        <v>134.86666666666667</v>
      </c>
      <c r="H132" s="39">
        <v>132.23333333333332</v>
      </c>
      <c r="I132" s="39">
        <v>130.76666666666665</v>
      </c>
      <c r="J132" s="39">
        <v>138.9666666666667</v>
      </c>
      <c r="K132" s="39">
        <v>140.43333333333334</v>
      </c>
      <c r="L132" s="39">
        <v>143.06666666666672</v>
      </c>
      <c r="M132" s="31">
        <v>137.80000000000001</v>
      </c>
      <c r="N132" s="31">
        <v>133.69999999999999</v>
      </c>
      <c r="O132" s="262">
        <v>72690000</v>
      </c>
      <c r="P132" s="263">
        <v>4.8104835365347931E-3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577.1</v>
      </c>
      <c r="F133" s="38">
        <v>576.1</v>
      </c>
      <c r="G133" s="39">
        <v>573.70000000000005</v>
      </c>
      <c r="H133" s="39">
        <v>570.30000000000007</v>
      </c>
      <c r="I133" s="39">
        <v>567.90000000000009</v>
      </c>
      <c r="J133" s="39">
        <v>579.5</v>
      </c>
      <c r="K133" s="39">
        <v>581.89999999999986</v>
      </c>
      <c r="L133" s="39">
        <v>585.29999999999995</v>
      </c>
      <c r="M133" s="31">
        <v>578.5</v>
      </c>
      <c r="N133" s="31">
        <v>572.70000000000005</v>
      </c>
      <c r="O133" s="262">
        <v>7665600</v>
      </c>
      <c r="P133" s="263">
        <v>5.5092082480717773E-3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9575.35</v>
      </c>
      <c r="F134" s="38">
        <v>9553.0833333333339</v>
      </c>
      <c r="G134" s="39">
        <v>9505.0166666666682</v>
      </c>
      <c r="H134" s="39">
        <v>9434.6833333333343</v>
      </c>
      <c r="I134" s="39">
        <v>9386.6166666666686</v>
      </c>
      <c r="J134" s="39">
        <v>9623.4166666666679</v>
      </c>
      <c r="K134" s="39">
        <v>9671.4833333333336</v>
      </c>
      <c r="L134" s="39">
        <v>9741.8166666666675</v>
      </c>
      <c r="M134" s="31">
        <v>9601.15</v>
      </c>
      <c r="N134" s="31">
        <v>9482.75</v>
      </c>
      <c r="O134" s="262">
        <v>2964100</v>
      </c>
      <c r="P134" s="263">
        <v>1.2121832957727242E-2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1012.1</v>
      </c>
      <c r="F135" s="38">
        <v>1007.9666666666666</v>
      </c>
      <c r="G135" s="39">
        <v>1001.4333333333332</v>
      </c>
      <c r="H135" s="39">
        <v>990.76666666666654</v>
      </c>
      <c r="I135" s="39">
        <v>984.23333333333312</v>
      </c>
      <c r="J135" s="39">
        <v>1018.6333333333332</v>
      </c>
      <c r="K135" s="39">
        <v>1025.1666666666667</v>
      </c>
      <c r="L135" s="39">
        <v>1035.8333333333333</v>
      </c>
      <c r="M135" s="31">
        <v>1014.5</v>
      </c>
      <c r="N135" s="31">
        <v>997.3</v>
      </c>
      <c r="O135" s="262">
        <v>9815400</v>
      </c>
      <c r="P135" s="263">
        <v>4.7291487532244193E-3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1638.95</v>
      </c>
      <c r="F136" s="38">
        <v>1640.3666666666668</v>
      </c>
      <c r="G136" s="39">
        <v>1626.9833333333336</v>
      </c>
      <c r="H136" s="39">
        <v>1615.0166666666669</v>
      </c>
      <c r="I136" s="39">
        <v>1601.6333333333337</v>
      </c>
      <c r="J136" s="39">
        <v>1652.3333333333335</v>
      </c>
      <c r="K136" s="39">
        <v>1665.7166666666667</v>
      </c>
      <c r="L136" s="39">
        <v>1677.6833333333334</v>
      </c>
      <c r="M136" s="31">
        <v>1653.75</v>
      </c>
      <c r="N136" s="31">
        <v>1628.4</v>
      </c>
      <c r="O136" s="262">
        <v>2962000</v>
      </c>
      <c r="P136" s="263">
        <v>2.5055370985603544E-2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1405.5</v>
      </c>
      <c r="F137" s="38">
        <v>1395.6166666666668</v>
      </c>
      <c r="G137" s="39">
        <v>1381.4333333333336</v>
      </c>
      <c r="H137" s="39">
        <v>1357.3666666666668</v>
      </c>
      <c r="I137" s="39">
        <v>1343.1833333333336</v>
      </c>
      <c r="J137" s="39">
        <v>1419.6833333333336</v>
      </c>
      <c r="K137" s="39">
        <v>1433.866666666667</v>
      </c>
      <c r="L137" s="39">
        <v>1457.9333333333336</v>
      </c>
      <c r="M137" s="31">
        <v>1409.8</v>
      </c>
      <c r="N137" s="31">
        <v>1371.55</v>
      </c>
      <c r="O137" s="262">
        <v>1673200</v>
      </c>
      <c r="P137" s="263">
        <v>-8.126509993410938E-2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791.05</v>
      </c>
      <c r="F138" s="38">
        <v>786.18333333333339</v>
      </c>
      <c r="G138" s="39">
        <v>778.36666666666679</v>
      </c>
      <c r="H138" s="39">
        <v>765.68333333333339</v>
      </c>
      <c r="I138" s="39">
        <v>757.86666666666679</v>
      </c>
      <c r="J138" s="39">
        <v>798.86666666666679</v>
      </c>
      <c r="K138" s="39">
        <v>806.68333333333339</v>
      </c>
      <c r="L138" s="39">
        <v>819.36666666666679</v>
      </c>
      <c r="M138" s="31">
        <v>794</v>
      </c>
      <c r="N138" s="31">
        <v>773.5</v>
      </c>
      <c r="O138" s="262">
        <v>4446400</v>
      </c>
      <c r="P138" s="263">
        <v>3.5394932935916543E-2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1054.4000000000001</v>
      </c>
      <c r="F139" s="38">
        <v>1063.3500000000001</v>
      </c>
      <c r="G139" s="39">
        <v>1041.3000000000002</v>
      </c>
      <c r="H139" s="39">
        <v>1028.2</v>
      </c>
      <c r="I139" s="39">
        <v>1006.1500000000001</v>
      </c>
      <c r="J139" s="39">
        <v>1076.4500000000003</v>
      </c>
      <c r="K139" s="39">
        <v>1098.5</v>
      </c>
      <c r="L139" s="39">
        <v>1111.6000000000004</v>
      </c>
      <c r="M139" s="31">
        <v>1085.4000000000001</v>
      </c>
      <c r="N139" s="31">
        <v>1050.25</v>
      </c>
      <c r="O139" s="262">
        <v>2970400</v>
      </c>
      <c r="P139" s="263">
        <v>-0.11044561571633925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98.5</v>
      </c>
      <c r="F140" s="38">
        <v>97.75</v>
      </c>
      <c r="G140" s="39">
        <v>96.8</v>
      </c>
      <c r="H140" s="39">
        <v>95.1</v>
      </c>
      <c r="I140" s="39">
        <v>94.149999999999991</v>
      </c>
      <c r="J140" s="39">
        <v>99.45</v>
      </c>
      <c r="K140" s="39">
        <v>100.39999999999999</v>
      </c>
      <c r="L140" s="39">
        <v>102.10000000000001</v>
      </c>
      <c r="M140" s="31">
        <v>98.7</v>
      </c>
      <c r="N140" s="31">
        <v>96.05</v>
      </c>
      <c r="O140" s="262">
        <v>63360400</v>
      </c>
      <c r="P140" s="263">
        <v>-2.3204903677758317E-2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2339</v>
      </c>
      <c r="F141" s="38">
        <v>2323.1166666666668</v>
      </c>
      <c r="G141" s="39">
        <v>2294.2333333333336</v>
      </c>
      <c r="H141" s="39">
        <v>2249.4666666666667</v>
      </c>
      <c r="I141" s="39">
        <v>2220.5833333333335</v>
      </c>
      <c r="J141" s="39">
        <v>2367.8833333333337</v>
      </c>
      <c r="K141" s="39">
        <v>2396.7666666666669</v>
      </c>
      <c r="L141" s="39">
        <v>2441.5333333333338</v>
      </c>
      <c r="M141" s="31">
        <v>2352</v>
      </c>
      <c r="N141" s="31">
        <v>2278.35</v>
      </c>
      <c r="O141" s="262">
        <v>2185700</v>
      </c>
      <c r="P141" s="263">
        <v>2.8867313915857604E-2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109052.3</v>
      </c>
      <c r="F142" s="38">
        <v>110027.61666666665</v>
      </c>
      <c r="G142" s="39">
        <v>107800.73333333331</v>
      </c>
      <c r="H142" s="39">
        <v>106549.16666666666</v>
      </c>
      <c r="I142" s="39">
        <v>104322.28333333331</v>
      </c>
      <c r="J142" s="39">
        <v>111279.18333333331</v>
      </c>
      <c r="K142" s="39">
        <v>113506.06666666664</v>
      </c>
      <c r="L142" s="39">
        <v>114757.6333333333</v>
      </c>
      <c r="M142" s="31">
        <v>112254.5</v>
      </c>
      <c r="N142" s="31">
        <v>108776.05</v>
      </c>
      <c r="O142" s="262">
        <v>52120</v>
      </c>
      <c r="P142" s="263">
        <v>-6.0393005228051196E-2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1364.25</v>
      </c>
      <c r="F143" s="38">
        <v>1358.1000000000001</v>
      </c>
      <c r="G143" s="39">
        <v>1349.2000000000003</v>
      </c>
      <c r="H143" s="39">
        <v>1334.15</v>
      </c>
      <c r="I143" s="39">
        <v>1325.2500000000002</v>
      </c>
      <c r="J143" s="39">
        <v>1373.1500000000003</v>
      </c>
      <c r="K143" s="39">
        <v>1382.0500000000004</v>
      </c>
      <c r="L143" s="39">
        <v>1397.1000000000004</v>
      </c>
      <c r="M143" s="31">
        <v>1367</v>
      </c>
      <c r="N143" s="31">
        <v>1343.05</v>
      </c>
      <c r="O143" s="262">
        <v>4736600</v>
      </c>
      <c r="P143" s="263">
        <v>-6.2312485575813526E-3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95.5</v>
      </c>
      <c r="F144" s="38">
        <v>95.733333333333334</v>
      </c>
      <c r="G144" s="39">
        <v>94.966666666666669</v>
      </c>
      <c r="H144" s="39">
        <v>94.433333333333337</v>
      </c>
      <c r="I144" s="39">
        <v>93.666666666666671</v>
      </c>
      <c r="J144" s="39">
        <v>96.266666666666666</v>
      </c>
      <c r="K144" s="39">
        <v>97.033333333333346</v>
      </c>
      <c r="L144" s="39">
        <v>97.566666666666663</v>
      </c>
      <c r="M144" s="31">
        <v>96.5</v>
      </c>
      <c r="N144" s="31">
        <v>95.2</v>
      </c>
      <c r="O144" s="262">
        <v>56460000</v>
      </c>
      <c r="P144" s="263">
        <v>1.0334183331096498E-2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4861.3500000000004</v>
      </c>
      <c r="F145" s="38">
        <v>4907.45</v>
      </c>
      <c r="G145" s="39">
        <v>4804.8999999999996</v>
      </c>
      <c r="H145" s="39">
        <v>4748.45</v>
      </c>
      <c r="I145" s="39">
        <v>4645.8999999999996</v>
      </c>
      <c r="J145" s="39">
        <v>4963.8999999999996</v>
      </c>
      <c r="K145" s="39">
        <v>5066.4500000000007</v>
      </c>
      <c r="L145" s="39">
        <v>5122.8999999999996</v>
      </c>
      <c r="M145" s="31">
        <v>5010</v>
      </c>
      <c r="N145" s="31">
        <v>4851</v>
      </c>
      <c r="O145" s="262">
        <v>1217100</v>
      </c>
      <c r="P145" s="263">
        <v>1.3616489693941287E-2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4422.3999999999996</v>
      </c>
      <c r="F146" s="38">
        <v>4416.2166666666662</v>
      </c>
      <c r="G146" s="39">
        <v>4367.4333333333325</v>
      </c>
      <c r="H146" s="39">
        <v>4312.4666666666662</v>
      </c>
      <c r="I146" s="39">
        <v>4263.6833333333325</v>
      </c>
      <c r="J146" s="39">
        <v>4471.1833333333325</v>
      </c>
      <c r="K146" s="39">
        <v>4519.9666666666672</v>
      </c>
      <c r="L146" s="39">
        <v>4574.9333333333325</v>
      </c>
      <c r="M146" s="31">
        <v>4465</v>
      </c>
      <c r="N146" s="31">
        <v>4361.25</v>
      </c>
      <c r="O146" s="262">
        <v>915750</v>
      </c>
      <c r="P146" s="263">
        <v>-2.13209361974992E-2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22566.400000000001</v>
      </c>
      <c r="F147" s="38">
        <v>22499.383333333331</v>
      </c>
      <c r="G147" s="39">
        <v>22355.016666666663</v>
      </c>
      <c r="H147" s="39">
        <v>22143.633333333331</v>
      </c>
      <c r="I147" s="39">
        <v>21999.266666666663</v>
      </c>
      <c r="J147" s="39">
        <v>22710.766666666663</v>
      </c>
      <c r="K147" s="39">
        <v>22855.133333333331</v>
      </c>
      <c r="L147" s="39">
        <v>23066.516666666663</v>
      </c>
      <c r="M147" s="31">
        <v>22643.75</v>
      </c>
      <c r="N147" s="31">
        <v>22288</v>
      </c>
      <c r="O147" s="262">
        <v>291720</v>
      </c>
      <c r="P147" s="263">
        <v>3.5778175313059034E-3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113.45</v>
      </c>
      <c r="F148" s="38">
        <v>113.51666666666667</v>
      </c>
      <c r="G148" s="39">
        <v>112.58333333333333</v>
      </c>
      <c r="H148" s="39">
        <v>111.71666666666667</v>
      </c>
      <c r="I148" s="39">
        <v>110.78333333333333</v>
      </c>
      <c r="J148" s="39">
        <v>114.38333333333333</v>
      </c>
      <c r="K148" s="39">
        <v>115.31666666666666</v>
      </c>
      <c r="L148" s="39">
        <v>116.18333333333332</v>
      </c>
      <c r="M148" s="31">
        <v>114.45</v>
      </c>
      <c r="N148" s="31">
        <v>112.65</v>
      </c>
      <c r="O148" s="262">
        <v>83299500</v>
      </c>
      <c r="P148" s="263">
        <v>1.0536084725406705E-2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216.6</v>
      </c>
      <c r="F149" s="38">
        <v>217.19999999999996</v>
      </c>
      <c r="G149" s="39">
        <v>215.44999999999993</v>
      </c>
      <c r="H149" s="39">
        <v>214.29999999999998</v>
      </c>
      <c r="I149" s="39">
        <v>212.54999999999995</v>
      </c>
      <c r="J149" s="39">
        <v>218.34999999999991</v>
      </c>
      <c r="K149" s="39">
        <v>220.09999999999997</v>
      </c>
      <c r="L149" s="39">
        <v>221.24999999999989</v>
      </c>
      <c r="M149" s="31">
        <v>218.95</v>
      </c>
      <c r="N149" s="31">
        <v>216.05</v>
      </c>
      <c r="O149" s="262">
        <v>70473000</v>
      </c>
      <c r="P149" s="263">
        <v>1.3854121709106604E-2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1107</v>
      </c>
      <c r="F150" s="38">
        <v>1107.6499999999999</v>
      </c>
      <c r="G150" s="39">
        <v>1092.7999999999997</v>
      </c>
      <c r="H150" s="39">
        <v>1078.5999999999999</v>
      </c>
      <c r="I150" s="39">
        <v>1063.7499999999998</v>
      </c>
      <c r="J150" s="39">
        <v>1121.8499999999997</v>
      </c>
      <c r="K150" s="39">
        <v>1136.6999999999996</v>
      </c>
      <c r="L150" s="39">
        <v>1150.8999999999996</v>
      </c>
      <c r="M150" s="31">
        <v>1122.5</v>
      </c>
      <c r="N150" s="31">
        <v>1093.45</v>
      </c>
      <c r="O150" s="262">
        <v>5852000</v>
      </c>
      <c r="P150" s="263">
        <v>2.1131061438866495E-2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3975</v>
      </c>
      <c r="F151" s="38">
        <v>3955.5</v>
      </c>
      <c r="G151" s="39">
        <v>3927.15</v>
      </c>
      <c r="H151" s="39">
        <v>3879.3</v>
      </c>
      <c r="I151" s="39">
        <v>3850.9500000000003</v>
      </c>
      <c r="J151" s="39">
        <v>4003.35</v>
      </c>
      <c r="K151" s="39">
        <v>4031.7000000000003</v>
      </c>
      <c r="L151" s="39">
        <v>4079.5499999999997</v>
      </c>
      <c r="M151" s="31">
        <v>3983.85</v>
      </c>
      <c r="N151" s="31">
        <v>3907.65</v>
      </c>
      <c r="O151" s="262">
        <v>221400</v>
      </c>
      <c r="P151" s="263">
        <v>-7.1748878923766817E-3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173.6</v>
      </c>
      <c r="F152" s="38">
        <v>173.5</v>
      </c>
      <c r="G152" s="39">
        <v>172.8</v>
      </c>
      <c r="H152" s="39">
        <v>172</v>
      </c>
      <c r="I152" s="39">
        <v>171.3</v>
      </c>
      <c r="J152" s="39">
        <v>174.3</v>
      </c>
      <c r="K152" s="39">
        <v>175</v>
      </c>
      <c r="L152" s="39">
        <v>175.8</v>
      </c>
      <c r="M152" s="31">
        <v>174.2</v>
      </c>
      <c r="N152" s="31">
        <v>172.7</v>
      </c>
      <c r="O152" s="262">
        <v>34665400</v>
      </c>
      <c r="P152" s="263">
        <v>-2.9897021370833793E-3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39427.800000000003</v>
      </c>
      <c r="F153" s="38">
        <v>39273.083333333336</v>
      </c>
      <c r="G153" s="39">
        <v>38966.166666666672</v>
      </c>
      <c r="H153" s="39">
        <v>38504.533333333333</v>
      </c>
      <c r="I153" s="39">
        <v>38197.616666666669</v>
      </c>
      <c r="J153" s="39">
        <v>39734.716666666674</v>
      </c>
      <c r="K153" s="39">
        <v>40041.633333333346</v>
      </c>
      <c r="L153" s="39">
        <v>40503.266666666677</v>
      </c>
      <c r="M153" s="31">
        <v>39580</v>
      </c>
      <c r="N153" s="31">
        <v>38811.449999999997</v>
      </c>
      <c r="O153" s="262">
        <v>195825</v>
      </c>
      <c r="P153" s="263">
        <v>-3.6957804662142227E-2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979.65</v>
      </c>
      <c r="F154" s="38">
        <v>980.18333333333339</v>
      </c>
      <c r="G154" s="39">
        <v>967.46666666666681</v>
      </c>
      <c r="H154" s="39">
        <v>955.28333333333342</v>
      </c>
      <c r="I154" s="39">
        <v>942.56666666666683</v>
      </c>
      <c r="J154" s="39">
        <v>992.36666666666679</v>
      </c>
      <c r="K154" s="39">
        <v>1005.0833333333335</v>
      </c>
      <c r="L154" s="39">
        <v>1017.2666666666668</v>
      </c>
      <c r="M154" s="31">
        <v>992.9</v>
      </c>
      <c r="N154" s="31">
        <v>968</v>
      </c>
      <c r="O154" s="262">
        <v>11143500</v>
      </c>
      <c r="P154" s="263">
        <v>-3.6880573995842552E-3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4911.1000000000004</v>
      </c>
      <c r="F155" s="38">
        <v>4884.1833333333334</v>
      </c>
      <c r="G155" s="39">
        <v>4828.3666666666668</v>
      </c>
      <c r="H155" s="39">
        <v>4745.6333333333332</v>
      </c>
      <c r="I155" s="39">
        <v>4689.8166666666666</v>
      </c>
      <c r="J155" s="39">
        <v>4966.916666666667</v>
      </c>
      <c r="K155" s="39">
        <v>5022.7333333333345</v>
      </c>
      <c r="L155" s="39">
        <v>5105.4666666666672</v>
      </c>
      <c r="M155" s="31">
        <v>4940</v>
      </c>
      <c r="N155" s="31">
        <v>4801.45</v>
      </c>
      <c r="O155" s="262">
        <v>1064000</v>
      </c>
      <c r="P155" s="263">
        <v>-4.095004095004095E-3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226.1</v>
      </c>
      <c r="F156" s="38">
        <v>225.63333333333333</v>
      </c>
      <c r="G156" s="39">
        <v>224.86666666666665</v>
      </c>
      <c r="H156" s="39">
        <v>223.63333333333333</v>
      </c>
      <c r="I156" s="39">
        <v>222.86666666666665</v>
      </c>
      <c r="J156" s="39">
        <v>226.86666666666665</v>
      </c>
      <c r="K156" s="39">
        <v>227.6333333333333</v>
      </c>
      <c r="L156" s="39">
        <v>228.86666666666665</v>
      </c>
      <c r="M156" s="31">
        <v>226.4</v>
      </c>
      <c r="N156" s="31">
        <v>224.4</v>
      </c>
      <c r="O156" s="262">
        <v>15432000</v>
      </c>
      <c r="P156" s="263">
        <v>8.8252598548735038E-3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267.8</v>
      </c>
      <c r="F157" s="38">
        <v>264.84999999999997</v>
      </c>
      <c r="G157" s="39">
        <v>261.19999999999993</v>
      </c>
      <c r="H157" s="39">
        <v>254.59999999999997</v>
      </c>
      <c r="I157" s="39">
        <v>250.94999999999993</v>
      </c>
      <c r="J157" s="39">
        <v>271.44999999999993</v>
      </c>
      <c r="K157" s="39">
        <v>275.09999999999991</v>
      </c>
      <c r="L157" s="39">
        <v>281.69999999999993</v>
      </c>
      <c r="M157" s="31">
        <v>268.5</v>
      </c>
      <c r="N157" s="31">
        <v>258.25</v>
      </c>
      <c r="O157" s="262">
        <v>54206600</v>
      </c>
      <c r="P157" s="263">
        <v>4.0214158239143365E-2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2622.65</v>
      </c>
      <c r="F158" s="38">
        <v>2622.5499999999997</v>
      </c>
      <c r="G158" s="39">
        <v>2610.0999999999995</v>
      </c>
      <c r="H158" s="39">
        <v>2597.5499999999997</v>
      </c>
      <c r="I158" s="39">
        <v>2585.0999999999995</v>
      </c>
      <c r="J158" s="39">
        <v>2635.0999999999995</v>
      </c>
      <c r="K158" s="39">
        <v>2647.5499999999993</v>
      </c>
      <c r="L158" s="39">
        <v>2660.0999999999995</v>
      </c>
      <c r="M158" s="31">
        <v>2635</v>
      </c>
      <c r="N158" s="31">
        <v>2610</v>
      </c>
      <c r="O158" s="262">
        <v>2833250</v>
      </c>
      <c r="P158" s="263">
        <v>7.947721653126104E-4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3796.25</v>
      </c>
      <c r="F159" s="38">
        <v>3778.9500000000003</v>
      </c>
      <c r="G159" s="39">
        <v>3750.9000000000005</v>
      </c>
      <c r="H159" s="39">
        <v>3705.55</v>
      </c>
      <c r="I159" s="39">
        <v>3677.5000000000005</v>
      </c>
      <c r="J159" s="39">
        <v>3824.3000000000006</v>
      </c>
      <c r="K159" s="39">
        <v>3852.3500000000008</v>
      </c>
      <c r="L159" s="39">
        <v>3897.7000000000007</v>
      </c>
      <c r="M159" s="31">
        <v>3807</v>
      </c>
      <c r="N159" s="31">
        <v>3733.6</v>
      </c>
      <c r="O159" s="262">
        <v>2520250</v>
      </c>
      <c r="P159" s="263">
        <v>8.060885411083718E-2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60.95</v>
      </c>
      <c r="F160" s="38">
        <v>60.816666666666663</v>
      </c>
      <c r="G160" s="39">
        <v>60.233333333333327</v>
      </c>
      <c r="H160" s="39">
        <v>59.516666666666666</v>
      </c>
      <c r="I160" s="39">
        <v>58.93333333333333</v>
      </c>
      <c r="J160" s="39">
        <v>61.533333333333324</v>
      </c>
      <c r="K160" s="39">
        <v>62.116666666666667</v>
      </c>
      <c r="L160" s="39">
        <v>62.833333333333321</v>
      </c>
      <c r="M160" s="31">
        <v>61.4</v>
      </c>
      <c r="N160" s="31">
        <v>60.1</v>
      </c>
      <c r="O160" s="262">
        <v>261456000</v>
      </c>
      <c r="P160" s="263">
        <v>-9.9363829142684029E-3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4596.3</v>
      </c>
      <c r="F161" s="38">
        <v>4591.666666666667</v>
      </c>
      <c r="G161" s="39">
        <v>4554.6333333333341</v>
      </c>
      <c r="H161" s="39">
        <v>4512.9666666666672</v>
      </c>
      <c r="I161" s="39">
        <v>4475.9333333333343</v>
      </c>
      <c r="J161" s="39">
        <v>4633.3333333333339</v>
      </c>
      <c r="K161" s="39">
        <v>4670.3666666666668</v>
      </c>
      <c r="L161" s="39">
        <v>4712.0333333333338</v>
      </c>
      <c r="M161" s="31">
        <v>4628.7</v>
      </c>
      <c r="N161" s="31">
        <v>4550</v>
      </c>
      <c r="O161" s="262">
        <v>1938600</v>
      </c>
      <c r="P161" s="263">
        <v>4.1250402835965198E-2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249.6</v>
      </c>
      <c r="F162" s="38">
        <v>248.94999999999996</v>
      </c>
      <c r="G162" s="39">
        <v>247.94999999999993</v>
      </c>
      <c r="H162" s="39">
        <v>246.29999999999998</v>
      </c>
      <c r="I162" s="39">
        <v>245.29999999999995</v>
      </c>
      <c r="J162" s="39">
        <v>250.59999999999991</v>
      </c>
      <c r="K162" s="39">
        <v>251.59999999999997</v>
      </c>
      <c r="L162" s="39">
        <v>253.24999999999989</v>
      </c>
      <c r="M162" s="31">
        <v>249.95</v>
      </c>
      <c r="N162" s="31">
        <v>247.3</v>
      </c>
      <c r="O162" s="262">
        <v>43075800</v>
      </c>
      <c r="P162" s="263">
        <v>1.1667723525681675E-2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1613.45</v>
      </c>
      <c r="F163" s="38">
        <v>1614.7833333333335</v>
      </c>
      <c r="G163" s="39">
        <v>1599.7166666666672</v>
      </c>
      <c r="H163" s="39">
        <v>1585.9833333333336</v>
      </c>
      <c r="I163" s="39">
        <v>1570.9166666666672</v>
      </c>
      <c r="J163" s="39">
        <v>1628.5166666666671</v>
      </c>
      <c r="K163" s="39">
        <v>1643.5833333333333</v>
      </c>
      <c r="L163" s="39">
        <v>1657.3166666666671</v>
      </c>
      <c r="M163" s="31">
        <v>1629.85</v>
      </c>
      <c r="N163" s="31">
        <v>1601.05</v>
      </c>
      <c r="O163" s="262">
        <v>3249895</v>
      </c>
      <c r="P163" s="263">
        <v>6.4950653507602027E-2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868.5</v>
      </c>
      <c r="F164" s="38">
        <v>861.9666666666667</v>
      </c>
      <c r="G164" s="39">
        <v>845.63333333333344</v>
      </c>
      <c r="H164" s="39">
        <v>822.76666666666677</v>
      </c>
      <c r="I164" s="39">
        <v>806.43333333333351</v>
      </c>
      <c r="J164" s="39">
        <v>884.83333333333337</v>
      </c>
      <c r="K164" s="39">
        <v>901.16666666666663</v>
      </c>
      <c r="L164" s="39">
        <v>924.0333333333333</v>
      </c>
      <c r="M164" s="31">
        <v>878.3</v>
      </c>
      <c r="N164" s="31">
        <v>839.1</v>
      </c>
      <c r="O164" s="262">
        <v>3796950</v>
      </c>
      <c r="P164" s="263">
        <v>0.15635516438001554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216.25</v>
      </c>
      <c r="F165" s="38">
        <v>215.41666666666666</v>
      </c>
      <c r="G165" s="39">
        <v>212.63333333333333</v>
      </c>
      <c r="H165" s="39">
        <v>209.01666666666668</v>
      </c>
      <c r="I165" s="39">
        <v>206.23333333333335</v>
      </c>
      <c r="J165" s="39">
        <v>219.0333333333333</v>
      </c>
      <c r="K165" s="39">
        <v>221.81666666666666</v>
      </c>
      <c r="L165" s="39">
        <v>225.43333333333328</v>
      </c>
      <c r="M165" s="31">
        <v>218.2</v>
      </c>
      <c r="N165" s="31">
        <v>211.8</v>
      </c>
      <c r="O165" s="262">
        <v>46035000</v>
      </c>
      <c r="P165" s="263">
        <v>9.4287907027738194E-3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210.05</v>
      </c>
      <c r="F166" s="38">
        <v>205.9</v>
      </c>
      <c r="G166" s="39">
        <v>201.15</v>
      </c>
      <c r="H166" s="39">
        <v>192.25</v>
      </c>
      <c r="I166" s="39">
        <v>187.5</v>
      </c>
      <c r="J166" s="39">
        <v>214.8</v>
      </c>
      <c r="K166" s="39">
        <v>219.55</v>
      </c>
      <c r="L166" s="39">
        <v>228.45000000000002</v>
      </c>
      <c r="M166" s="31">
        <v>210.65</v>
      </c>
      <c r="N166" s="31">
        <v>197</v>
      </c>
      <c r="O166" s="262">
        <v>80096000</v>
      </c>
      <c r="P166" s="263">
        <v>1.9240557874376462E-2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2527.5</v>
      </c>
      <c r="F167" s="38">
        <v>2524.5666666666666</v>
      </c>
      <c r="G167" s="39">
        <v>2516.1333333333332</v>
      </c>
      <c r="H167" s="39">
        <v>2504.7666666666664</v>
      </c>
      <c r="I167" s="39">
        <v>2496.333333333333</v>
      </c>
      <c r="J167" s="39">
        <v>2535.9333333333334</v>
      </c>
      <c r="K167" s="39">
        <v>2544.3666666666668</v>
      </c>
      <c r="L167" s="39">
        <v>2555.7333333333336</v>
      </c>
      <c r="M167" s="31">
        <v>2533</v>
      </c>
      <c r="N167" s="31">
        <v>2513.1999999999998</v>
      </c>
      <c r="O167" s="262">
        <v>19730750</v>
      </c>
      <c r="P167" s="263">
        <v>8.0338212378981786E-3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94.4</v>
      </c>
      <c r="F168" s="38">
        <v>94.316666666666677</v>
      </c>
      <c r="G168" s="39">
        <v>93.683333333333351</v>
      </c>
      <c r="H168" s="39">
        <v>92.966666666666669</v>
      </c>
      <c r="I168" s="39">
        <v>92.333333333333343</v>
      </c>
      <c r="J168" s="39">
        <v>95.03333333333336</v>
      </c>
      <c r="K168" s="39">
        <v>95.666666666666686</v>
      </c>
      <c r="L168" s="39">
        <v>96.383333333333368</v>
      </c>
      <c r="M168" s="31">
        <v>94.95</v>
      </c>
      <c r="N168" s="31">
        <v>93.6</v>
      </c>
      <c r="O168" s="262">
        <v>110400000</v>
      </c>
      <c r="P168" s="263">
        <v>1.5751508906226997E-2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884.25</v>
      </c>
      <c r="F169" s="38">
        <v>885.18333333333339</v>
      </c>
      <c r="G169" s="39">
        <v>877.96666666666681</v>
      </c>
      <c r="H169" s="39">
        <v>871.68333333333339</v>
      </c>
      <c r="I169" s="39">
        <v>864.46666666666681</v>
      </c>
      <c r="J169" s="39">
        <v>891.46666666666681</v>
      </c>
      <c r="K169" s="39">
        <v>898.68333333333351</v>
      </c>
      <c r="L169" s="39">
        <v>904.96666666666681</v>
      </c>
      <c r="M169" s="31">
        <v>892.4</v>
      </c>
      <c r="N169" s="31">
        <v>878.9</v>
      </c>
      <c r="O169" s="262">
        <v>9221600</v>
      </c>
      <c r="P169" s="263">
        <v>1.6510253736531108E-3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1312.65</v>
      </c>
      <c r="F170" s="38">
        <v>1300.8500000000001</v>
      </c>
      <c r="G170" s="39">
        <v>1286.8000000000002</v>
      </c>
      <c r="H170" s="39">
        <v>1260.95</v>
      </c>
      <c r="I170" s="39">
        <v>1246.9000000000001</v>
      </c>
      <c r="J170" s="39">
        <v>1326.7000000000003</v>
      </c>
      <c r="K170" s="39">
        <v>1340.75</v>
      </c>
      <c r="L170" s="39">
        <v>1366.6000000000004</v>
      </c>
      <c r="M170" s="31">
        <v>1314.9</v>
      </c>
      <c r="N170" s="31">
        <v>1275</v>
      </c>
      <c r="O170" s="262">
        <v>8364750</v>
      </c>
      <c r="P170" s="263">
        <v>5.8762103664325042E-2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572.35</v>
      </c>
      <c r="F171" s="38">
        <v>574.94999999999993</v>
      </c>
      <c r="G171" s="39">
        <v>567.39999999999986</v>
      </c>
      <c r="H171" s="39">
        <v>562.44999999999993</v>
      </c>
      <c r="I171" s="39">
        <v>554.89999999999986</v>
      </c>
      <c r="J171" s="39">
        <v>579.89999999999986</v>
      </c>
      <c r="K171" s="39">
        <v>587.44999999999982</v>
      </c>
      <c r="L171" s="39">
        <v>592.39999999999986</v>
      </c>
      <c r="M171" s="31">
        <v>582.5</v>
      </c>
      <c r="N171" s="31">
        <v>570</v>
      </c>
      <c r="O171" s="262">
        <v>103899000</v>
      </c>
      <c r="P171" s="263">
        <v>9.2696008834200982E-2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24378.25</v>
      </c>
      <c r="F172" s="38">
        <v>24334.7</v>
      </c>
      <c r="G172" s="39">
        <v>24198.400000000001</v>
      </c>
      <c r="H172" s="39">
        <v>24018.55</v>
      </c>
      <c r="I172" s="39">
        <v>23882.25</v>
      </c>
      <c r="J172" s="39">
        <v>24514.550000000003</v>
      </c>
      <c r="K172" s="39">
        <v>24650.85</v>
      </c>
      <c r="L172" s="39">
        <v>24830.700000000004</v>
      </c>
      <c r="M172" s="31">
        <v>24471</v>
      </c>
      <c r="N172" s="31">
        <v>24154.85</v>
      </c>
      <c r="O172" s="262">
        <v>215450</v>
      </c>
      <c r="P172" s="263">
        <v>-1.7555859553123575E-2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3852.45</v>
      </c>
      <c r="F173" s="38">
        <v>3842.2666666666664</v>
      </c>
      <c r="G173" s="39">
        <v>3802.5333333333328</v>
      </c>
      <c r="H173" s="39">
        <v>3752.6166666666663</v>
      </c>
      <c r="I173" s="39">
        <v>3712.8833333333328</v>
      </c>
      <c r="J173" s="39">
        <v>3892.1833333333329</v>
      </c>
      <c r="K173" s="39">
        <v>3931.9166666666665</v>
      </c>
      <c r="L173" s="39">
        <v>3981.833333333333</v>
      </c>
      <c r="M173" s="31">
        <v>3882</v>
      </c>
      <c r="N173" s="31">
        <v>3792.35</v>
      </c>
      <c r="O173" s="262">
        <v>1726450</v>
      </c>
      <c r="P173" s="263">
        <v>2.0750199521149242E-3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2295.1</v>
      </c>
      <c r="F174" s="38">
        <v>2291.4833333333336</v>
      </c>
      <c r="G174" s="39">
        <v>2275.9666666666672</v>
      </c>
      <c r="H174" s="39">
        <v>2256.8333333333335</v>
      </c>
      <c r="I174" s="39">
        <v>2241.3166666666671</v>
      </c>
      <c r="J174" s="39">
        <v>2310.6166666666672</v>
      </c>
      <c r="K174" s="39">
        <v>2326.1333333333337</v>
      </c>
      <c r="L174" s="39">
        <v>2345.2666666666673</v>
      </c>
      <c r="M174" s="31">
        <v>2307</v>
      </c>
      <c r="N174" s="31">
        <v>2272.35</v>
      </c>
      <c r="O174" s="262">
        <v>4393500</v>
      </c>
      <c r="P174" s="263">
        <v>-2.723867892407218E-3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1865.05</v>
      </c>
      <c r="F175" s="38">
        <v>1859.1999999999998</v>
      </c>
      <c r="G175" s="39">
        <v>1846.0499999999997</v>
      </c>
      <c r="H175" s="39">
        <v>1827.05</v>
      </c>
      <c r="I175" s="39">
        <v>1813.8999999999999</v>
      </c>
      <c r="J175" s="39">
        <v>1878.1999999999996</v>
      </c>
      <c r="K175" s="39">
        <v>1891.3499999999997</v>
      </c>
      <c r="L175" s="39">
        <v>1910.3499999999995</v>
      </c>
      <c r="M175" s="31">
        <v>1872.35</v>
      </c>
      <c r="N175" s="31">
        <v>1840.2</v>
      </c>
      <c r="O175" s="262">
        <v>6534000</v>
      </c>
      <c r="P175" s="263">
        <v>-9.2794759825327519E-3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1165.75</v>
      </c>
      <c r="F176" s="38">
        <v>1158.8166666666666</v>
      </c>
      <c r="G176" s="39">
        <v>1146.6333333333332</v>
      </c>
      <c r="H176" s="39">
        <v>1127.5166666666667</v>
      </c>
      <c r="I176" s="39">
        <v>1115.3333333333333</v>
      </c>
      <c r="J176" s="39">
        <v>1177.9333333333332</v>
      </c>
      <c r="K176" s="39">
        <v>1190.1166666666666</v>
      </c>
      <c r="L176" s="39">
        <v>1209.2333333333331</v>
      </c>
      <c r="M176" s="31">
        <v>1171</v>
      </c>
      <c r="N176" s="31">
        <v>1139.7</v>
      </c>
      <c r="O176" s="262">
        <v>22775900</v>
      </c>
      <c r="P176" s="263">
        <v>7.2127290737989107E-3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535.20000000000005</v>
      </c>
      <c r="F177" s="38">
        <v>535.5</v>
      </c>
      <c r="G177" s="39">
        <v>531.04999999999995</v>
      </c>
      <c r="H177" s="39">
        <v>526.9</v>
      </c>
      <c r="I177" s="39">
        <v>522.44999999999993</v>
      </c>
      <c r="J177" s="39">
        <v>539.65</v>
      </c>
      <c r="K177" s="39">
        <v>544.1</v>
      </c>
      <c r="L177" s="39">
        <v>548.25</v>
      </c>
      <c r="M177" s="31">
        <v>539.95000000000005</v>
      </c>
      <c r="N177" s="31">
        <v>531.35</v>
      </c>
      <c r="O177" s="262">
        <v>8665500</v>
      </c>
      <c r="P177" s="263">
        <v>-1.1802942182689019E-2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841.5</v>
      </c>
      <c r="F178" s="38">
        <v>832.88333333333333</v>
      </c>
      <c r="G178" s="39">
        <v>822.76666666666665</v>
      </c>
      <c r="H178" s="39">
        <v>804.0333333333333</v>
      </c>
      <c r="I178" s="39">
        <v>793.91666666666663</v>
      </c>
      <c r="J178" s="39">
        <v>851.61666666666667</v>
      </c>
      <c r="K178" s="39">
        <v>861.73333333333323</v>
      </c>
      <c r="L178" s="39">
        <v>880.4666666666667</v>
      </c>
      <c r="M178" s="31">
        <v>843</v>
      </c>
      <c r="N178" s="31">
        <v>814.15</v>
      </c>
      <c r="O178" s="262">
        <v>3225000</v>
      </c>
      <c r="P178" s="263">
        <v>2.2187004754358162E-2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1041</v>
      </c>
      <c r="F179" s="38">
        <v>1045.7666666666667</v>
      </c>
      <c r="G179" s="39">
        <v>1030.6833333333334</v>
      </c>
      <c r="H179" s="39">
        <v>1020.3666666666668</v>
      </c>
      <c r="I179" s="39">
        <v>1005.2833333333335</v>
      </c>
      <c r="J179" s="39">
        <v>1056.0833333333333</v>
      </c>
      <c r="K179" s="39">
        <v>1071.1666666666667</v>
      </c>
      <c r="L179" s="39">
        <v>1081.4833333333331</v>
      </c>
      <c r="M179" s="31">
        <v>1060.8499999999999</v>
      </c>
      <c r="N179" s="31">
        <v>1035.45</v>
      </c>
      <c r="O179" s="262">
        <v>8451850</v>
      </c>
      <c r="P179" s="263">
        <v>1.4457354106152627E-2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1709.8</v>
      </c>
      <c r="F180" s="38">
        <v>1707.95</v>
      </c>
      <c r="G180" s="39">
        <v>1694.3500000000001</v>
      </c>
      <c r="H180" s="39">
        <v>1678.9</v>
      </c>
      <c r="I180" s="39">
        <v>1665.3000000000002</v>
      </c>
      <c r="J180" s="39">
        <v>1723.4</v>
      </c>
      <c r="K180" s="39">
        <v>1737</v>
      </c>
      <c r="L180" s="39">
        <v>1752.45</v>
      </c>
      <c r="M180" s="31">
        <v>1721.55</v>
      </c>
      <c r="N180" s="31">
        <v>1692.5</v>
      </c>
      <c r="O180" s="262">
        <v>4352000</v>
      </c>
      <c r="P180" s="263">
        <v>4.1522077300466677E-2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841.55</v>
      </c>
      <c r="F181" s="38">
        <v>840.1</v>
      </c>
      <c r="G181" s="39">
        <v>835.95</v>
      </c>
      <c r="H181" s="39">
        <v>830.35</v>
      </c>
      <c r="I181" s="39">
        <v>826.2</v>
      </c>
      <c r="J181" s="39">
        <v>845.7</v>
      </c>
      <c r="K181" s="39">
        <v>849.84999999999991</v>
      </c>
      <c r="L181" s="39">
        <v>855.45</v>
      </c>
      <c r="M181" s="31">
        <v>844.25</v>
      </c>
      <c r="N181" s="31">
        <v>834.5</v>
      </c>
      <c r="O181" s="262">
        <v>11720700</v>
      </c>
      <c r="P181" s="263">
        <v>1.0004653327128897E-2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614.20000000000005</v>
      </c>
      <c r="F182" s="38">
        <v>616.1</v>
      </c>
      <c r="G182" s="39">
        <v>611.15000000000009</v>
      </c>
      <c r="H182" s="39">
        <v>608.1</v>
      </c>
      <c r="I182" s="39">
        <v>603.15000000000009</v>
      </c>
      <c r="J182" s="39">
        <v>619.15000000000009</v>
      </c>
      <c r="K182" s="39">
        <v>624.10000000000014</v>
      </c>
      <c r="L182" s="39">
        <v>627.15000000000009</v>
      </c>
      <c r="M182" s="31">
        <v>621.04999999999995</v>
      </c>
      <c r="N182" s="31">
        <v>613.04999999999995</v>
      </c>
      <c r="O182" s="262">
        <v>60783375</v>
      </c>
      <c r="P182" s="263">
        <v>2.3245214220601641E-2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234.05</v>
      </c>
      <c r="F183" s="38">
        <v>235.1</v>
      </c>
      <c r="G183" s="39">
        <v>232.2</v>
      </c>
      <c r="H183" s="39">
        <v>230.35</v>
      </c>
      <c r="I183" s="39">
        <v>227.45</v>
      </c>
      <c r="J183" s="39">
        <v>236.95</v>
      </c>
      <c r="K183" s="39">
        <v>239.85000000000002</v>
      </c>
      <c r="L183" s="39">
        <v>241.7</v>
      </c>
      <c r="M183" s="31">
        <v>238</v>
      </c>
      <c r="N183" s="31">
        <v>233.25</v>
      </c>
      <c r="O183" s="262">
        <v>90709875</v>
      </c>
      <c r="P183" s="263">
        <v>1.1547344110854503E-3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119.45</v>
      </c>
      <c r="F184" s="38">
        <v>119.13333333333333</v>
      </c>
      <c r="G184" s="39">
        <v>118.41666666666666</v>
      </c>
      <c r="H184" s="39">
        <v>117.38333333333333</v>
      </c>
      <c r="I184" s="39">
        <v>116.66666666666666</v>
      </c>
      <c r="J184" s="39">
        <v>120.16666666666666</v>
      </c>
      <c r="K184" s="39">
        <v>120.88333333333333</v>
      </c>
      <c r="L184" s="39">
        <v>121.91666666666666</v>
      </c>
      <c r="M184" s="31">
        <v>119.85</v>
      </c>
      <c r="N184" s="31">
        <v>118.1</v>
      </c>
      <c r="O184" s="262">
        <v>234982000</v>
      </c>
      <c r="P184" s="263">
        <v>3.1227254584301847E-3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3500.3</v>
      </c>
      <c r="F185" s="38">
        <v>3490.0499999999997</v>
      </c>
      <c r="G185" s="39">
        <v>3473.1499999999996</v>
      </c>
      <c r="H185" s="39">
        <v>3446</v>
      </c>
      <c r="I185" s="39">
        <v>3429.1</v>
      </c>
      <c r="J185" s="39">
        <v>3517.1999999999994</v>
      </c>
      <c r="K185" s="39">
        <v>3534.1</v>
      </c>
      <c r="L185" s="39">
        <v>3561.2499999999991</v>
      </c>
      <c r="M185" s="31">
        <v>3506.95</v>
      </c>
      <c r="N185" s="31">
        <v>3462.9</v>
      </c>
      <c r="O185" s="262">
        <v>10865225</v>
      </c>
      <c r="P185" s="263">
        <v>-1.6106171885066359E-5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1190.3</v>
      </c>
      <c r="F186" s="38">
        <v>1186.1166666666668</v>
      </c>
      <c r="G186" s="39">
        <v>1174.2333333333336</v>
      </c>
      <c r="H186" s="39">
        <v>1158.1666666666667</v>
      </c>
      <c r="I186" s="39">
        <v>1146.2833333333335</v>
      </c>
      <c r="J186" s="39">
        <v>1202.1833333333336</v>
      </c>
      <c r="K186" s="39">
        <v>1214.0666666666668</v>
      </c>
      <c r="L186" s="39">
        <v>1230.1333333333337</v>
      </c>
      <c r="M186" s="31">
        <v>1198</v>
      </c>
      <c r="N186" s="31">
        <v>1170.05</v>
      </c>
      <c r="O186" s="262">
        <v>16923600</v>
      </c>
      <c r="P186" s="263">
        <v>-1.3327736383670899E-2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2926.3</v>
      </c>
      <c r="F187" s="38">
        <v>2919.4166666666665</v>
      </c>
      <c r="G187" s="39">
        <v>2909.833333333333</v>
      </c>
      <c r="H187" s="39">
        <v>2893.3666666666663</v>
      </c>
      <c r="I187" s="39">
        <v>2883.7833333333328</v>
      </c>
      <c r="J187" s="39">
        <v>2935.8833333333332</v>
      </c>
      <c r="K187" s="39">
        <v>2945.4666666666662</v>
      </c>
      <c r="L187" s="39">
        <v>2961.9333333333334</v>
      </c>
      <c r="M187" s="31">
        <v>2929</v>
      </c>
      <c r="N187" s="31">
        <v>2902.95</v>
      </c>
      <c r="O187" s="262">
        <v>6131625</v>
      </c>
      <c r="P187" s="263">
        <v>-7.4663105499575087E-3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2066.6</v>
      </c>
      <c r="F188" s="38">
        <v>2069.4999999999995</v>
      </c>
      <c r="G188" s="39">
        <v>2047.0499999999993</v>
      </c>
      <c r="H188" s="39">
        <v>2027.4999999999995</v>
      </c>
      <c r="I188" s="39">
        <v>2005.0499999999993</v>
      </c>
      <c r="J188" s="39">
        <v>2089.0499999999993</v>
      </c>
      <c r="K188" s="39">
        <v>2111.4999999999991</v>
      </c>
      <c r="L188" s="39">
        <v>2131.0499999999993</v>
      </c>
      <c r="M188" s="31">
        <v>2091.9499999999998</v>
      </c>
      <c r="N188" s="31">
        <v>2049.9499999999998</v>
      </c>
      <c r="O188" s="262">
        <v>1513000</v>
      </c>
      <c r="P188" s="263">
        <v>-1.3046314416177429E-2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1701.95</v>
      </c>
      <c r="F189" s="38">
        <v>1705.9166666666667</v>
      </c>
      <c r="G189" s="39">
        <v>1684.8333333333335</v>
      </c>
      <c r="H189" s="39">
        <v>1667.7166666666667</v>
      </c>
      <c r="I189" s="39">
        <v>1646.6333333333334</v>
      </c>
      <c r="J189" s="39">
        <v>1723.0333333333335</v>
      </c>
      <c r="K189" s="39">
        <v>1744.116666666667</v>
      </c>
      <c r="L189" s="39">
        <v>1761.2333333333336</v>
      </c>
      <c r="M189" s="31">
        <v>1727</v>
      </c>
      <c r="N189" s="31">
        <v>1688.8</v>
      </c>
      <c r="O189" s="262">
        <v>3831600</v>
      </c>
      <c r="P189" s="263">
        <v>1.3436309775708845E-2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1347.2</v>
      </c>
      <c r="F190" s="38">
        <v>1350.5833333333335</v>
      </c>
      <c r="G190" s="39">
        <v>1337.2666666666669</v>
      </c>
      <c r="H190" s="39">
        <v>1327.3333333333335</v>
      </c>
      <c r="I190" s="39">
        <v>1314.0166666666669</v>
      </c>
      <c r="J190" s="39">
        <v>1360.5166666666669</v>
      </c>
      <c r="K190" s="39">
        <v>1373.8333333333335</v>
      </c>
      <c r="L190" s="39">
        <v>1383.7666666666669</v>
      </c>
      <c r="M190" s="31">
        <v>1363.9</v>
      </c>
      <c r="N190" s="31">
        <v>1340.65</v>
      </c>
      <c r="O190" s="262">
        <v>6576500</v>
      </c>
      <c r="P190" s="263">
        <v>-1.0844388292272057E-2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1594.45</v>
      </c>
      <c r="F191" s="38">
        <v>1597.7333333333333</v>
      </c>
      <c r="G191" s="39">
        <v>1581.9666666666667</v>
      </c>
      <c r="H191" s="39">
        <v>1569.4833333333333</v>
      </c>
      <c r="I191" s="39">
        <v>1553.7166666666667</v>
      </c>
      <c r="J191" s="39">
        <v>1610.2166666666667</v>
      </c>
      <c r="K191" s="39">
        <v>1625.9833333333336</v>
      </c>
      <c r="L191" s="39">
        <v>1638.4666666666667</v>
      </c>
      <c r="M191" s="31">
        <v>1613.5</v>
      </c>
      <c r="N191" s="31">
        <v>1585.25</v>
      </c>
      <c r="O191" s="262">
        <v>2249200</v>
      </c>
      <c r="P191" s="263">
        <v>-2.0553910468559485E-2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8229</v>
      </c>
      <c r="F192" s="38">
        <v>8237.3000000000011</v>
      </c>
      <c r="G192" s="39">
        <v>8188.7000000000025</v>
      </c>
      <c r="H192" s="39">
        <v>8148.4000000000015</v>
      </c>
      <c r="I192" s="39">
        <v>8099.8000000000029</v>
      </c>
      <c r="J192" s="39">
        <v>8277.6000000000022</v>
      </c>
      <c r="K192" s="39">
        <v>8326.2000000000007</v>
      </c>
      <c r="L192" s="39">
        <v>8366.5000000000018</v>
      </c>
      <c r="M192" s="31">
        <v>8285.9</v>
      </c>
      <c r="N192" s="31">
        <v>8197</v>
      </c>
      <c r="O192" s="262">
        <v>1701500</v>
      </c>
      <c r="P192" s="263">
        <v>7.0575780744574492E-4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611.5</v>
      </c>
      <c r="F193" s="38">
        <v>610.88333333333333</v>
      </c>
      <c r="G193" s="39">
        <v>608.06666666666661</v>
      </c>
      <c r="H193" s="39">
        <v>604.63333333333333</v>
      </c>
      <c r="I193" s="39">
        <v>601.81666666666661</v>
      </c>
      <c r="J193" s="39">
        <v>614.31666666666661</v>
      </c>
      <c r="K193" s="39">
        <v>617.13333333333344</v>
      </c>
      <c r="L193" s="39">
        <v>620.56666666666661</v>
      </c>
      <c r="M193" s="31">
        <v>613.70000000000005</v>
      </c>
      <c r="N193" s="31">
        <v>607.45000000000005</v>
      </c>
      <c r="O193" s="262">
        <v>33936500</v>
      </c>
      <c r="P193" s="263">
        <v>-1.1436361570795622E-2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238.45</v>
      </c>
      <c r="F194" s="38">
        <v>239.88333333333333</v>
      </c>
      <c r="G194" s="39">
        <v>236.26666666666665</v>
      </c>
      <c r="H194" s="39">
        <v>234.08333333333331</v>
      </c>
      <c r="I194" s="39">
        <v>230.46666666666664</v>
      </c>
      <c r="J194" s="39">
        <v>242.06666666666666</v>
      </c>
      <c r="K194" s="39">
        <v>245.68333333333334</v>
      </c>
      <c r="L194" s="39">
        <v>247.86666666666667</v>
      </c>
      <c r="M194" s="31">
        <v>243.5</v>
      </c>
      <c r="N194" s="31">
        <v>237.7</v>
      </c>
      <c r="O194" s="262">
        <v>91310000</v>
      </c>
      <c r="P194" s="263">
        <v>-6.700862386071034E-2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829.45</v>
      </c>
      <c r="F195" s="38">
        <v>829.23333333333323</v>
      </c>
      <c r="G195" s="39">
        <v>823.91666666666652</v>
      </c>
      <c r="H195" s="39">
        <v>818.38333333333333</v>
      </c>
      <c r="I195" s="39">
        <v>813.06666666666661</v>
      </c>
      <c r="J195" s="39">
        <v>834.76666666666642</v>
      </c>
      <c r="K195" s="39">
        <v>840.08333333333326</v>
      </c>
      <c r="L195" s="39">
        <v>845.61666666666633</v>
      </c>
      <c r="M195" s="31">
        <v>834.55</v>
      </c>
      <c r="N195" s="31">
        <v>823.7</v>
      </c>
      <c r="O195" s="262">
        <v>9792600</v>
      </c>
      <c r="P195" s="263">
        <v>1.3223243109014154E-2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414.25</v>
      </c>
      <c r="F196" s="38">
        <v>413.7833333333333</v>
      </c>
      <c r="G196" s="39">
        <v>411.36666666666662</v>
      </c>
      <c r="H196" s="39">
        <v>408.48333333333329</v>
      </c>
      <c r="I196" s="39">
        <v>406.06666666666661</v>
      </c>
      <c r="J196" s="39">
        <v>416.66666666666663</v>
      </c>
      <c r="K196" s="39">
        <v>419.08333333333337</v>
      </c>
      <c r="L196" s="39">
        <v>421.96666666666664</v>
      </c>
      <c r="M196" s="31">
        <v>416.2</v>
      </c>
      <c r="N196" s="31">
        <v>410.9</v>
      </c>
      <c r="O196" s="262">
        <v>38523000</v>
      </c>
      <c r="P196" s="263">
        <v>3.8369789350260787E-2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238.05</v>
      </c>
      <c r="F197" s="38">
        <v>237.45000000000002</v>
      </c>
      <c r="G197" s="39">
        <v>234.40000000000003</v>
      </c>
      <c r="H197" s="39">
        <v>230.75000000000003</v>
      </c>
      <c r="I197" s="39">
        <v>227.70000000000005</v>
      </c>
      <c r="J197" s="39">
        <v>241.10000000000002</v>
      </c>
      <c r="K197" s="39">
        <v>244.15000000000003</v>
      </c>
      <c r="L197" s="39">
        <v>247.8</v>
      </c>
      <c r="M197" s="31">
        <v>240.5</v>
      </c>
      <c r="N197" s="31">
        <v>233.8</v>
      </c>
      <c r="O197" s="262">
        <v>109335000</v>
      </c>
      <c r="P197" s="263">
        <v>3.7456278057781817E-3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660.4</v>
      </c>
      <c r="F198" s="38">
        <v>661.85</v>
      </c>
      <c r="G198" s="39">
        <v>654.30000000000007</v>
      </c>
      <c r="H198" s="39">
        <v>648.20000000000005</v>
      </c>
      <c r="I198" s="39">
        <v>640.65000000000009</v>
      </c>
      <c r="J198" s="39">
        <v>667.95</v>
      </c>
      <c r="K198" s="39">
        <v>675.5</v>
      </c>
      <c r="L198" s="39">
        <v>681.6</v>
      </c>
      <c r="M198" s="31">
        <v>669.4</v>
      </c>
      <c r="N198" s="31">
        <v>655.75</v>
      </c>
      <c r="O198" s="262">
        <v>7403400</v>
      </c>
      <c r="P198" s="263">
        <v>3.4456740442655932E-2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45146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47" t="s">
        <v>16</v>
      </c>
      <c r="B8" s="349"/>
      <c r="C8" s="353" t="s">
        <v>20</v>
      </c>
      <c r="D8" s="353" t="s">
        <v>21</v>
      </c>
      <c r="E8" s="344" t="s">
        <v>22</v>
      </c>
      <c r="F8" s="345"/>
      <c r="G8" s="346"/>
      <c r="H8" s="344" t="s">
        <v>23</v>
      </c>
      <c r="I8" s="345"/>
      <c r="J8" s="346"/>
      <c r="K8" s="26"/>
      <c r="L8" s="53"/>
      <c r="M8" s="53"/>
      <c r="N8" s="1"/>
      <c r="O8" s="1"/>
    </row>
    <row r="9" spans="1:15" ht="36" customHeight="1">
      <c r="A9" s="351"/>
      <c r="B9" s="352"/>
      <c r="C9" s="352"/>
      <c r="D9" s="35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19597.3</v>
      </c>
      <c r="D10" s="35">
        <v>19580.850000000002</v>
      </c>
      <c r="E10" s="35">
        <v>19541.250000000004</v>
      </c>
      <c r="F10" s="35">
        <v>19485.2</v>
      </c>
      <c r="G10" s="35">
        <v>19445.600000000002</v>
      </c>
      <c r="H10" s="35">
        <v>19636.900000000005</v>
      </c>
      <c r="I10" s="35">
        <v>19676.500000000004</v>
      </c>
      <c r="J10" s="35">
        <v>19732.550000000007</v>
      </c>
      <c r="K10" s="35">
        <v>19620.45</v>
      </c>
      <c r="L10" s="35">
        <v>19524.8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44837.5</v>
      </c>
      <c r="D11" s="35">
        <v>44874.233333333337</v>
      </c>
      <c r="E11" s="35">
        <v>44737.116666666676</v>
      </c>
      <c r="F11" s="35">
        <v>44636.733333333337</v>
      </c>
      <c r="G11" s="35">
        <v>44499.616666666676</v>
      </c>
      <c r="H11" s="35">
        <v>44974.616666666676</v>
      </c>
      <c r="I11" s="35">
        <v>45111.733333333344</v>
      </c>
      <c r="J11" s="35">
        <v>45212.116666666676</v>
      </c>
      <c r="K11" s="35">
        <v>45011.35</v>
      </c>
      <c r="L11" s="35">
        <v>44773.85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3444.25</v>
      </c>
      <c r="D12" s="38">
        <v>3448.7000000000003</v>
      </c>
      <c r="E12" s="38">
        <v>3433.6000000000004</v>
      </c>
      <c r="F12" s="38">
        <v>3422.9500000000003</v>
      </c>
      <c r="G12" s="38">
        <v>3407.8500000000004</v>
      </c>
      <c r="H12" s="38">
        <v>3459.3500000000004</v>
      </c>
      <c r="I12" s="38">
        <v>3474.45</v>
      </c>
      <c r="J12" s="38">
        <v>3485.1000000000004</v>
      </c>
      <c r="K12" s="38">
        <v>3463.8</v>
      </c>
      <c r="L12" s="38">
        <v>3438.05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6029.05</v>
      </c>
      <c r="D13" s="38">
        <v>6028.7333333333336</v>
      </c>
      <c r="E13" s="38">
        <v>6016.8666666666668</v>
      </c>
      <c r="F13" s="38">
        <v>6004.6833333333334</v>
      </c>
      <c r="G13" s="38">
        <v>5992.8166666666666</v>
      </c>
      <c r="H13" s="38">
        <v>6040.916666666667</v>
      </c>
      <c r="I13" s="38">
        <v>6052.7833333333338</v>
      </c>
      <c r="J13" s="38">
        <v>6064.9666666666672</v>
      </c>
      <c r="K13" s="38">
        <v>6040.6</v>
      </c>
      <c r="L13" s="38">
        <v>6016.55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30779.25</v>
      </c>
      <c r="D14" s="38">
        <v>30679.866666666669</v>
      </c>
      <c r="E14" s="38">
        <v>30550.733333333337</v>
      </c>
      <c r="F14" s="38">
        <v>30322.216666666667</v>
      </c>
      <c r="G14" s="38">
        <v>30193.083333333336</v>
      </c>
      <c r="H14" s="38">
        <v>30908.383333333339</v>
      </c>
      <c r="I14" s="38">
        <v>31037.51666666667</v>
      </c>
      <c r="J14" s="38">
        <v>31266.03333333334</v>
      </c>
      <c r="K14" s="38">
        <v>30809</v>
      </c>
      <c r="L14" s="38">
        <v>30451.35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5401.9</v>
      </c>
      <c r="D15" s="38">
        <v>5399.2666666666664</v>
      </c>
      <c r="E15" s="38">
        <v>5386.0333333333328</v>
      </c>
      <c r="F15" s="38">
        <v>5370.1666666666661</v>
      </c>
      <c r="G15" s="38">
        <v>5356.9333333333325</v>
      </c>
      <c r="H15" s="38">
        <v>5415.1333333333332</v>
      </c>
      <c r="I15" s="38">
        <v>5428.3666666666668</v>
      </c>
      <c r="J15" s="38">
        <v>5444.2333333333336</v>
      </c>
      <c r="K15" s="38">
        <v>5412.5</v>
      </c>
      <c r="L15" s="38">
        <v>5383.4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10787.8</v>
      </c>
      <c r="D16" s="38">
        <v>10774.233333333334</v>
      </c>
      <c r="E16" s="38">
        <v>10753.116666666667</v>
      </c>
      <c r="F16" s="38">
        <v>10718.433333333332</v>
      </c>
      <c r="G16" s="38">
        <v>10697.316666666666</v>
      </c>
      <c r="H16" s="38">
        <v>10808.916666666668</v>
      </c>
      <c r="I16" s="38">
        <v>10830.033333333336</v>
      </c>
      <c r="J16" s="38">
        <v>10864.716666666669</v>
      </c>
      <c r="K16" s="38">
        <v>10795.35</v>
      </c>
      <c r="L16" s="38">
        <v>10739.55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4525.95</v>
      </c>
      <c r="D17" s="38">
        <v>4494.8999999999996</v>
      </c>
      <c r="E17" s="38">
        <v>4448.6499999999996</v>
      </c>
      <c r="F17" s="38">
        <v>4371.3500000000004</v>
      </c>
      <c r="G17" s="38">
        <v>4325.1000000000004</v>
      </c>
      <c r="H17" s="38">
        <v>4572.1999999999989</v>
      </c>
      <c r="I17" s="38">
        <v>4618.4499999999989</v>
      </c>
      <c r="J17" s="38">
        <v>4695.7499999999982</v>
      </c>
      <c r="K17" s="31">
        <v>4541.1499999999996</v>
      </c>
      <c r="L17" s="31">
        <v>4417.6000000000004</v>
      </c>
      <c r="M17" s="31">
        <v>2.35866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23964.75</v>
      </c>
      <c r="D18" s="38">
        <v>23935.399999999998</v>
      </c>
      <c r="E18" s="38">
        <v>23647.449999999997</v>
      </c>
      <c r="F18" s="38">
        <v>23330.149999999998</v>
      </c>
      <c r="G18" s="38">
        <v>23042.199999999997</v>
      </c>
      <c r="H18" s="38">
        <v>24252.699999999997</v>
      </c>
      <c r="I18" s="38">
        <v>24540.65</v>
      </c>
      <c r="J18" s="38">
        <v>24857.949999999997</v>
      </c>
      <c r="K18" s="31">
        <v>24223.35</v>
      </c>
      <c r="L18" s="31">
        <v>23618.1</v>
      </c>
      <c r="M18" s="31">
        <v>9.5449999999999993E-2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185.55</v>
      </c>
      <c r="D19" s="38">
        <v>186.43333333333331</v>
      </c>
      <c r="E19" s="38">
        <v>183.16666666666663</v>
      </c>
      <c r="F19" s="38">
        <v>180.78333333333333</v>
      </c>
      <c r="G19" s="38">
        <v>177.51666666666665</v>
      </c>
      <c r="H19" s="38">
        <v>188.81666666666661</v>
      </c>
      <c r="I19" s="38">
        <v>192.08333333333331</v>
      </c>
      <c r="J19" s="38">
        <v>194.46666666666658</v>
      </c>
      <c r="K19" s="31">
        <v>189.7</v>
      </c>
      <c r="L19" s="31">
        <v>184.05</v>
      </c>
      <c r="M19" s="31">
        <v>60.972920000000002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199.45</v>
      </c>
      <c r="D20" s="38">
        <v>200.63333333333333</v>
      </c>
      <c r="E20" s="38">
        <v>191.76666666666665</v>
      </c>
      <c r="F20" s="38">
        <v>184.08333333333331</v>
      </c>
      <c r="G20" s="38">
        <v>175.21666666666664</v>
      </c>
      <c r="H20" s="38">
        <v>208.31666666666666</v>
      </c>
      <c r="I20" s="38">
        <v>217.18333333333334</v>
      </c>
      <c r="J20" s="38">
        <v>224.86666666666667</v>
      </c>
      <c r="K20" s="31">
        <v>209.5</v>
      </c>
      <c r="L20" s="31">
        <v>192.95</v>
      </c>
      <c r="M20" s="31">
        <v>174.00416000000001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2031.05</v>
      </c>
      <c r="D21" s="38">
        <v>2031.3</v>
      </c>
      <c r="E21" s="38">
        <v>2011.85</v>
      </c>
      <c r="F21" s="38">
        <v>1992.6499999999999</v>
      </c>
      <c r="G21" s="38">
        <v>1973.1999999999998</v>
      </c>
      <c r="H21" s="38">
        <v>2050.5</v>
      </c>
      <c r="I21" s="38">
        <v>2069.9500000000003</v>
      </c>
      <c r="J21" s="38">
        <v>2089.15</v>
      </c>
      <c r="K21" s="31">
        <v>2050.75</v>
      </c>
      <c r="L21" s="31">
        <v>2012.1</v>
      </c>
      <c r="M21" s="31">
        <v>2.8666200000000002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2550.5</v>
      </c>
      <c r="D22" s="38">
        <v>2545.2999999999997</v>
      </c>
      <c r="E22" s="38">
        <v>2521.5999999999995</v>
      </c>
      <c r="F22" s="38">
        <v>2492.6999999999998</v>
      </c>
      <c r="G22" s="38">
        <v>2468.9999999999995</v>
      </c>
      <c r="H22" s="38">
        <v>2574.1999999999994</v>
      </c>
      <c r="I22" s="38">
        <v>2597.8999999999992</v>
      </c>
      <c r="J22" s="38">
        <v>2626.7999999999993</v>
      </c>
      <c r="K22" s="31">
        <v>2569</v>
      </c>
      <c r="L22" s="31">
        <v>2516.4</v>
      </c>
      <c r="M22" s="31">
        <v>46.843330000000002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965.9</v>
      </c>
      <c r="D23" s="38">
        <v>956.5</v>
      </c>
      <c r="E23" s="38">
        <v>894.5</v>
      </c>
      <c r="F23" s="38">
        <v>823.1</v>
      </c>
      <c r="G23" s="38">
        <v>761.1</v>
      </c>
      <c r="H23" s="38">
        <v>1027.9000000000001</v>
      </c>
      <c r="I23" s="38">
        <v>1089.9000000000001</v>
      </c>
      <c r="J23" s="38">
        <v>1161.3</v>
      </c>
      <c r="K23" s="31">
        <v>1018.5</v>
      </c>
      <c r="L23" s="31">
        <v>885.1</v>
      </c>
      <c r="M23" s="31">
        <v>93.407269999999997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791.4</v>
      </c>
      <c r="D24" s="38">
        <v>785.75</v>
      </c>
      <c r="E24" s="38">
        <v>776.85</v>
      </c>
      <c r="F24" s="38">
        <v>762.30000000000007</v>
      </c>
      <c r="G24" s="38">
        <v>753.40000000000009</v>
      </c>
      <c r="H24" s="38">
        <v>800.3</v>
      </c>
      <c r="I24" s="38">
        <v>809.2</v>
      </c>
      <c r="J24" s="38">
        <v>823.74999999999989</v>
      </c>
      <c r="K24" s="31">
        <v>794.65</v>
      </c>
      <c r="L24" s="31">
        <v>771.2</v>
      </c>
      <c r="M24" s="31">
        <v>41.751640000000002</v>
      </c>
      <c r="N24" s="1"/>
      <c r="O24" s="1"/>
    </row>
    <row r="25" spans="1:15" ht="12.75" customHeight="1">
      <c r="A25" s="56">
        <v>16</v>
      </c>
      <c r="B25" s="58" t="s">
        <v>860</v>
      </c>
      <c r="C25" s="31">
        <v>273.3</v>
      </c>
      <c r="D25" s="38">
        <v>275.41666666666669</v>
      </c>
      <c r="E25" s="38">
        <v>269.98333333333335</v>
      </c>
      <c r="F25" s="38">
        <v>266.66666666666669</v>
      </c>
      <c r="G25" s="38">
        <v>261.23333333333335</v>
      </c>
      <c r="H25" s="38">
        <v>278.73333333333335</v>
      </c>
      <c r="I25" s="38">
        <v>284.16666666666663</v>
      </c>
      <c r="J25" s="38">
        <v>287.48333333333335</v>
      </c>
      <c r="K25" s="31">
        <v>280.85000000000002</v>
      </c>
      <c r="L25" s="31">
        <v>272.10000000000002</v>
      </c>
      <c r="M25" s="31">
        <v>53.317959999999999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832.7</v>
      </c>
      <c r="D26" s="38">
        <v>822.1</v>
      </c>
      <c r="E26" s="38">
        <v>794.2</v>
      </c>
      <c r="F26" s="38">
        <v>755.7</v>
      </c>
      <c r="G26" s="38">
        <v>727.80000000000007</v>
      </c>
      <c r="H26" s="38">
        <v>860.6</v>
      </c>
      <c r="I26" s="38">
        <v>888.49999999999989</v>
      </c>
      <c r="J26" s="38">
        <v>927</v>
      </c>
      <c r="K26" s="31">
        <v>850</v>
      </c>
      <c r="L26" s="31">
        <v>783.6</v>
      </c>
      <c r="M26" s="31">
        <v>84.081220000000002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4131.8500000000004</v>
      </c>
      <c r="D27" s="38">
        <v>4118.6333333333332</v>
      </c>
      <c r="E27" s="38">
        <v>4068.5666666666666</v>
      </c>
      <c r="F27" s="38">
        <v>4005.2833333333333</v>
      </c>
      <c r="G27" s="38">
        <v>3955.2166666666667</v>
      </c>
      <c r="H27" s="38">
        <v>4181.9166666666661</v>
      </c>
      <c r="I27" s="38">
        <v>4231.9833333333318</v>
      </c>
      <c r="J27" s="38">
        <v>4295.2666666666664</v>
      </c>
      <c r="K27" s="31">
        <v>4168.7</v>
      </c>
      <c r="L27" s="31">
        <v>4055.35</v>
      </c>
      <c r="M27" s="31">
        <v>1.4518899999999999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474.1</v>
      </c>
      <c r="D28" s="38">
        <v>472.95</v>
      </c>
      <c r="E28" s="38">
        <v>469.9</v>
      </c>
      <c r="F28" s="38">
        <v>465.7</v>
      </c>
      <c r="G28" s="38">
        <v>462.65</v>
      </c>
      <c r="H28" s="38">
        <v>477.15</v>
      </c>
      <c r="I28" s="38">
        <v>480.20000000000005</v>
      </c>
      <c r="J28" s="38">
        <v>484.4</v>
      </c>
      <c r="K28" s="31">
        <v>476</v>
      </c>
      <c r="L28" s="31">
        <v>468.75</v>
      </c>
      <c r="M28" s="31">
        <v>22.453980000000001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5014.3999999999996</v>
      </c>
      <c r="D29" s="38">
        <v>4998.55</v>
      </c>
      <c r="E29" s="38">
        <v>4972.2000000000007</v>
      </c>
      <c r="F29" s="38">
        <v>4930.0000000000009</v>
      </c>
      <c r="G29" s="38">
        <v>4903.6500000000015</v>
      </c>
      <c r="H29" s="38">
        <v>5040.75</v>
      </c>
      <c r="I29" s="38">
        <v>5067.1000000000004</v>
      </c>
      <c r="J29" s="38">
        <v>5109.2999999999993</v>
      </c>
      <c r="K29" s="31">
        <v>5024.8999999999996</v>
      </c>
      <c r="L29" s="31">
        <v>4956.3500000000004</v>
      </c>
      <c r="M29" s="31">
        <v>6.0811299999999999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434.85</v>
      </c>
      <c r="D30" s="38">
        <v>435.7</v>
      </c>
      <c r="E30" s="38">
        <v>430.54999999999995</v>
      </c>
      <c r="F30" s="38">
        <v>426.24999999999994</v>
      </c>
      <c r="G30" s="38">
        <v>421.09999999999991</v>
      </c>
      <c r="H30" s="38">
        <v>440</v>
      </c>
      <c r="I30" s="38">
        <v>445.15</v>
      </c>
      <c r="J30" s="38">
        <v>449.45000000000005</v>
      </c>
      <c r="K30" s="31">
        <v>440.85</v>
      </c>
      <c r="L30" s="31">
        <v>431.4</v>
      </c>
      <c r="M30" s="31">
        <v>10.0939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183.05</v>
      </c>
      <c r="D31" s="38">
        <v>182.73333333333335</v>
      </c>
      <c r="E31" s="38">
        <v>181.91666666666669</v>
      </c>
      <c r="F31" s="38">
        <v>180.78333333333333</v>
      </c>
      <c r="G31" s="38">
        <v>179.96666666666667</v>
      </c>
      <c r="H31" s="38">
        <v>183.8666666666667</v>
      </c>
      <c r="I31" s="38">
        <v>184.68333333333337</v>
      </c>
      <c r="J31" s="38">
        <v>185.81666666666672</v>
      </c>
      <c r="K31" s="31">
        <v>183.55</v>
      </c>
      <c r="L31" s="31">
        <v>181.6</v>
      </c>
      <c r="M31" s="31">
        <v>68.530820000000006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3343</v>
      </c>
      <c r="D32" s="38">
        <v>3336.3333333333335</v>
      </c>
      <c r="E32" s="38">
        <v>3322.666666666667</v>
      </c>
      <c r="F32" s="38">
        <v>3302.3333333333335</v>
      </c>
      <c r="G32" s="38">
        <v>3288.666666666667</v>
      </c>
      <c r="H32" s="38">
        <v>3356.666666666667</v>
      </c>
      <c r="I32" s="38">
        <v>3370.3333333333339</v>
      </c>
      <c r="J32" s="38">
        <v>3390.666666666667</v>
      </c>
      <c r="K32" s="31">
        <v>3350</v>
      </c>
      <c r="L32" s="31">
        <v>3316</v>
      </c>
      <c r="M32" s="31">
        <v>3.60358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1990.7</v>
      </c>
      <c r="D33" s="38">
        <v>2004.7166666666665</v>
      </c>
      <c r="E33" s="38">
        <v>1971.4833333333329</v>
      </c>
      <c r="F33" s="38">
        <v>1952.2666666666664</v>
      </c>
      <c r="G33" s="38">
        <v>1919.0333333333328</v>
      </c>
      <c r="H33" s="38">
        <v>2023.9333333333329</v>
      </c>
      <c r="I33" s="38">
        <v>2057.1666666666665</v>
      </c>
      <c r="J33" s="38">
        <v>2076.3833333333332</v>
      </c>
      <c r="K33" s="31">
        <v>2037.95</v>
      </c>
      <c r="L33" s="31">
        <v>1985.5</v>
      </c>
      <c r="M33" s="31">
        <v>5.6243400000000001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650.70000000000005</v>
      </c>
      <c r="D34" s="38">
        <v>650.06666666666661</v>
      </c>
      <c r="E34" s="38">
        <v>644.73333333333323</v>
      </c>
      <c r="F34" s="38">
        <v>638.76666666666665</v>
      </c>
      <c r="G34" s="38">
        <v>633.43333333333328</v>
      </c>
      <c r="H34" s="38">
        <v>656.03333333333319</v>
      </c>
      <c r="I34" s="38">
        <v>661.36666666666667</v>
      </c>
      <c r="J34" s="38">
        <v>667.33333333333314</v>
      </c>
      <c r="K34" s="31">
        <v>655.4</v>
      </c>
      <c r="L34" s="31">
        <v>644.1</v>
      </c>
      <c r="M34" s="31">
        <v>7.7023200000000003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725.95</v>
      </c>
      <c r="D35" s="38">
        <v>730.35</v>
      </c>
      <c r="E35" s="38">
        <v>718.7</v>
      </c>
      <c r="F35" s="38">
        <v>711.45</v>
      </c>
      <c r="G35" s="38">
        <v>699.80000000000007</v>
      </c>
      <c r="H35" s="38">
        <v>737.6</v>
      </c>
      <c r="I35" s="38">
        <v>749.24999999999989</v>
      </c>
      <c r="J35" s="38">
        <v>756.5</v>
      </c>
      <c r="K35" s="31">
        <v>742</v>
      </c>
      <c r="L35" s="31">
        <v>723.1</v>
      </c>
      <c r="M35" s="31">
        <v>14.568160000000001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868.25</v>
      </c>
      <c r="D36" s="38">
        <v>860.5333333333333</v>
      </c>
      <c r="E36" s="38">
        <v>846.76666666666665</v>
      </c>
      <c r="F36" s="38">
        <v>825.2833333333333</v>
      </c>
      <c r="G36" s="38">
        <v>811.51666666666665</v>
      </c>
      <c r="H36" s="38">
        <v>882.01666666666665</v>
      </c>
      <c r="I36" s="38">
        <v>895.7833333333333</v>
      </c>
      <c r="J36" s="38">
        <v>917.26666666666665</v>
      </c>
      <c r="K36" s="31">
        <v>874.3</v>
      </c>
      <c r="L36" s="31">
        <v>839.05</v>
      </c>
      <c r="M36" s="31">
        <v>27.474769999999999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394.3</v>
      </c>
      <c r="D37" s="38">
        <v>395.43333333333334</v>
      </c>
      <c r="E37" s="38">
        <v>388.86666666666667</v>
      </c>
      <c r="F37" s="38">
        <v>383.43333333333334</v>
      </c>
      <c r="G37" s="38">
        <v>376.86666666666667</v>
      </c>
      <c r="H37" s="38">
        <v>400.86666666666667</v>
      </c>
      <c r="I37" s="38">
        <v>407.43333333333339</v>
      </c>
      <c r="J37" s="38">
        <v>412.86666666666667</v>
      </c>
      <c r="K37" s="31">
        <v>402</v>
      </c>
      <c r="L37" s="31">
        <v>390</v>
      </c>
      <c r="M37" s="31">
        <v>11.775930000000001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947.4</v>
      </c>
      <c r="D38" s="38">
        <v>948.98333333333323</v>
      </c>
      <c r="E38" s="38">
        <v>942.96666666666647</v>
      </c>
      <c r="F38" s="38">
        <v>938.53333333333319</v>
      </c>
      <c r="G38" s="38">
        <v>932.51666666666642</v>
      </c>
      <c r="H38" s="38">
        <v>953.41666666666652</v>
      </c>
      <c r="I38" s="38">
        <v>959.43333333333317</v>
      </c>
      <c r="J38" s="38">
        <v>963.86666666666656</v>
      </c>
      <c r="K38" s="31">
        <v>955</v>
      </c>
      <c r="L38" s="31">
        <v>944.55</v>
      </c>
      <c r="M38" s="31">
        <v>109.22609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4670.1000000000004</v>
      </c>
      <c r="D39" s="38">
        <v>4692.8833333333341</v>
      </c>
      <c r="E39" s="38">
        <v>4642.2166666666681</v>
      </c>
      <c r="F39" s="38">
        <v>4614.3333333333339</v>
      </c>
      <c r="G39" s="38">
        <v>4563.6666666666679</v>
      </c>
      <c r="H39" s="38">
        <v>4720.7666666666682</v>
      </c>
      <c r="I39" s="38">
        <v>4771.4333333333343</v>
      </c>
      <c r="J39" s="38">
        <v>4799.3166666666684</v>
      </c>
      <c r="K39" s="31">
        <v>4743.55</v>
      </c>
      <c r="L39" s="31">
        <v>4665</v>
      </c>
      <c r="M39" s="31">
        <v>4.3658299999999999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1508.4</v>
      </c>
      <c r="D40" s="38">
        <v>1501.8833333333332</v>
      </c>
      <c r="E40" s="38">
        <v>1491.5166666666664</v>
      </c>
      <c r="F40" s="38">
        <v>1474.6333333333332</v>
      </c>
      <c r="G40" s="38">
        <v>1464.2666666666664</v>
      </c>
      <c r="H40" s="38">
        <v>1518.7666666666664</v>
      </c>
      <c r="I40" s="38">
        <v>1529.1333333333332</v>
      </c>
      <c r="J40" s="38">
        <v>1546.0166666666664</v>
      </c>
      <c r="K40" s="31">
        <v>1512.25</v>
      </c>
      <c r="L40" s="31">
        <v>1485</v>
      </c>
      <c r="M40" s="31">
        <v>12.287800000000001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7462.3</v>
      </c>
      <c r="D41" s="38">
        <v>7432.1333333333341</v>
      </c>
      <c r="E41" s="38">
        <v>7374.2666666666682</v>
      </c>
      <c r="F41" s="38">
        <v>7286.2333333333345</v>
      </c>
      <c r="G41" s="38">
        <v>7228.3666666666686</v>
      </c>
      <c r="H41" s="38">
        <v>7520.1666666666679</v>
      </c>
      <c r="I41" s="38">
        <v>7578.0333333333347</v>
      </c>
      <c r="J41" s="38">
        <v>7666.0666666666675</v>
      </c>
      <c r="K41" s="31">
        <v>7490</v>
      </c>
      <c r="L41" s="31">
        <v>7344.1</v>
      </c>
      <c r="M41" s="31">
        <v>0.16997999999999999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7122.15</v>
      </c>
      <c r="D42" s="38">
        <v>7125.5</v>
      </c>
      <c r="E42" s="38">
        <v>7068.25</v>
      </c>
      <c r="F42" s="38">
        <v>7014.35</v>
      </c>
      <c r="G42" s="38">
        <v>6957.1</v>
      </c>
      <c r="H42" s="38">
        <v>7179.4</v>
      </c>
      <c r="I42" s="38">
        <v>7236.65</v>
      </c>
      <c r="J42" s="38">
        <v>7290.5499999999993</v>
      </c>
      <c r="K42" s="31">
        <v>7182.75</v>
      </c>
      <c r="L42" s="31">
        <v>7071.6</v>
      </c>
      <c r="M42" s="31">
        <v>7.1840900000000003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2370.35</v>
      </c>
      <c r="D43" s="38">
        <v>2407.7833333333333</v>
      </c>
      <c r="E43" s="38">
        <v>2326.5666666666666</v>
      </c>
      <c r="F43" s="38">
        <v>2282.7833333333333</v>
      </c>
      <c r="G43" s="38">
        <v>2201.5666666666666</v>
      </c>
      <c r="H43" s="38">
        <v>2451.5666666666666</v>
      </c>
      <c r="I43" s="38">
        <v>2532.7833333333328</v>
      </c>
      <c r="J43" s="38">
        <v>2576.5666666666666</v>
      </c>
      <c r="K43" s="31">
        <v>2489</v>
      </c>
      <c r="L43" s="31">
        <v>2364</v>
      </c>
      <c r="M43" s="31">
        <v>7.4133899999999997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229.8</v>
      </c>
      <c r="D44" s="38">
        <v>228.53333333333333</v>
      </c>
      <c r="E44" s="38">
        <v>225.91666666666666</v>
      </c>
      <c r="F44" s="38">
        <v>222.03333333333333</v>
      </c>
      <c r="G44" s="38">
        <v>219.41666666666666</v>
      </c>
      <c r="H44" s="38">
        <v>232.41666666666666</v>
      </c>
      <c r="I44" s="38">
        <v>235.03333333333333</v>
      </c>
      <c r="J44" s="38">
        <v>238.91666666666666</v>
      </c>
      <c r="K44" s="31">
        <v>231.15</v>
      </c>
      <c r="L44" s="31">
        <v>224.65</v>
      </c>
      <c r="M44" s="31">
        <v>107.33059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189.4</v>
      </c>
      <c r="D45" s="38">
        <v>190.35</v>
      </c>
      <c r="E45" s="38">
        <v>186.75</v>
      </c>
      <c r="F45" s="38">
        <v>184.1</v>
      </c>
      <c r="G45" s="38">
        <v>180.5</v>
      </c>
      <c r="H45" s="38">
        <v>193</v>
      </c>
      <c r="I45" s="38">
        <v>196.59999999999997</v>
      </c>
      <c r="J45" s="38">
        <v>199.25</v>
      </c>
      <c r="K45" s="31">
        <v>193.95</v>
      </c>
      <c r="L45" s="31">
        <v>187.7</v>
      </c>
      <c r="M45" s="31">
        <v>367.59947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83.25</v>
      </c>
      <c r="D46" s="38">
        <v>83.583333333333329</v>
      </c>
      <c r="E46" s="38">
        <v>82.666666666666657</v>
      </c>
      <c r="F46" s="38">
        <v>82.083333333333329</v>
      </c>
      <c r="G46" s="38">
        <v>81.166666666666657</v>
      </c>
      <c r="H46" s="38">
        <v>84.166666666666657</v>
      </c>
      <c r="I46" s="38">
        <v>85.083333333333314</v>
      </c>
      <c r="J46" s="38">
        <v>85.666666666666657</v>
      </c>
      <c r="K46" s="31">
        <v>84.5</v>
      </c>
      <c r="L46" s="31">
        <v>83</v>
      </c>
      <c r="M46" s="31">
        <v>46.25262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1765.4</v>
      </c>
      <c r="D47" s="38">
        <v>1760.2666666666667</v>
      </c>
      <c r="E47" s="38">
        <v>1749.5333333333333</v>
      </c>
      <c r="F47" s="38">
        <v>1733.6666666666667</v>
      </c>
      <c r="G47" s="38">
        <v>1722.9333333333334</v>
      </c>
      <c r="H47" s="38">
        <v>1776.1333333333332</v>
      </c>
      <c r="I47" s="38">
        <v>1786.8666666666663</v>
      </c>
      <c r="J47" s="38">
        <v>1802.7333333333331</v>
      </c>
      <c r="K47" s="31">
        <v>1771</v>
      </c>
      <c r="L47" s="31">
        <v>1744.4</v>
      </c>
      <c r="M47" s="31">
        <v>1.68377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128.55000000000001</v>
      </c>
      <c r="D48" s="38">
        <v>128.11666666666667</v>
      </c>
      <c r="E48" s="38">
        <v>127.03333333333336</v>
      </c>
      <c r="F48" s="38">
        <v>125.51666666666668</v>
      </c>
      <c r="G48" s="38">
        <v>124.43333333333337</v>
      </c>
      <c r="H48" s="38">
        <v>129.63333333333335</v>
      </c>
      <c r="I48" s="38">
        <v>130.71666666666667</v>
      </c>
      <c r="J48" s="38">
        <v>132.23333333333335</v>
      </c>
      <c r="K48" s="31">
        <v>129.19999999999999</v>
      </c>
      <c r="L48" s="31">
        <v>126.6</v>
      </c>
      <c r="M48" s="31">
        <v>83.398939999999996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706.85</v>
      </c>
      <c r="D49" s="38">
        <v>704.25</v>
      </c>
      <c r="E49" s="38">
        <v>700.6</v>
      </c>
      <c r="F49" s="38">
        <v>694.35</v>
      </c>
      <c r="G49" s="38">
        <v>690.7</v>
      </c>
      <c r="H49" s="38">
        <v>710.5</v>
      </c>
      <c r="I49" s="38">
        <v>714.15000000000009</v>
      </c>
      <c r="J49" s="38">
        <v>720.4</v>
      </c>
      <c r="K49" s="31">
        <v>707.9</v>
      </c>
      <c r="L49" s="31">
        <v>698</v>
      </c>
      <c r="M49" s="31">
        <v>6.3849799999999997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910.2</v>
      </c>
      <c r="D50" s="38">
        <v>914.91666666666663</v>
      </c>
      <c r="E50" s="38">
        <v>902.2833333333333</v>
      </c>
      <c r="F50" s="38">
        <v>894.36666666666667</v>
      </c>
      <c r="G50" s="38">
        <v>881.73333333333335</v>
      </c>
      <c r="H50" s="38">
        <v>922.83333333333326</v>
      </c>
      <c r="I50" s="38">
        <v>935.4666666666667</v>
      </c>
      <c r="J50" s="38">
        <v>943.38333333333321</v>
      </c>
      <c r="K50" s="31">
        <v>927.55</v>
      </c>
      <c r="L50" s="31">
        <v>907</v>
      </c>
      <c r="M50" s="31">
        <v>4.6375900000000003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891.4</v>
      </c>
      <c r="D51" s="38">
        <v>892.01666666666654</v>
      </c>
      <c r="E51" s="38">
        <v>883.48333333333312</v>
      </c>
      <c r="F51" s="38">
        <v>875.56666666666661</v>
      </c>
      <c r="G51" s="38">
        <v>867.03333333333319</v>
      </c>
      <c r="H51" s="38">
        <v>899.93333333333305</v>
      </c>
      <c r="I51" s="38">
        <v>908.46666666666658</v>
      </c>
      <c r="J51" s="38">
        <v>916.38333333333298</v>
      </c>
      <c r="K51" s="31">
        <v>900.55</v>
      </c>
      <c r="L51" s="31">
        <v>884.1</v>
      </c>
      <c r="M51" s="31">
        <v>40.864519999999999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96.6</v>
      </c>
      <c r="D52" s="38">
        <v>97</v>
      </c>
      <c r="E52" s="38">
        <v>94.4</v>
      </c>
      <c r="F52" s="38">
        <v>92.2</v>
      </c>
      <c r="G52" s="38">
        <v>89.600000000000009</v>
      </c>
      <c r="H52" s="38">
        <v>99.2</v>
      </c>
      <c r="I52" s="38">
        <v>101.8</v>
      </c>
      <c r="J52" s="38">
        <v>104</v>
      </c>
      <c r="K52" s="31">
        <v>99.6</v>
      </c>
      <c r="L52" s="31">
        <v>94.8</v>
      </c>
      <c r="M52" s="31">
        <v>368.47815000000003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261.39999999999998</v>
      </c>
      <c r="D53" s="38">
        <v>259.66666666666669</v>
      </c>
      <c r="E53" s="38">
        <v>255.03333333333336</v>
      </c>
      <c r="F53" s="38">
        <v>248.66666666666669</v>
      </c>
      <c r="G53" s="38">
        <v>244.03333333333336</v>
      </c>
      <c r="H53" s="38">
        <v>266.03333333333336</v>
      </c>
      <c r="I53" s="38">
        <v>270.66666666666669</v>
      </c>
      <c r="J53" s="38">
        <v>277.03333333333336</v>
      </c>
      <c r="K53" s="31">
        <v>264.3</v>
      </c>
      <c r="L53" s="31">
        <v>253.3</v>
      </c>
      <c r="M53" s="31">
        <v>61.798969999999997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18196.55</v>
      </c>
      <c r="D54" s="38">
        <v>18243.850000000002</v>
      </c>
      <c r="E54" s="38">
        <v>18088.700000000004</v>
      </c>
      <c r="F54" s="38">
        <v>17980.850000000002</v>
      </c>
      <c r="G54" s="38">
        <v>17825.700000000004</v>
      </c>
      <c r="H54" s="38">
        <v>18351.700000000004</v>
      </c>
      <c r="I54" s="38">
        <v>18506.850000000006</v>
      </c>
      <c r="J54" s="38">
        <v>18614.700000000004</v>
      </c>
      <c r="K54" s="31">
        <v>18399</v>
      </c>
      <c r="L54" s="31">
        <v>18136</v>
      </c>
      <c r="M54" s="31">
        <v>0.2601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360.65</v>
      </c>
      <c r="D55" s="38">
        <v>360.73333333333329</v>
      </c>
      <c r="E55" s="38">
        <v>358.01666666666659</v>
      </c>
      <c r="F55" s="38">
        <v>355.38333333333333</v>
      </c>
      <c r="G55" s="38">
        <v>352.66666666666663</v>
      </c>
      <c r="H55" s="38">
        <v>363.36666666666656</v>
      </c>
      <c r="I55" s="38">
        <v>366.08333333333326</v>
      </c>
      <c r="J55" s="38">
        <v>368.71666666666653</v>
      </c>
      <c r="K55" s="31">
        <v>363.45</v>
      </c>
      <c r="L55" s="31">
        <v>358.1</v>
      </c>
      <c r="M55" s="31">
        <v>20.011279999999999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4659.75</v>
      </c>
      <c r="D56" s="38">
        <v>4697.6500000000005</v>
      </c>
      <c r="E56" s="38">
        <v>4580.3000000000011</v>
      </c>
      <c r="F56" s="38">
        <v>4500.8500000000004</v>
      </c>
      <c r="G56" s="38">
        <v>4383.5000000000009</v>
      </c>
      <c r="H56" s="38">
        <v>4777.1000000000013</v>
      </c>
      <c r="I56" s="38">
        <v>4894.4500000000016</v>
      </c>
      <c r="J56" s="38">
        <v>4973.9000000000015</v>
      </c>
      <c r="K56" s="31">
        <v>4815</v>
      </c>
      <c r="L56" s="31">
        <v>4618.2</v>
      </c>
      <c r="M56" s="31">
        <v>10.79453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328.65</v>
      </c>
      <c r="D57" s="38">
        <v>329.45</v>
      </c>
      <c r="E57" s="38">
        <v>326.89999999999998</v>
      </c>
      <c r="F57" s="38">
        <v>325.14999999999998</v>
      </c>
      <c r="G57" s="38">
        <v>322.59999999999997</v>
      </c>
      <c r="H57" s="38">
        <v>331.2</v>
      </c>
      <c r="I57" s="38">
        <v>333.75000000000006</v>
      </c>
      <c r="J57" s="38">
        <v>335.5</v>
      </c>
      <c r="K57" s="31">
        <v>332</v>
      </c>
      <c r="L57" s="31">
        <v>327.7</v>
      </c>
      <c r="M57" s="31">
        <v>58.06926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404.9</v>
      </c>
      <c r="D58" s="38">
        <v>406.59999999999997</v>
      </c>
      <c r="E58" s="38">
        <v>401.29999999999995</v>
      </c>
      <c r="F58" s="38">
        <v>397.7</v>
      </c>
      <c r="G58" s="38">
        <v>392.4</v>
      </c>
      <c r="H58" s="38">
        <v>410.19999999999993</v>
      </c>
      <c r="I58" s="38">
        <v>415.5</v>
      </c>
      <c r="J58" s="38">
        <v>419.09999999999991</v>
      </c>
      <c r="K58" s="31">
        <v>411.9</v>
      </c>
      <c r="L58" s="31">
        <v>403</v>
      </c>
      <c r="M58" s="31">
        <v>5.6283599999999998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1067.95</v>
      </c>
      <c r="D59" s="38">
        <v>1071.6499999999999</v>
      </c>
      <c r="E59" s="38">
        <v>1059.4999999999998</v>
      </c>
      <c r="F59" s="38">
        <v>1051.05</v>
      </c>
      <c r="G59" s="38">
        <v>1038.8999999999999</v>
      </c>
      <c r="H59" s="38">
        <v>1080.0999999999997</v>
      </c>
      <c r="I59" s="38">
        <v>1092.2499999999998</v>
      </c>
      <c r="J59" s="38">
        <v>1100.6999999999996</v>
      </c>
      <c r="K59" s="31">
        <v>1083.8</v>
      </c>
      <c r="L59" s="31">
        <v>1063.2</v>
      </c>
      <c r="M59" s="31">
        <v>13.323549999999999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1223.6500000000001</v>
      </c>
      <c r="D60" s="38">
        <v>1208.7833333333335</v>
      </c>
      <c r="E60" s="38">
        <v>1189.0666666666671</v>
      </c>
      <c r="F60" s="38">
        <v>1154.4833333333336</v>
      </c>
      <c r="G60" s="38">
        <v>1134.7666666666671</v>
      </c>
      <c r="H60" s="38">
        <v>1243.366666666667</v>
      </c>
      <c r="I60" s="38">
        <v>1263.0833333333337</v>
      </c>
      <c r="J60" s="38">
        <v>1297.666666666667</v>
      </c>
      <c r="K60" s="31">
        <v>1228.5</v>
      </c>
      <c r="L60" s="31">
        <v>1174.2</v>
      </c>
      <c r="M60" s="31">
        <v>24.682500000000001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232.95</v>
      </c>
      <c r="D61" s="38">
        <v>233.75</v>
      </c>
      <c r="E61" s="38">
        <v>231.5</v>
      </c>
      <c r="F61" s="38">
        <v>230.05</v>
      </c>
      <c r="G61" s="38">
        <v>227.8</v>
      </c>
      <c r="H61" s="38">
        <v>235.2</v>
      </c>
      <c r="I61" s="38">
        <v>237.45</v>
      </c>
      <c r="J61" s="38">
        <v>238.89999999999998</v>
      </c>
      <c r="K61" s="31">
        <v>236</v>
      </c>
      <c r="L61" s="31">
        <v>232.3</v>
      </c>
      <c r="M61" s="31">
        <v>67.440740000000005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4942.6499999999996</v>
      </c>
      <c r="D62" s="38">
        <v>4928.6333333333332</v>
      </c>
      <c r="E62" s="38">
        <v>4899.2666666666664</v>
      </c>
      <c r="F62" s="38">
        <v>4855.8833333333332</v>
      </c>
      <c r="G62" s="38">
        <v>4826.5166666666664</v>
      </c>
      <c r="H62" s="38">
        <v>4972.0166666666664</v>
      </c>
      <c r="I62" s="38">
        <v>5001.3833333333332</v>
      </c>
      <c r="J62" s="38">
        <v>5044.7666666666664</v>
      </c>
      <c r="K62" s="31">
        <v>4958</v>
      </c>
      <c r="L62" s="31">
        <v>4885.25</v>
      </c>
      <c r="M62" s="31">
        <v>1.8369800000000001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1995</v>
      </c>
      <c r="D63" s="38">
        <v>2000.9833333333333</v>
      </c>
      <c r="E63" s="38">
        <v>1984.0666666666666</v>
      </c>
      <c r="F63" s="38">
        <v>1973.1333333333332</v>
      </c>
      <c r="G63" s="38">
        <v>1956.2166666666665</v>
      </c>
      <c r="H63" s="38">
        <v>2011.9166666666667</v>
      </c>
      <c r="I63" s="38">
        <v>2028.8333333333333</v>
      </c>
      <c r="J63" s="38">
        <v>2039.7666666666669</v>
      </c>
      <c r="K63" s="31">
        <v>2017.9</v>
      </c>
      <c r="L63" s="31">
        <v>1990.05</v>
      </c>
      <c r="M63" s="31">
        <v>2.8442799999999999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699</v>
      </c>
      <c r="D64" s="38">
        <v>694.85</v>
      </c>
      <c r="E64" s="38">
        <v>689.7</v>
      </c>
      <c r="F64" s="38">
        <v>680.4</v>
      </c>
      <c r="G64" s="38">
        <v>675.25</v>
      </c>
      <c r="H64" s="38">
        <v>704.15000000000009</v>
      </c>
      <c r="I64" s="38">
        <v>709.3</v>
      </c>
      <c r="J64" s="38">
        <v>718.60000000000014</v>
      </c>
      <c r="K64" s="31">
        <v>700</v>
      </c>
      <c r="L64" s="31">
        <v>685.55</v>
      </c>
      <c r="M64" s="31">
        <v>5.6542500000000002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1046.6500000000001</v>
      </c>
      <c r="D65" s="38">
        <v>1044.55</v>
      </c>
      <c r="E65" s="38">
        <v>1037.0999999999999</v>
      </c>
      <c r="F65" s="38">
        <v>1027.55</v>
      </c>
      <c r="G65" s="38">
        <v>1020.0999999999999</v>
      </c>
      <c r="H65" s="38">
        <v>1054.0999999999999</v>
      </c>
      <c r="I65" s="38">
        <v>1061.5500000000002</v>
      </c>
      <c r="J65" s="38">
        <v>1071.0999999999999</v>
      </c>
      <c r="K65" s="31">
        <v>1052</v>
      </c>
      <c r="L65" s="31">
        <v>1035</v>
      </c>
      <c r="M65" s="31">
        <v>3.5598200000000002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301.14999999999998</v>
      </c>
      <c r="D66" s="38">
        <v>300.08333333333331</v>
      </c>
      <c r="E66" s="38">
        <v>297.66666666666663</v>
      </c>
      <c r="F66" s="38">
        <v>294.18333333333334</v>
      </c>
      <c r="G66" s="38">
        <v>291.76666666666665</v>
      </c>
      <c r="H66" s="38">
        <v>303.56666666666661</v>
      </c>
      <c r="I66" s="38">
        <v>305.98333333333323</v>
      </c>
      <c r="J66" s="38">
        <v>309.46666666666658</v>
      </c>
      <c r="K66" s="31">
        <v>302.5</v>
      </c>
      <c r="L66" s="31">
        <v>296.60000000000002</v>
      </c>
      <c r="M66" s="31">
        <v>26.922239999999999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1751.75</v>
      </c>
      <c r="D67" s="38">
        <v>1761.8833333333332</v>
      </c>
      <c r="E67" s="38">
        <v>1731.8666666666663</v>
      </c>
      <c r="F67" s="38">
        <v>1711.9833333333331</v>
      </c>
      <c r="G67" s="38">
        <v>1681.9666666666662</v>
      </c>
      <c r="H67" s="38">
        <v>1781.7666666666664</v>
      </c>
      <c r="I67" s="38">
        <v>1811.7833333333333</v>
      </c>
      <c r="J67" s="38">
        <v>1831.6666666666665</v>
      </c>
      <c r="K67" s="31">
        <v>1791.9</v>
      </c>
      <c r="L67" s="31">
        <v>1742</v>
      </c>
      <c r="M67" s="31">
        <v>12.878360000000001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565.29999999999995</v>
      </c>
      <c r="D68" s="38">
        <v>563.73333333333323</v>
      </c>
      <c r="E68" s="38">
        <v>559.66666666666652</v>
      </c>
      <c r="F68" s="38">
        <v>554.0333333333333</v>
      </c>
      <c r="G68" s="38">
        <v>549.96666666666658</v>
      </c>
      <c r="H68" s="38">
        <v>569.36666666666645</v>
      </c>
      <c r="I68" s="38">
        <v>573.43333333333328</v>
      </c>
      <c r="J68" s="38">
        <v>579.06666666666638</v>
      </c>
      <c r="K68" s="31">
        <v>567.79999999999995</v>
      </c>
      <c r="L68" s="31">
        <v>558.1</v>
      </c>
      <c r="M68" s="31">
        <v>19.88682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2004.8</v>
      </c>
      <c r="D69" s="38">
        <v>1998.1833333333334</v>
      </c>
      <c r="E69" s="38">
        <v>1978.3666666666668</v>
      </c>
      <c r="F69" s="38">
        <v>1951.9333333333334</v>
      </c>
      <c r="G69" s="38">
        <v>1932.1166666666668</v>
      </c>
      <c r="H69" s="38">
        <v>2024.6166666666668</v>
      </c>
      <c r="I69" s="38">
        <v>2044.4333333333334</v>
      </c>
      <c r="J69" s="38">
        <v>2070.8666666666668</v>
      </c>
      <c r="K69" s="31">
        <v>2018</v>
      </c>
      <c r="L69" s="31">
        <v>1971.75</v>
      </c>
      <c r="M69" s="31">
        <v>1.27921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2046.75</v>
      </c>
      <c r="D70" s="38">
        <v>2051.3666666666668</v>
      </c>
      <c r="E70" s="38">
        <v>2018.4333333333334</v>
      </c>
      <c r="F70" s="38">
        <v>1990.1166666666666</v>
      </c>
      <c r="G70" s="38">
        <v>1957.1833333333332</v>
      </c>
      <c r="H70" s="38">
        <v>2079.6833333333334</v>
      </c>
      <c r="I70" s="38">
        <v>2112.6166666666668</v>
      </c>
      <c r="J70" s="38">
        <v>2140.9333333333338</v>
      </c>
      <c r="K70" s="31">
        <v>2084.3000000000002</v>
      </c>
      <c r="L70" s="31">
        <v>2023.05</v>
      </c>
      <c r="M70" s="31">
        <v>4.8148200000000001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413.7</v>
      </c>
      <c r="D71" s="38">
        <v>415.86666666666662</v>
      </c>
      <c r="E71" s="38">
        <v>406.83333333333326</v>
      </c>
      <c r="F71" s="38">
        <v>399.96666666666664</v>
      </c>
      <c r="G71" s="38">
        <v>390.93333333333328</v>
      </c>
      <c r="H71" s="38">
        <v>422.73333333333323</v>
      </c>
      <c r="I71" s="38">
        <v>431.76666666666665</v>
      </c>
      <c r="J71" s="38">
        <v>438.63333333333321</v>
      </c>
      <c r="K71" s="31">
        <v>424.9</v>
      </c>
      <c r="L71" s="31">
        <v>409</v>
      </c>
      <c r="M71" s="31">
        <v>36.669759999999997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190.25</v>
      </c>
      <c r="D72" s="38">
        <v>190.11666666666665</v>
      </c>
      <c r="E72" s="38">
        <v>184.33333333333329</v>
      </c>
      <c r="F72" s="38">
        <v>178.41666666666663</v>
      </c>
      <c r="G72" s="38">
        <v>172.63333333333327</v>
      </c>
      <c r="H72" s="38">
        <v>196.0333333333333</v>
      </c>
      <c r="I72" s="38">
        <v>201.81666666666666</v>
      </c>
      <c r="J72" s="38">
        <v>207.73333333333332</v>
      </c>
      <c r="K72" s="31">
        <v>195.9</v>
      </c>
      <c r="L72" s="31">
        <v>184.2</v>
      </c>
      <c r="M72" s="31">
        <v>34.902419999999999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3910.55</v>
      </c>
      <c r="D73" s="38">
        <v>3863.5166666666664</v>
      </c>
      <c r="E73" s="38">
        <v>3807.0333333333328</v>
      </c>
      <c r="F73" s="38">
        <v>3703.5166666666664</v>
      </c>
      <c r="G73" s="38">
        <v>3647.0333333333328</v>
      </c>
      <c r="H73" s="38">
        <v>3967.0333333333328</v>
      </c>
      <c r="I73" s="38">
        <v>4023.5166666666664</v>
      </c>
      <c r="J73" s="38">
        <v>4127.0333333333328</v>
      </c>
      <c r="K73" s="31">
        <v>3920</v>
      </c>
      <c r="L73" s="31">
        <v>3760</v>
      </c>
      <c r="M73" s="31">
        <v>11.24433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4690.3500000000004</v>
      </c>
      <c r="D74" s="38">
        <v>4598.333333333333</v>
      </c>
      <c r="E74" s="38">
        <v>4477.0666666666657</v>
      </c>
      <c r="F74" s="38">
        <v>4263.7833333333328</v>
      </c>
      <c r="G74" s="38">
        <v>4142.5166666666655</v>
      </c>
      <c r="H74" s="38">
        <v>4811.6166666666659</v>
      </c>
      <c r="I74" s="38">
        <v>4932.8833333333341</v>
      </c>
      <c r="J74" s="38">
        <v>5146.1666666666661</v>
      </c>
      <c r="K74" s="31">
        <v>4719.6000000000004</v>
      </c>
      <c r="L74" s="31">
        <v>4385.05</v>
      </c>
      <c r="M74" s="31">
        <v>18.03022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489.15</v>
      </c>
      <c r="D75" s="38">
        <v>489.06666666666661</v>
      </c>
      <c r="E75" s="38">
        <v>485.48333333333323</v>
      </c>
      <c r="F75" s="38">
        <v>481.81666666666661</v>
      </c>
      <c r="G75" s="38">
        <v>478.23333333333323</v>
      </c>
      <c r="H75" s="38">
        <v>492.73333333333323</v>
      </c>
      <c r="I75" s="38">
        <v>496.31666666666661</v>
      </c>
      <c r="J75" s="38">
        <v>499.98333333333323</v>
      </c>
      <c r="K75" s="31">
        <v>492.65</v>
      </c>
      <c r="L75" s="31">
        <v>485.4</v>
      </c>
      <c r="M75" s="31">
        <v>30.89545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3640.35</v>
      </c>
      <c r="D76" s="38">
        <v>3647.2166666666672</v>
      </c>
      <c r="E76" s="38">
        <v>3623.1833333333343</v>
      </c>
      <c r="F76" s="38">
        <v>3606.0166666666673</v>
      </c>
      <c r="G76" s="38">
        <v>3581.9833333333345</v>
      </c>
      <c r="H76" s="38">
        <v>3664.3833333333341</v>
      </c>
      <c r="I76" s="38">
        <v>3688.416666666667</v>
      </c>
      <c r="J76" s="38">
        <v>3705.5833333333339</v>
      </c>
      <c r="K76" s="31">
        <v>3671.25</v>
      </c>
      <c r="L76" s="31">
        <v>3630.05</v>
      </c>
      <c r="M76" s="31">
        <v>3.4084099999999999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5630.7</v>
      </c>
      <c r="D77" s="38">
        <v>5645.8666666666659</v>
      </c>
      <c r="E77" s="38">
        <v>5603.7333333333318</v>
      </c>
      <c r="F77" s="38">
        <v>5576.7666666666655</v>
      </c>
      <c r="G77" s="38">
        <v>5534.6333333333314</v>
      </c>
      <c r="H77" s="38">
        <v>5672.8333333333321</v>
      </c>
      <c r="I77" s="38">
        <v>5714.9666666666653</v>
      </c>
      <c r="J77" s="38">
        <v>5741.9333333333325</v>
      </c>
      <c r="K77" s="31">
        <v>5688</v>
      </c>
      <c r="L77" s="31">
        <v>5618.9</v>
      </c>
      <c r="M77" s="31">
        <v>4.9996600000000004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3355.85</v>
      </c>
      <c r="D78" s="38">
        <v>3357.5666666666671</v>
      </c>
      <c r="E78" s="38">
        <v>3337.983333333334</v>
      </c>
      <c r="F78" s="38">
        <v>3320.1166666666668</v>
      </c>
      <c r="G78" s="38">
        <v>3300.5333333333338</v>
      </c>
      <c r="H78" s="38">
        <v>3375.4333333333343</v>
      </c>
      <c r="I78" s="38">
        <v>3395.0166666666673</v>
      </c>
      <c r="J78" s="38">
        <v>3412.8833333333346</v>
      </c>
      <c r="K78" s="31">
        <v>3377.15</v>
      </c>
      <c r="L78" s="31">
        <v>3339.7</v>
      </c>
      <c r="M78" s="31">
        <v>4.3896800000000002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2549.6999999999998</v>
      </c>
      <c r="D79" s="38">
        <v>2556.5666666666666</v>
      </c>
      <c r="E79" s="38">
        <v>2523.1333333333332</v>
      </c>
      <c r="F79" s="38">
        <v>2496.5666666666666</v>
      </c>
      <c r="G79" s="38">
        <v>2463.1333333333332</v>
      </c>
      <c r="H79" s="38">
        <v>2583.1333333333332</v>
      </c>
      <c r="I79" s="38">
        <v>2616.5666666666666</v>
      </c>
      <c r="J79" s="38">
        <v>2643.1333333333332</v>
      </c>
      <c r="K79" s="31">
        <v>2590</v>
      </c>
      <c r="L79" s="31">
        <v>2530</v>
      </c>
      <c r="M79" s="31">
        <v>1.9495899999999999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134.05000000000001</v>
      </c>
      <c r="D80" s="38">
        <v>134.10000000000002</v>
      </c>
      <c r="E80" s="38">
        <v>133.05000000000004</v>
      </c>
      <c r="F80" s="38">
        <v>132.05000000000001</v>
      </c>
      <c r="G80" s="38">
        <v>131.00000000000003</v>
      </c>
      <c r="H80" s="38">
        <v>135.10000000000005</v>
      </c>
      <c r="I80" s="38">
        <v>136.15</v>
      </c>
      <c r="J80" s="38">
        <v>137.15000000000006</v>
      </c>
      <c r="K80" s="31">
        <v>135.15</v>
      </c>
      <c r="L80" s="31">
        <v>133.1</v>
      </c>
      <c r="M80" s="31">
        <v>132.36208999999999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2788.8</v>
      </c>
      <c r="D81" s="38">
        <v>2774.8333333333335</v>
      </c>
      <c r="E81" s="38">
        <v>2749.666666666667</v>
      </c>
      <c r="F81" s="38">
        <v>2710.5333333333333</v>
      </c>
      <c r="G81" s="38">
        <v>2685.3666666666668</v>
      </c>
      <c r="H81" s="38">
        <v>2813.9666666666672</v>
      </c>
      <c r="I81" s="38">
        <v>2839.1333333333341</v>
      </c>
      <c r="J81" s="38">
        <v>2878.2666666666673</v>
      </c>
      <c r="K81" s="31">
        <v>2800</v>
      </c>
      <c r="L81" s="31">
        <v>2735.7</v>
      </c>
      <c r="M81" s="31">
        <v>1.62297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323.89999999999998</v>
      </c>
      <c r="D82" s="38">
        <v>326.91666666666669</v>
      </c>
      <c r="E82" s="38">
        <v>316.03333333333336</v>
      </c>
      <c r="F82" s="38">
        <v>308.16666666666669</v>
      </c>
      <c r="G82" s="38">
        <v>297.28333333333336</v>
      </c>
      <c r="H82" s="38">
        <v>334.78333333333336</v>
      </c>
      <c r="I82" s="38">
        <v>345.66666666666669</v>
      </c>
      <c r="J82" s="38">
        <v>353.53333333333336</v>
      </c>
      <c r="K82" s="31">
        <v>337.8</v>
      </c>
      <c r="L82" s="31">
        <v>319.05</v>
      </c>
      <c r="M82" s="31">
        <v>65.523039999999995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114.25</v>
      </c>
      <c r="D83" s="38">
        <v>114.96666666666665</v>
      </c>
      <c r="E83" s="38">
        <v>113.38333333333331</v>
      </c>
      <c r="F83" s="38">
        <v>112.51666666666665</v>
      </c>
      <c r="G83" s="38">
        <v>110.93333333333331</v>
      </c>
      <c r="H83" s="38">
        <v>115.83333333333331</v>
      </c>
      <c r="I83" s="38">
        <v>117.41666666666666</v>
      </c>
      <c r="J83" s="38">
        <v>118.28333333333332</v>
      </c>
      <c r="K83" s="31">
        <v>116.55</v>
      </c>
      <c r="L83" s="31">
        <v>114.1</v>
      </c>
      <c r="M83" s="31">
        <v>114.80767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1342.55</v>
      </c>
      <c r="D84" s="38">
        <v>1340.5333333333335</v>
      </c>
      <c r="E84" s="38">
        <v>1303.0666666666671</v>
      </c>
      <c r="F84" s="38">
        <v>1263.5833333333335</v>
      </c>
      <c r="G84" s="38">
        <v>1226.116666666667</v>
      </c>
      <c r="H84" s="38">
        <v>1380.0166666666671</v>
      </c>
      <c r="I84" s="38">
        <v>1417.4833333333338</v>
      </c>
      <c r="J84" s="38">
        <v>1456.9666666666672</v>
      </c>
      <c r="K84" s="31">
        <v>1378</v>
      </c>
      <c r="L84" s="31">
        <v>1301.05</v>
      </c>
      <c r="M84" s="31">
        <v>6.8465100000000003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1030.7</v>
      </c>
      <c r="D85" s="38">
        <v>1025.2166666666669</v>
      </c>
      <c r="E85" s="38">
        <v>1015.5333333333338</v>
      </c>
      <c r="F85" s="38">
        <v>1000.3666666666668</v>
      </c>
      <c r="G85" s="38">
        <v>990.68333333333362</v>
      </c>
      <c r="H85" s="38">
        <v>1040.3833333333339</v>
      </c>
      <c r="I85" s="38">
        <v>1050.0666666666668</v>
      </c>
      <c r="J85" s="38">
        <v>1065.233333333334</v>
      </c>
      <c r="K85" s="31">
        <v>1034.9000000000001</v>
      </c>
      <c r="L85" s="31">
        <v>1010.05</v>
      </c>
      <c r="M85" s="31">
        <v>12.98516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1561.65</v>
      </c>
      <c r="D86" s="38">
        <v>1548.1500000000003</v>
      </c>
      <c r="E86" s="38">
        <v>1529.8500000000006</v>
      </c>
      <c r="F86" s="38">
        <v>1498.0500000000002</v>
      </c>
      <c r="G86" s="38">
        <v>1479.7500000000005</v>
      </c>
      <c r="H86" s="38">
        <v>1579.9500000000007</v>
      </c>
      <c r="I86" s="38">
        <v>1598.2500000000005</v>
      </c>
      <c r="J86" s="38">
        <v>1630.0500000000009</v>
      </c>
      <c r="K86" s="31">
        <v>1566.45</v>
      </c>
      <c r="L86" s="31">
        <v>1516.35</v>
      </c>
      <c r="M86" s="31">
        <v>8.9448799999999995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1855.6</v>
      </c>
      <c r="D87" s="38">
        <v>1848.8666666666668</v>
      </c>
      <c r="E87" s="38">
        <v>1832.7833333333335</v>
      </c>
      <c r="F87" s="38">
        <v>1809.9666666666667</v>
      </c>
      <c r="G87" s="38">
        <v>1793.8833333333334</v>
      </c>
      <c r="H87" s="38">
        <v>1871.6833333333336</v>
      </c>
      <c r="I87" s="38">
        <v>1887.7666666666667</v>
      </c>
      <c r="J87" s="38">
        <v>1910.5833333333337</v>
      </c>
      <c r="K87" s="31">
        <v>1864.95</v>
      </c>
      <c r="L87" s="31">
        <v>1826.05</v>
      </c>
      <c r="M87" s="31">
        <v>9.6661599999999996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461.7</v>
      </c>
      <c r="D88" s="38">
        <v>458.61666666666662</v>
      </c>
      <c r="E88" s="38">
        <v>453.88333333333321</v>
      </c>
      <c r="F88" s="38">
        <v>446.06666666666661</v>
      </c>
      <c r="G88" s="38">
        <v>441.3333333333332</v>
      </c>
      <c r="H88" s="38">
        <v>466.43333333333322</v>
      </c>
      <c r="I88" s="38">
        <v>471.16666666666669</v>
      </c>
      <c r="J88" s="38">
        <v>478.98333333333323</v>
      </c>
      <c r="K88" s="31">
        <v>463.35</v>
      </c>
      <c r="L88" s="31">
        <v>450.8</v>
      </c>
      <c r="M88" s="31">
        <v>14.52392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3752.05</v>
      </c>
      <c r="D89" s="38">
        <v>3758.9666666666667</v>
      </c>
      <c r="E89" s="38">
        <v>3738.0833333333335</v>
      </c>
      <c r="F89" s="38">
        <v>3724.1166666666668</v>
      </c>
      <c r="G89" s="38">
        <v>3703.2333333333336</v>
      </c>
      <c r="H89" s="38">
        <v>3772.9333333333334</v>
      </c>
      <c r="I89" s="38">
        <v>3793.8166666666666</v>
      </c>
      <c r="J89" s="38">
        <v>3807.7833333333333</v>
      </c>
      <c r="K89" s="31">
        <v>3779.85</v>
      </c>
      <c r="L89" s="31">
        <v>3745</v>
      </c>
      <c r="M89" s="31">
        <v>5.1772400000000003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1319.95</v>
      </c>
      <c r="D90" s="38">
        <v>1318.4666666666667</v>
      </c>
      <c r="E90" s="38">
        <v>1313.4833333333333</v>
      </c>
      <c r="F90" s="38">
        <v>1307.0166666666667</v>
      </c>
      <c r="G90" s="38">
        <v>1302.0333333333333</v>
      </c>
      <c r="H90" s="38">
        <v>1324.9333333333334</v>
      </c>
      <c r="I90" s="38">
        <v>1329.916666666667</v>
      </c>
      <c r="J90" s="38">
        <v>1336.3833333333334</v>
      </c>
      <c r="K90" s="31">
        <v>1323.45</v>
      </c>
      <c r="L90" s="31">
        <v>1312</v>
      </c>
      <c r="M90" s="31">
        <v>4.5119999999999996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1150.8</v>
      </c>
      <c r="D91" s="38">
        <v>1149.9000000000001</v>
      </c>
      <c r="E91" s="38">
        <v>1144.0500000000002</v>
      </c>
      <c r="F91" s="38">
        <v>1137.3000000000002</v>
      </c>
      <c r="G91" s="38">
        <v>1131.4500000000003</v>
      </c>
      <c r="H91" s="38">
        <v>1156.6500000000001</v>
      </c>
      <c r="I91" s="38">
        <v>1162.5</v>
      </c>
      <c r="J91" s="38">
        <v>1169.25</v>
      </c>
      <c r="K91" s="31">
        <v>1155.75</v>
      </c>
      <c r="L91" s="31">
        <v>1143.1500000000001</v>
      </c>
      <c r="M91" s="31">
        <v>16.554040000000001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2450.9</v>
      </c>
      <c r="D92" s="38">
        <v>2439.1333333333332</v>
      </c>
      <c r="E92" s="38">
        <v>2409.3666666666663</v>
      </c>
      <c r="F92" s="38">
        <v>2367.833333333333</v>
      </c>
      <c r="G92" s="38">
        <v>2338.0666666666662</v>
      </c>
      <c r="H92" s="38">
        <v>2480.6666666666665</v>
      </c>
      <c r="I92" s="38">
        <v>2510.4333333333329</v>
      </c>
      <c r="J92" s="38">
        <v>2551.9666666666667</v>
      </c>
      <c r="K92" s="31">
        <v>2468.9</v>
      </c>
      <c r="L92" s="31">
        <v>2397.6</v>
      </c>
      <c r="M92" s="31">
        <v>6.6461300000000003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1651.25</v>
      </c>
      <c r="D93" s="38">
        <v>1653.9666666666665</v>
      </c>
      <c r="E93" s="38">
        <v>1644.833333333333</v>
      </c>
      <c r="F93" s="38">
        <v>1638.4166666666665</v>
      </c>
      <c r="G93" s="38">
        <v>1629.2833333333331</v>
      </c>
      <c r="H93" s="38">
        <v>1660.383333333333</v>
      </c>
      <c r="I93" s="38">
        <v>1669.5166666666667</v>
      </c>
      <c r="J93" s="38">
        <v>1675.9333333333329</v>
      </c>
      <c r="K93" s="31">
        <v>1663.1</v>
      </c>
      <c r="L93" s="31">
        <v>1647.55</v>
      </c>
      <c r="M93" s="31">
        <v>141.50459000000001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648.79999999999995</v>
      </c>
      <c r="D94" s="38">
        <v>645.93333333333328</v>
      </c>
      <c r="E94" s="38">
        <v>642.11666666666656</v>
      </c>
      <c r="F94" s="38">
        <v>635.43333333333328</v>
      </c>
      <c r="G94" s="38">
        <v>631.61666666666656</v>
      </c>
      <c r="H94" s="38">
        <v>652.61666666666656</v>
      </c>
      <c r="I94" s="38">
        <v>656.43333333333339</v>
      </c>
      <c r="J94" s="38">
        <v>663.11666666666656</v>
      </c>
      <c r="K94" s="31">
        <v>649.75</v>
      </c>
      <c r="L94" s="31">
        <v>639.25</v>
      </c>
      <c r="M94" s="31">
        <v>16.766829999999999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2954.05</v>
      </c>
      <c r="D95" s="38">
        <v>2949.5499999999997</v>
      </c>
      <c r="E95" s="38">
        <v>2934.1499999999996</v>
      </c>
      <c r="F95" s="38">
        <v>2914.25</v>
      </c>
      <c r="G95" s="38">
        <v>2898.85</v>
      </c>
      <c r="H95" s="38">
        <v>2969.4499999999994</v>
      </c>
      <c r="I95" s="38">
        <v>2984.85</v>
      </c>
      <c r="J95" s="38">
        <v>3004.7499999999991</v>
      </c>
      <c r="K95" s="31">
        <v>2964.95</v>
      </c>
      <c r="L95" s="31">
        <v>2929.65</v>
      </c>
      <c r="M95" s="31">
        <v>4.4420999999999999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464.85</v>
      </c>
      <c r="D96" s="38">
        <v>463.7833333333333</v>
      </c>
      <c r="E96" s="38">
        <v>460.21666666666658</v>
      </c>
      <c r="F96" s="38">
        <v>455.58333333333326</v>
      </c>
      <c r="G96" s="38">
        <v>452.01666666666654</v>
      </c>
      <c r="H96" s="38">
        <v>468.41666666666663</v>
      </c>
      <c r="I96" s="38">
        <v>471.98333333333335</v>
      </c>
      <c r="J96" s="38">
        <v>476.61666666666667</v>
      </c>
      <c r="K96" s="31">
        <v>467.35</v>
      </c>
      <c r="L96" s="31">
        <v>459.15</v>
      </c>
      <c r="M96" s="31">
        <v>37.704689999999999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267.8</v>
      </c>
      <c r="D97" s="38">
        <v>266.59999999999997</v>
      </c>
      <c r="E97" s="38">
        <v>264.19999999999993</v>
      </c>
      <c r="F97" s="38">
        <v>260.59999999999997</v>
      </c>
      <c r="G97" s="38">
        <v>258.19999999999993</v>
      </c>
      <c r="H97" s="38">
        <v>270.19999999999993</v>
      </c>
      <c r="I97" s="38">
        <v>272.59999999999991</v>
      </c>
      <c r="J97" s="38">
        <v>276.19999999999993</v>
      </c>
      <c r="K97" s="31">
        <v>269</v>
      </c>
      <c r="L97" s="31">
        <v>263</v>
      </c>
      <c r="M97" s="31">
        <v>39.864100000000001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2569.1999999999998</v>
      </c>
      <c r="D98" s="38">
        <v>2560.65</v>
      </c>
      <c r="E98" s="38">
        <v>2547.3000000000002</v>
      </c>
      <c r="F98" s="38">
        <v>2525.4</v>
      </c>
      <c r="G98" s="38">
        <v>2512.0500000000002</v>
      </c>
      <c r="H98" s="38">
        <v>2582.5500000000002</v>
      </c>
      <c r="I98" s="38">
        <v>2595.8999999999996</v>
      </c>
      <c r="J98" s="38">
        <v>2617.8000000000002</v>
      </c>
      <c r="K98" s="31">
        <v>2574</v>
      </c>
      <c r="L98" s="31">
        <v>2538.75</v>
      </c>
      <c r="M98" s="31">
        <v>8.0382300000000004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316.75</v>
      </c>
      <c r="D99" s="38">
        <v>318.21666666666664</v>
      </c>
      <c r="E99" s="38">
        <v>314.5333333333333</v>
      </c>
      <c r="F99" s="38">
        <v>312.31666666666666</v>
      </c>
      <c r="G99" s="38">
        <v>308.63333333333333</v>
      </c>
      <c r="H99" s="38">
        <v>320.43333333333328</v>
      </c>
      <c r="I99" s="38">
        <v>324.11666666666656</v>
      </c>
      <c r="J99" s="38">
        <v>326.33333333333326</v>
      </c>
      <c r="K99" s="31">
        <v>321.89999999999998</v>
      </c>
      <c r="L99" s="31">
        <v>316</v>
      </c>
      <c r="M99" s="31">
        <v>4.1114300000000004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42364.75</v>
      </c>
      <c r="D100" s="38">
        <v>42385.566666666666</v>
      </c>
      <c r="E100" s="38">
        <v>42121.183333333334</v>
      </c>
      <c r="F100" s="38">
        <v>41877.616666666669</v>
      </c>
      <c r="G100" s="38">
        <v>41613.233333333337</v>
      </c>
      <c r="H100" s="38">
        <v>42629.133333333331</v>
      </c>
      <c r="I100" s="38">
        <v>42893.516666666663</v>
      </c>
      <c r="J100" s="38">
        <v>43137.083333333328</v>
      </c>
      <c r="K100" s="31">
        <v>42649.95</v>
      </c>
      <c r="L100" s="31">
        <v>42142</v>
      </c>
      <c r="M100" s="31">
        <v>1.027E-2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975.65</v>
      </c>
      <c r="D101" s="38">
        <v>975.11666666666679</v>
      </c>
      <c r="E101" s="38">
        <v>968.73333333333358</v>
      </c>
      <c r="F101" s="38">
        <v>961.81666666666683</v>
      </c>
      <c r="G101" s="38">
        <v>955.43333333333362</v>
      </c>
      <c r="H101" s="38">
        <v>982.03333333333353</v>
      </c>
      <c r="I101" s="38">
        <v>988.41666666666674</v>
      </c>
      <c r="J101" s="38">
        <v>995.33333333333348</v>
      </c>
      <c r="K101" s="31">
        <v>981.5</v>
      </c>
      <c r="L101" s="31">
        <v>968.2</v>
      </c>
      <c r="M101" s="31">
        <v>166.86062000000001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1398.2</v>
      </c>
      <c r="D102" s="38">
        <v>1396.0999999999997</v>
      </c>
      <c r="E102" s="38">
        <v>1370.1999999999994</v>
      </c>
      <c r="F102" s="38">
        <v>1342.1999999999996</v>
      </c>
      <c r="G102" s="38">
        <v>1316.2999999999993</v>
      </c>
      <c r="H102" s="38">
        <v>1424.0999999999995</v>
      </c>
      <c r="I102" s="38">
        <v>1449.9999999999995</v>
      </c>
      <c r="J102" s="38">
        <v>1477.9999999999995</v>
      </c>
      <c r="K102" s="31">
        <v>1422</v>
      </c>
      <c r="L102" s="31">
        <v>1368.1</v>
      </c>
      <c r="M102" s="31">
        <v>11.09451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578.6</v>
      </c>
      <c r="D103" s="38">
        <v>577.25</v>
      </c>
      <c r="E103" s="38">
        <v>572.6</v>
      </c>
      <c r="F103" s="38">
        <v>566.6</v>
      </c>
      <c r="G103" s="38">
        <v>561.95000000000005</v>
      </c>
      <c r="H103" s="38">
        <v>583.25</v>
      </c>
      <c r="I103" s="38">
        <v>587.90000000000009</v>
      </c>
      <c r="J103" s="38">
        <v>593.9</v>
      </c>
      <c r="K103" s="31">
        <v>581.9</v>
      </c>
      <c r="L103" s="31">
        <v>571.25</v>
      </c>
      <c r="M103" s="31">
        <v>7.5943899999999998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8.35</v>
      </c>
      <c r="D104" s="38">
        <v>8.4</v>
      </c>
      <c r="E104" s="38">
        <v>8.2000000000000011</v>
      </c>
      <c r="F104" s="38">
        <v>8.0500000000000007</v>
      </c>
      <c r="G104" s="38">
        <v>7.8500000000000014</v>
      </c>
      <c r="H104" s="38">
        <v>8.5500000000000007</v>
      </c>
      <c r="I104" s="38">
        <v>8.75</v>
      </c>
      <c r="J104" s="38">
        <v>8.9</v>
      </c>
      <c r="K104" s="31">
        <v>8.6</v>
      </c>
      <c r="L104" s="31">
        <v>8.25</v>
      </c>
      <c r="M104" s="31">
        <v>1368.6713400000001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87.65</v>
      </c>
      <c r="D105" s="38">
        <v>87.733333333333348</v>
      </c>
      <c r="E105" s="38">
        <v>87.016666666666694</v>
      </c>
      <c r="F105" s="38">
        <v>86.38333333333334</v>
      </c>
      <c r="G105" s="38">
        <v>85.666666666666686</v>
      </c>
      <c r="H105" s="38">
        <v>88.366666666666703</v>
      </c>
      <c r="I105" s="38">
        <v>89.083333333333343</v>
      </c>
      <c r="J105" s="38">
        <v>89.716666666666711</v>
      </c>
      <c r="K105" s="31">
        <v>88.45</v>
      </c>
      <c r="L105" s="31">
        <v>87.1</v>
      </c>
      <c r="M105" s="31">
        <v>256.88423999999998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457.2</v>
      </c>
      <c r="D106" s="38">
        <v>456.98333333333335</v>
      </c>
      <c r="E106" s="38">
        <v>454.01666666666671</v>
      </c>
      <c r="F106" s="38">
        <v>450.83333333333337</v>
      </c>
      <c r="G106" s="38">
        <v>447.86666666666673</v>
      </c>
      <c r="H106" s="38">
        <v>460.16666666666669</v>
      </c>
      <c r="I106" s="38">
        <v>463.13333333333338</v>
      </c>
      <c r="J106" s="38">
        <v>466.31666666666666</v>
      </c>
      <c r="K106" s="31">
        <v>459.95</v>
      </c>
      <c r="L106" s="31">
        <v>453.8</v>
      </c>
      <c r="M106" s="31">
        <v>12.628579999999999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394.4</v>
      </c>
      <c r="D107" s="38">
        <v>395.4666666666667</v>
      </c>
      <c r="E107" s="38">
        <v>391.68333333333339</v>
      </c>
      <c r="F107" s="38">
        <v>388.9666666666667</v>
      </c>
      <c r="G107" s="38">
        <v>385.18333333333339</v>
      </c>
      <c r="H107" s="38">
        <v>398.18333333333339</v>
      </c>
      <c r="I107" s="38">
        <v>401.9666666666667</v>
      </c>
      <c r="J107" s="38">
        <v>404.68333333333339</v>
      </c>
      <c r="K107" s="31">
        <v>399.25</v>
      </c>
      <c r="L107" s="31">
        <v>392.75</v>
      </c>
      <c r="M107" s="31">
        <v>11.069330000000001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347.1</v>
      </c>
      <c r="D108" s="38">
        <v>346.45</v>
      </c>
      <c r="E108" s="38">
        <v>344</v>
      </c>
      <c r="F108" s="38">
        <v>340.90000000000003</v>
      </c>
      <c r="G108" s="38">
        <v>338.45000000000005</v>
      </c>
      <c r="H108" s="38">
        <v>349.54999999999995</v>
      </c>
      <c r="I108" s="38">
        <v>351.99999999999989</v>
      </c>
      <c r="J108" s="38">
        <v>355.09999999999991</v>
      </c>
      <c r="K108" s="31">
        <v>348.9</v>
      </c>
      <c r="L108" s="31">
        <v>343.35</v>
      </c>
      <c r="M108" s="31">
        <v>5.8808600000000002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2528.4499999999998</v>
      </c>
      <c r="D109" s="38">
        <v>2516.8333333333335</v>
      </c>
      <c r="E109" s="38">
        <v>2483.666666666667</v>
      </c>
      <c r="F109" s="38">
        <v>2438.8833333333337</v>
      </c>
      <c r="G109" s="38">
        <v>2405.7166666666672</v>
      </c>
      <c r="H109" s="38">
        <v>2561.6166666666668</v>
      </c>
      <c r="I109" s="38">
        <v>2594.7833333333338</v>
      </c>
      <c r="J109" s="38">
        <v>2639.5666666666666</v>
      </c>
      <c r="K109" s="31">
        <v>2550</v>
      </c>
      <c r="L109" s="31">
        <v>2472.0500000000002</v>
      </c>
      <c r="M109" s="31">
        <v>5.9221000000000004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1415.25</v>
      </c>
      <c r="D110" s="38">
        <v>1410.75</v>
      </c>
      <c r="E110" s="38">
        <v>1403.85</v>
      </c>
      <c r="F110" s="38">
        <v>1392.4499999999998</v>
      </c>
      <c r="G110" s="38">
        <v>1385.5499999999997</v>
      </c>
      <c r="H110" s="38">
        <v>1422.15</v>
      </c>
      <c r="I110" s="38">
        <v>1429.0500000000002</v>
      </c>
      <c r="J110" s="38">
        <v>1440.4500000000003</v>
      </c>
      <c r="K110" s="31">
        <v>1417.65</v>
      </c>
      <c r="L110" s="31">
        <v>1399.35</v>
      </c>
      <c r="M110" s="31">
        <v>27.925820000000002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173.7</v>
      </c>
      <c r="D111" s="38">
        <v>174.11666666666667</v>
      </c>
      <c r="E111" s="38">
        <v>172.48333333333335</v>
      </c>
      <c r="F111" s="38">
        <v>171.26666666666668</v>
      </c>
      <c r="G111" s="38">
        <v>169.63333333333335</v>
      </c>
      <c r="H111" s="38">
        <v>175.33333333333334</v>
      </c>
      <c r="I111" s="38">
        <v>176.96666666666667</v>
      </c>
      <c r="J111" s="38">
        <v>178.18333333333334</v>
      </c>
      <c r="K111" s="31">
        <v>175.75</v>
      </c>
      <c r="L111" s="31">
        <v>172.9</v>
      </c>
      <c r="M111" s="31">
        <v>41.619100000000003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1393</v>
      </c>
      <c r="D112" s="38">
        <v>1388.3333333333333</v>
      </c>
      <c r="E112" s="38">
        <v>1381.6666666666665</v>
      </c>
      <c r="F112" s="38">
        <v>1370.3333333333333</v>
      </c>
      <c r="G112" s="38">
        <v>1363.6666666666665</v>
      </c>
      <c r="H112" s="38">
        <v>1399.6666666666665</v>
      </c>
      <c r="I112" s="38">
        <v>1406.333333333333</v>
      </c>
      <c r="J112" s="38">
        <v>1417.6666666666665</v>
      </c>
      <c r="K112" s="31">
        <v>1395</v>
      </c>
      <c r="L112" s="31">
        <v>1377</v>
      </c>
      <c r="M112" s="31">
        <v>37.290930000000003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92.85</v>
      </c>
      <c r="D113" s="38">
        <v>92.616666666666674</v>
      </c>
      <c r="E113" s="38">
        <v>92.233333333333348</v>
      </c>
      <c r="F113" s="38">
        <v>91.616666666666674</v>
      </c>
      <c r="G113" s="38">
        <v>91.233333333333348</v>
      </c>
      <c r="H113" s="38">
        <v>93.233333333333348</v>
      </c>
      <c r="I113" s="38">
        <v>93.616666666666674</v>
      </c>
      <c r="J113" s="38">
        <v>94.233333333333348</v>
      </c>
      <c r="K113" s="31">
        <v>93</v>
      </c>
      <c r="L113" s="31">
        <v>92</v>
      </c>
      <c r="M113" s="31">
        <v>69.474999999999994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930.1</v>
      </c>
      <c r="D114" s="38">
        <v>925.35</v>
      </c>
      <c r="E114" s="38">
        <v>907.7</v>
      </c>
      <c r="F114" s="38">
        <v>885.30000000000007</v>
      </c>
      <c r="G114" s="38">
        <v>867.65000000000009</v>
      </c>
      <c r="H114" s="38">
        <v>947.75</v>
      </c>
      <c r="I114" s="38">
        <v>965.39999999999986</v>
      </c>
      <c r="J114" s="38">
        <v>987.8</v>
      </c>
      <c r="K114" s="31">
        <v>943</v>
      </c>
      <c r="L114" s="31">
        <v>902.95</v>
      </c>
      <c r="M114" s="31">
        <v>12.912710000000001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653.79999999999995</v>
      </c>
      <c r="D115" s="38">
        <v>653.81666666666661</v>
      </c>
      <c r="E115" s="38">
        <v>649.13333333333321</v>
      </c>
      <c r="F115" s="38">
        <v>644.46666666666658</v>
      </c>
      <c r="G115" s="38">
        <v>639.78333333333319</v>
      </c>
      <c r="H115" s="38">
        <v>658.48333333333323</v>
      </c>
      <c r="I115" s="38">
        <v>663.16666666666663</v>
      </c>
      <c r="J115" s="38">
        <v>667.83333333333326</v>
      </c>
      <c r="K115" s="31">
        <v>658.5</v>
      </c>
      <c r="L115" s="31">
        <v>649.15</v>
      </c>
      <c r="M115" s="31">
        <v>10.52162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49.75</v>
      </c>
      <c r="D116" s="38">
        <v>48.70000000000001</v>
      </c>
      <c r="E116" s="38">
        <v>46.750000000000021</v>
      </c>
      <c r="F116" s="38">
        <v>43.750000000000014</v>
      </c>
      <c r="G116" s="38">
        <v>41.800000000000026</v>
      </c>
      <c r="H116" s="38">
        <v>51.700000000000017</v>
      </c>
      <c r="I116" s="38">
        <v>53.650000000000006</v>
      </c>
      <c r="J116" s="38">
        <v>56.650000000000013</v>
      </c>
      <c r="K116" s="31">
        <v>50.65</v>
      </c>
      <c r="L116" s="31">
        <v>45.7</v>
      </c>
      <c r="M116" s="31">
        <v>3068.6373600000002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454.9</v>
      </c>
      <c r="D117" s="38">
        <v>454.13333333333338</v>
      </c>
      <c r="E117" s="38">
        <v>451.71666666666675</v>
      </c>
      <c r="F117" s="38">
        <v>448.53333333333336</v>
      </c>
      <c r="G117" s="38">
        <v>446.11666666666673</v>
      </c>
      <c r="H117" s="38">
        <v>457.31666666666678</v>
      </c>
      <c r="I117" s="38">
        <v>459.73333333333341</v>
      </c>
      <c r="J117" s="38">
        <v>462.9166666666668</v>
      </c>
      <c r="K117" s="31">
        <v>456.55</v>
      </c>
      <c r="L117" s="31">
        <v>450.95</v>
      </c>
      <c r="M117" s="31">
        <v>91.611310000000003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657.45</v>
      </c>
      <c r="D118" s="38">
        <v>655.7166666666667</v>
      </c>
      <c r="E118" s="38">
        <v>651.43333333333339</v>
      </c>
      <c r="F118" s="38">
        <v>645.41666666666674</v>
      </c>
      <c r="G118" s="38">
        <v>641.13333333333344</v>
      </c>
      <c r="H118" s="38">
        <v>661.73333333333335</v>
      </c>
      <c r="I118" s="38">
        <v>666.01666666666665</v>
      </c>
      <c r="J118" s="38">
        <v>672.0333333333333</v>
      </c>
      <c r="K118" s="31">
        <v>660</v>
      </c>
      <c r="L118" s="31">
        <v>649.70000000000005</v>
      </c>
      <c r="M118" s="31">
        <v>11.73349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291.85000000000002</v>
      </c>
      <c r="D119" s="38">
        <v>293.11666666666667</v>
      </c>
      <c r="E119" s="38">
        <v>289.73333333333335</v>
      </c>
      <c r="F119" s="38">
        <v>287.61666666666667</v>
      </c>
      <c r="G119" s="38">
        <v>284.23333333333335</v>
      </c>
      <c r="H119" s="38">
        <v>295.23333333333335</v>
      </c>
      <c r="I119" s="38">
        <v>298.61666666666667</v>
      </c>
      <c r="J119" s="38">
        <v>300.73333333333335</v>
      </c>
      <c r="K119" s="31">
        <v>296.5</v>
      </c>
      <c r="L119" s="31">
        <v>291</v>
      </c>
      <c r="M119" s="31">
        <v>20.473780000000001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813.05</v>
      </c>
      <c r="D120" s="38">
        <v>811.06666666666661</v>
      </c>
      <c r="E120" s="38">
        <v>805.53333333333319</v>
      </c>
      <c r="F120" s="38">
        <v>798.01666666666654</v>
      </c>
      <c r="G120" s="38">
        <v>792.48333333333312</v>
      </c>
      <c r="H120" s="38">
        <v>818.58333333333326</v>
      </c>
      <c r="I120" s="38">
        <v>824.11666666666656</v>
      </c>
      <c r="J120" s="38">
        <v>831.63333333333333</v>
      </c>
      <c r="K120" s="31">
        <v>816.6</v>
      </c>
      <c r="L120" s="31">
        <v>803.55</v>
      </c>
      <c r="M120" s="31">
        <v>14.220510000000001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513.54999999999995</v>
      </c>
      <c r="D121" s="38">
        <v>519.26666666666677</v>
      </c>
      <c r="E121" s="38">
        <v>506.18333333333351</v>
      </c>
      <c r="F121" s="38">
        <v>498.81666666666672</v>
      </c>
      <c r="G121" s="38">
        <v>485.73333333333346</v>
      </c>
      <c r="H121" s="38">
        <v>526.63333333333355</v>
      </c>
      <c r="I121" s="38">
        <v>539.71666666666681</v>
      </c>
      <c r="J121" s="38">
        <v>547.0833333333336</v>
      </c>
      <c r="K121" s="31">
        <v>532.35</v>
      </c>
      <c r="L121" s="31">
        <v>511.9</v>
      </c>
      <c r="M121" s="31">
        <v>45.941209999999998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1831.55</v>
      </c>
      <c r="D122" s="38">
        <v>1834.3166666666668</v>
      </c>
      <c r="E122" s="38">
        <v>1823.6333333333337</v>
      </c>
      <c r="F122" s="38">
        <v>1815.7166666666669</v>
      </c>
      <c r="G122" s="38">
        <v>1805.0333333333338</v>
      </c>
      <c r="H122" s="38">
        <v>1842.2333333333336</v>
      </c>
      <c r="I122" s="38">
        <v>1852.9166666666665</v>
      </c>
      <c r="J122" s="38">
        <v>1860.8333333333335</v>
      </c>
      <c r="K122" s="31">
        <v>1845</v>
      </c>
      <c r="L122" s="31">
        <v>1826.4</v>
      </c>
      <c r="M122" s="31">
        <v>37.083100000000002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128.80000000000001</v>
      </c>
      <c r="D123" s="38">
        <v>128.41666666666666</v>
      </c>
      <c r="E123" s="38">
        <v>127.7833333333333</v>
      </c>
      <c r="F123" s="38">
        <v>126.76666666666665</v>
      </c>
      <c r="G123" s="38">
        <v>126.1333333333333</v>
      </c>
      <c r="H123" s="38">
        <v>129.43333333333331</v>
      </c>
      <c r="I123" s="38">
        <v>130.06666666666669</v>
      </c>
      <c r="J123" s="38">
        <v>131.08333333333331</v>
      </c>
      <c r="K123" s="31">
        <v>129.05000000000001</v>
      </c>
      <c r="L123" s="31">
        <v>127.4</v>
      </c>
      <c r="M123" s="31">
        <v>37.130119999999998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2374.25</v>
      </c>
      <c r="D124" s="38">
        <v>2368.1166666666668</v>
      </c>
      <c r="E124" s="38">
        <v>2350.2333333333336</v>
      </c>
      <c r="F124" s="38">
        <v>2326.2166666666667</v>
      </c>
      <c r="G124" s="38">
        <v>2308.3333333333335</v>
      </c>
      <c r="H124" s="38">
        <v>2392.1333333333337</v>
      </c>
      <c r="I124" s="38">
        <v>2410.0166666666669</v>
      </c>
      <c r="J124" s="38">
        <v>2434.0333333333338</v>
      </c>
      <c r="K124" s="31">
        <v>2386</v>
      </c>
      <c r="L124" s="31">
        <v>2344.1</v>
      </c>
      <c r="M124" s="31">
        <v>1.4966600000000001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400.15</v>
      </c>
      <c r="D125" s="38">
        <v>398.08333333333331</v>
      </c>
      <c r="E125" s="38">
        <v>392.31666666666661</v>
      </c>
      <c r="F125" s="38">
        <v>384.48333333333329</v>
      </c>
      <c r="G125" s="38">
        <v>378.71666666666658</v>
      </c>
      <c r="H125" s="38">
        <v>405.91666666666663</v>
      </c>
      <c r="I125" s="38">
        <v>411.68333333333339</v>
      </c>
      <c r="J125" s="38">
        <v>419.51666666666665</v>
      </c>
      <c r="K125" s="31">
        <v>403.85</v>
      </c>
      <c r="L125" s="31">
        <v>390.25</v>
      </c>
      <c r="M125" s="31">
        <v>52.026020000000003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440.9</v>
      </c>
      <c r="D126" s="38">
        <v>436.5</v>
      </c>
      <c r="E126" s="38">
        <v>427.55</v>
      </c>
      <c r="F126" s="38">
        <v>414.2</v>
      </c>
      <c r="G126" s="38">
        <v>405.25</v>
      </c>
      <c r="H126" s="38">
        <v>449.85</v>
      </c>
      <c r="I126" s="38">
        <v>458.80000000000007</v>
      </c>
      <c r="J126" s="38">
        <v>472.15000000000003</v>
      </c>
      <c r="K126" s="31">
        <v>445.45</v>
      </c>
      <c r="L126" s="31">
        <v>423.15</v>
      </c>
      <c r="M126" s="31">
        <v>92.369960000000006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655.55</v>
      </c>
      <c r="D127" s="38">
        <v>657.83333333333326</v>
      </c>
      <c r="E127" s="38">
        <v>650.76666666666654</v>
      </c>
      <c r="F127" s="38">
        <v>645.98333333333323</v>
      </c>
      <c r="G127" s="38">
        <v>638.91666666666652</v>
      </c>
      <c r="H127" s="38">
        <v>662.61666666666656</v>
      </c>
      <c r="I127" s="38">
        <v>669.68333333333317</v>
      </c>
      <c r="J127" s="38">
        <v>674.46666666666658</v>
      </c>
      <c r="K127" s="31">
        <v>664.9</v>
      </c>
      <c r="L127" s="31">
        <v>653.04999999999995</v>
      </c>
      <c r="M127" s="31">
        <v>11.10788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2635.9</v>
      </c>
      <c r="D128" s="38">
        <v>2637.6666666666665</v>
      </c>
      <c r="E128" s="38">
        <v>2621.333333333333</v>
      </c>
      <c r="F128" s="38">
        <v>2606.7666666666664</v>
      </c>
      <c r="G128" s="38">
        <v>2590.4333333333329</v>
      </c>
      <c r="H128" s="38">
        <v>2652.2333333333331</v>
      </c>
      <c r="I128" s="38">
        <v>2668.5666666666662</v>
      </c>
      <c r="J128" s="38">
        <v>2683.1333333333332</v>
      </c>
      <c r="K128" s="31">
        <v>2654</v>
      </c>
      <c r="L128" s="31">
        <v>2623.1</v>
      </c>
      <c r="M128" s="31">
        <v>11.63125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5047.05</v>
      </c>
      <c r="D129" s="38">
        <v>5012.4000000000005</v>
      </c>
      <c r="E129" s="38">
        <v>4965.5000000000009</v>
      </c>
      <c r="F129" s="38">
        <v>4883.9500000000007</v>
      </c>
      <c r="G129" s="38">
        <v>4837.0500000000011</v>
      </c>
      <c r="H129" s="38">
        <v>5093.9500000000007</v>
      </c>
      <c r="I129" s="38">
        <v>5140.8500000000004</v>
      </c>
      <c r="J129" s="38">
        <v>5222.4000000000005</v>
      </c>
      <c r="K129" s="31">
        <v>5059.3</v>
      </c>
      <c r="L129" s="31">
        <v>4930.8500000000004</v>
      </c>
      <c r="M129" s="31">
        <v>4.5143000000000004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4239.7</v>
      </c>
      <c r="D130" s="38">
        <v>4226.55</v>
      </c>
      <c r="E130" s="38">
        <v>4183.1500000000005</v>
      </c>
      <c r="F130" s="38">
        <v>4126.6000000000004</v>
      </c>
      <c r="G130" s="38">
        <v>4083.2000000000007</v>
      </c>
      <c r="H130" s="38">
        <v>4283.1000000000004</v>
      </c>
      <c r="I130" s="38">
        <v>4326.5</v>
      </c>
      <c r="J130" s="38">
        <v>4383.05</v>
      </c>
      <c r="K130" s="31">
        <v>4269.95</v>
      </c>
      <c r="L130" s="31">
        <v>4170</v>
      </c>
      <c r="M130" s="31">
        <v>1.9036999999999999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1081.1500000000001</v>
      </c>
      <c r="D131" s="38">
        <v>1073.1166666666668</v>
      </c>
      <c r="E131" s="38">
        <v>1051.5333333333335</v>
      </c>
      <c r="F131" s="38">
        <v>1021.9166666666667</v>
      </c>
      <c r="G131" s="38">
        <v>1000.3333333333335</v>
      </c>
      <c r="H131" s="38">
        <v>1102.7333333333336</v>
      </c>
      <c r="I131" s="38">
        <v>1124.3166666666666</v>
      </c>
      <c r="J131" s="38">
        <v>1153.9333333333336</v>
      </c>
      <c r="K131" s="31">
        <v>1094.7</v>
      </c>
      <c r="L131" s="31">
        <v>1043.5</v>
      </c>
      <c r="M131" s="31">
        <v>25.976890000000001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1526.9</v>
      </c>
      <c r="D132" s="38">
        <v>1512.8833333333332</v>
      </c>
      <c r="E132" s="38">
        <v>1494.7666666666664</v>
      </c>
      <c r="F132" s="38">
        <v>1462.6333333333332</v>
      </c>
      <c r="G132" s="38">
        <v>1444.5166666666664</v>
      </c>
      <c r="H132" s="38">
        <v>1545.0166666666664</v>
      </c>
      <c r="I132" s="38">
        <v>1563.1333333333332</v>
      </c>
      <c r="J132" s="38">
        <v>1595.2666666666664</v>
      </c>
      <c r="K132" s="31">
        <v>1531</v>
      </c>
      <c r="L132" s="31">
        <v>1480.75</v>
      </c>
      <c r="M132" s="31">
        <v>92.572909999999993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295.55</v>
      </c>
      <c r="D133" s="38">
        <v>294.14999999999998</v>
      </c>
      <c r="E133" s="38">
        <v>292.04999999999995</v>
      </c>
      <c r="F133" s="38">
        <v>288.54999999999995</v>
      </c>
      <c r="G133" s="38">
        <v>286.44999999999993</v>
      </c>
      <c r="H133" s="38">
        <v>297.64999999999998</v>
      </c>
      <c r="I133" s="38">
        <v>299.75</v>
      </c>
      <c r="J133" s="38">
        <v>303.25</v>
      </c>
      <c r="K133" s="31">
        <v>296.25</v>
      </c>
      <c r="L133" s="31">
        <v>290.64999999999998</v>
      </c>
      <c r="M133" s="31">
        <v>19.393039999999999</v>
      </c>
      <c r="N133" s="1"/>
      <c r="O133" s="1"/>
    </row>
    <row r="134" spans="1:15" ht="12.75" customHeight="1">
      <c r="A134" s="56">
        <v>125</v>
      </c>
      <c r="B134" s="58" t="s">
        <v>893</v>
      </c>
      <c r="C134" s="31">
        <v>1803.5</v>
      </c>
      <c r="D134" s="38">
        <v>1828.45</v>
      </c>
      <c r="E134" s="38">
        <v>1768.9</v>
      </c>
      <c r="F134" s="38">
        <v>1734.3</v>
      </c>
      <c r="G134" s="38">
        <v>1674.75</v>
      </c>
      <c r="H134" s="38">
        <v>1863.0500000000002</v>
      </c>
      <c r="I134" s="38">
        <v>1922.6</v>
      </c>
      <c r="J134" s="38">
        <v>1957.2000000000003</v>
      </c>
      <c r="K134" s="31">
        <v>1888</v>
      </c>
      <c r="L134" s="31">
        <v>1793.85</v>
      </c>
      <c r="M134" s="31">
        <v>5.9855400000000003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575.79999999999995</v>
      </c>
      <c r="D135" s="38">
        <v>575.16666666666663</v>
      </c>
      <c r="E135" s="38">
        <v>572.88333333333321</v>
      </c>
      <c r="F135" s="38">
        <v>569.96666666666658</v>
      </c>
      <c r="G135" s="38">
        <v>567.68333333333317</v>
      </c>
      <c r="H135" s="38">
        <v>578.08333333333326</v>
      </c>
      <c r="I135" s="38">
        <v>580.36666666666679</v>
      </c>
      <c r="J135" s="38">
        <v>583.2833333333333</v>
      </c>
      <c r="K135" s="31">
        <v>577.45000000000005</v>
      </c>
      <c r="L135" s="31">
        <v>572.25</v>
      </c>
      <c r="M135" s="31">
        <v>11.206530000000001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9523.7999999999993</v>
      </c>
      <c r="D136" s="38">
        <v>9495.1999999999989</v>
      </c>
      <c r="E136" s="38">
        <v>9450.5999999999985</v>
      </c>
      <c r="F136" s="38">
        <v>9377.4</v>
      </c>
      <c r="G136" s="38">
        <v>9332.7999999999993</v>
      </c>
      <c r="H136" s="38">
        <v>9568.3999999999978</v>
      </c>
      <c r="I136" s="38">
        <v>9613</v>
      </c>
      <c r="J136" s="38">
        <v>9686.1999999999971</v>
      </c>
      <c r="K136" s="31">
        <v>9539.7999999999993</v>
      </c>
      <c r="L136" s="31">
        <v>9422</v>
      </c>
      <c r="M136" s="31">
        <v>3.6632899999999999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583.35</v>
      </c>
      <c r="D137" s="38">
        <v>570.68333333333339</v>
      </c>
      <c r="E137" s="38">
        <v>552.41666666666674</v>
      </c>
      <c r="F137" s="38">
        <v>521.48333333333335</v>
      </c>
      <c r="G137" s="38">
        <v>503.2166666666667</v>
      </c>
      <c r="H137" s="38">
        <v>601.61666666666679</v>
      </c>
      <c r="I137" s="38">
        <v>619.88333333333344</v>
      </c>
      <c r="J137" s="38">
        <v>650.81666666666683</v>
      </c>
      <c r="K137" s="31">
        <v>588.95000000000005</v>
      </c>
      <c r="L137" s="31">
        <v>539.75</v>
      </c>
      <c r="M137" s="31">
        <v>31.04167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1005.9</v>
      </c>
      <c r="D138" s="38">
        <v>1001.7000000000002</v>
      </c>
      <c r="E138" s="38">
        <v>994.40000000000032</v>
      </c>
      <c r="F138" s="38">
        <v>982.9000000000002</v>
      </c>
      <c r="G138" s="38">
        <v>975.60000000000036</v>
      </c>
      <c r="H138" s="38">
        <v>1013.2000000000003</v>
      </c>
      <c r="I138" s="38">
        <v>1020.5000000000002</v>
      </c>
      <c r="J138" s="38">
        <v>1032.0000000000002</v>
      </c>
      <c r="K138" s="31">
        <v>1009</v>
      </c>
      <c r="L138" s="31">
        <v>990.2</v>
      </c>
      <c r="M138" s="31">
        <v>6.8175299999999996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785.25</v>
      </c>
      <c r="D139" s="38">
        <v>781.4666666666667</v>
      </c>
      <c r="E139" s="38">
        <v>773.93333333333339</v>
      </c>
      <c r="F139" s="38">
        <v>762.61666666666667</v>
      </c>
      <c r="G139" s="38">
        <v>755.08333333333337</v>
      </c>
      <c r="H139" s="38">
        <v>792.78333333333342</v>
      </c>
      <c r="I139" s="38">
        <v>800.31666666666672</v>
      </c>
      <c r="J139" s="38">
        <v>811.63333333333344</v>
      </c>
      <c r="K139" s="31">
        <v>789</v>
      </c>
      <c r="L139" s="31">
        <v>770.15</v>
      </c>
      <c r="M139" s="31">
        <v>7.2777099999999999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98.65</v>
      </c>
      <c r="D140" s="38">
        <v>97.933333333333337</v>
      </c>
      <c r="E140" s="38">
        <v>96.916666666666671</v>
      </c>
      <c r="F140" s="38">
        <v>95.183333333333337</v>
      </c>
      <c r="G140" s="38">
        <v>94.166666666666671</v>
      </c>
      <c r="H140" s="38">
        <v>99.666666666666671</v>
      </c>
      <c r="I140" s="38">
        <v>100.68333333333332</v>
      </c>
      <c r="J140" s="38">
        <v>102.41666666666667</v>
      </c>
      <c r="K140" s="31">
        <v>98.95</v>
      </c>
      <c r="L140" s="31">
        <v>96.2</v>
      </c>
      <c r="M140" s="31">
        <v>74.670509999999993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2330.15</v>
      </c>
      <c r="D141" s="38">
        <v>2310.8666666666668</v>
      </c>
      <c r="E141" s="38">
        <v>2279.2833333333338</v>
      </c>
      <c r="F141" s="38">
        <v>2228.416666666667</v>
      </c>
      <c r="G141" s="38">
        <v>2196.8333333333339</v>
      </c>
      <c r="H141" s="38">
        <v>2361.7333333333336</v>
      </c>
      <c r="I141" s="38">
        <v>2393.3166666666666</v>
      </c>
      <c r="J141" s="38">
        <v>2444.1833333333334</v>
      </c>
      <c r="K141" s="31">
        <v>2342.4499999999998</v>
      </c>
      <c r="L141" s="31">
        <v>2260</v>
      </c>
      <c r="M141" s="31">
        <v>4.62263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108216.25</v>
      </c>
      <c r="D142" s="38">
        <v>109209.53333333333</v>
      </c>
      <c r="E142" s="38">
        <v>106919.06666666665</v>
      </c>
      <c r="F142" s="38">
        <v>105621.88333333333</v>
      </c>
      <c r="G142" s="38">
        <v>103331.41666666666</v>
      </c>
      <c r="H142" s="38">
        <v>110506.71666666665</v>
      </c>
      <c r="I142" s="38">
        <v>112797.18333333332</v>
      </c>
      <c r="J142" s="38">
        <v>114094.36666666664</v>
      </c>
      <c r="K142" s="31">
        <v>111500</v>
      </c>
      <c r="L142" s="31">
        <v>107912.35</v>
      </c>
      <c r="M142" s="31">
        <v>0.11175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60.3</v>
      </c>
      <c r="D143" s="38">
        <v>60.433333333333337</v>
      </c>
      <c r="E143" s="38">
        <v>59.866666666666674</v>
      </c>
      <c r="F143" s="38">
        <v>59.433333333333337</v>
      </c>
      <c r="G143" s="38">
        <v>58.866666666666674</v>
      </c>
      <c r="H143" s="38">
        <v>60.866666666666674</v>
      </c>
      <c r="I143" s="38">
        <v>61.433333333333337</v>
      </c>
      <c r="J143" s="38">
        <v>61.866666666666674</v>
      </c>
      <c r="K143" s="31">
        <v>61</v>
      </c>
      <c r="L143" s="31">
        <v>60</v>
      </c>
      <c r="M143" s="31">
        <v>27.20787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1362.05</v>
      </c>
      <c r="D144" s="38">
        <v>1356.1333333333334</v>
      </c>
      <c r="E144" s="38">
        <v>1347.2666666666669</v>
      </c>
      <c r="F144" s="38">
        <v>1332.4833333333333</v>
      </c>
      <c r="G144" s="38">
        <v>1323.6166666666668</v>
      </c>
      <c r="H144" s="38">
        <v>1370.916666666667</v>
      </c>
      <c r="I144" s="38">
        <v>1379.7833333333333</v>
      </c>
      <c r="J144" s="38">
        <v>1394.5666666666671</v>
      </c>
      <c r="K144" s="31">
        <v>1365</v>
      </c>
      <c r="L144" s="31">
        <v>1341.35</v>
      </c>
      <c r="M144" s="31">
        <v>1.6869499999999999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4825.8</v>
      </c>
      <c r="D145" s="38">
        <v>4872.95</v>
      </c>
      <c r="E145" s="38">
        <v>4761.3999999999996</v>
      </c>
      <c r="F145" s="38">
        <v>4697</v>
      </c>
      <c r="G145" s="38">
        <v>4585.45</v>
      </c>
      <c r="H145" s="38">
        <v>4937.3499999999995</v>
      </c>
      <c r="I145" s="38">
        <v>5048.9000000000005</v>
      </c>
      <c r="J145" s="38">
        <v>5113.2999999999993</v>
      </c>
      <c r="K145" s="31">
        <v>4984.5</v>
      </c>
      <c r="L145" s="31">
        <v>4808.55</v>
      </c>
      <c r="M145" s="31">
        <v>4.07775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4404.7</v>
      </c>
      <c r="D146" s="38">
        <v>4401.916666666667</v>
      </c>
      <c r="E146" s="38">
        <v>4347.8333333333339</v>
      </c>
      <c r="F146" s="38">
        <v>4290.9666666666672</v>
      </c>
      <c r="G146" s="38">
        <v>4236.8833333333341</v>
      </c>
      <c r="H146" s="38">
        <v>4458.7833333333338</v>
      </c>
      <c r="I146" s="38">
        <v>4512.8666666666677</v>
      </c>
      <c r="J146" s="38">
        <v>4569.7333333333336</v>
      </c>
      <c r="K146" s="31">
        <v>4456</v>
      </c>
      <c r="L146" s="31">
        <v>4345.05</v>
      </c>
      <c r="M146" s="31">
        <v>2.72418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22459.3</v>
      </c>
      <c r="D147" s="38">
        <v>22386.966666666664</v>
      </c>
      <c r="E147" s="38">
        <v>22222.333333333328</v>
      </c>
      <c r="F147" s="38">
        <v>21985.366666666665</v>
      </c>
      <c r="G147" s="38">
        <v>21820.73333333333</v>
      </c>
      <c r="H147" s="38">
        <v>22623.933333333327</v>
      </c>
      <c r="I147" s="38">
        <v>22788.566666666666</v>
      </c>
      <c r="J147" s="38">
        <v>23025.533333333326</v>
      </c>
      <c r="K147" s="31">
        <v>22551.599999999999</v>
      </c>
      <c r="L147" s="31">
        <v>22150</v>
      </c>
      <c r="M147" s="31">
        <v>0.41245999999999999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49.5</v>
      </c>
      <c r="D148" s="38">
        <v>49.433333333333337</v>
      </c>
      <c r="E148" s="38">
        <v>49.066666666666677</v>
      </c>
      <c r="F148" s="38">
        <v>48.63333333333334</v>
      </c>
      <c r="G148" s="38">
        <v>48.26666666666668</v>
      </c>
      <c r="H148" s="38">
        <v>49.866666666666674</v>
      </c>
      <c r="I148" s="38">
        <v>50.233333333333334</v>
      </c>
      <c r="J148" s="38">
        <v>50.666666666666671</v>
      </c>
      <c r="K148" s="31">
        <v>49.8</v>
      </c>
      <c r="L148" s="31">
        <v>49</v>
      </c>
      <c r="M148" s="31">
        <v>83.741510000000005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112.6</v>
      </c>
      <c r="D149" s="38">
        <v>112.81666666666668</v>
      </c>
      <c r="E149" s="38">
        <v>111.68333333333335</v>
      </c>
      <c r="F149" s="38">
        <v>110.76666666666668</v>
      </c>
      <c r="G149" s="38">
        <v>109.63333333333335</v>
      </c>
      <c r="H149" s="38">
        <v>113.73333333333335</v>
      </c>
      <c r="I149" s="38">
        <v>114.86666666666667</v>
      </c>
      <c r="J149" s="38">
        <v>115.78333333333335</v>
      </c>
      <c r="K149" s="31">
        <v>113.95</v>
      </c>
      <c r="L149" s="31">
        <v>111.9</v>
      </c>
      <c r="M149" s="31">
        <v>92.006320000000002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217.95</v>
      </c>
      <c r="D150" s="38">
        <v>218.98333333333332</v>
      </c>
      <c r="E150" s="38">
        <v>216.61666666666665</v>
      </c>
      <c r="F150" s="38">
        <v>215.28333333333333</v>
      </c>
      <c r="G150" s="38">
        <v>212.91666666666666</v>
      </c>
      <c r="H150" s="38">
        <v>220.31666666666663</v>
      </c>
      <c r="I150" s="38">
        <v>222.68333333333331</v>
      </c>
      <c r="J150" s="38">
        <v>224.01666666666662</v>
      </c>
      <c r="K150" s="31">
        <v>221.35</v>
      </c>
      <c r="L150" s="31">
        <v>217.65</v>
      </c>
      <c r="M150" s="31">
        <v>129.29354000000001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147.05000000000001</v>
      </c>
      <c r="D151" s="38">
        <v>148.83333333333334</v>
      </c>
      <c r="E151" s="38">
        <v>144.31666666666669</v>
      </c>
      <c r="F151" s="38">
        <v>141.58333333333334</v>
      </c>
      <c r="G151" s="38">
        <v>137.06666666666669</v>
      </c>
      <c r="H151" s="38">
        <v>151.56666666666669</v>
      </c>
      <c r="I151" s="38">
        <v>156.08333333333334</v>
      </c>
      <c r="J151" s="38">
        <v>158.81666666666669</v>
      </c>
      <c r="K151" s="31">
        <v>153.35</v>
      </c>
      <c r="L151" s="31">
        <v>146.1</v>
      </c>
      <c r="M151" s="31">
        <v>88.801749999999998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1099.55</v>
      </c>
      <c r="D152" s="38">
        <v>1101.3666666666666</v>
      </c>
      <c r="E152" s="38">
        <v>1085.2833333333331</v>
      </c>
      <c r="F152" s="38">
        <v>1071.0166666666664</v>
      </c>
      <c r="G152" s="38">
        <v>1054.9333333333329</v>
      </c>
      <c r="H152" s="38">
        <v>1115.6333333333332</v>
      </c>
      <c r="I152" s="38">
        <v>1131.7166666666667</v>
      </c>
      <c r="J152" s="38">
        <v>1145.9833333333333</v>
      </c>
      <c r="K152" s="31">
        <v>1117.45</v>
      </c>
      <c r="L152" s="31">
        <v>1087.0999999999999</v>
      </c>
      <c r="M152" s="31">
        <v>6.95139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3952.6</v>
      </c>
      <c r="D153" s="38">
        <v>3925.5666666666671</v>
      </c>
      <c r="E153" s="38">
        <v>3887.1333333333341</v>
      </c>
      <c r="F153" s="38">
        <v>3821.666666666667</v>
      </c>
      <c r="G153" s="38">
        <v>3783.233333333334</v>
      </c>
      <c r="H153" s="38">
        <v>3991.0333333333342</v>
      </c>
      <c r="I153" s="38">
        <v>4029.4666666666676</v>
      </c>
      <c r="J153" s="38">
        <v>4094.9333333333343</v>
      </c>
      <c r="K153" s="31">
        <v>3964</v>
      </c>
      <c r="L153" s="31">
        <v>3860.1</v>
      </c>
      <c r="M153" s="31">
        <v>0.65974999999999995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272.75</v>
      </c>
      <c r="D154" s="38">
        <v>273.65000000000003</v>
      </c>
      <c r="E154" s="38">
        <v>270.20000000000005</v>
      </c>
      <c r="F154" s="38">
        <v>267.65000000000003</v>
      </c>
      <c r="G154" s="38">
        <v>264.20000000000005</v>
      </c>
      <c r="H154" s="38">
        <v>276.20000000000005</v>
      </c>
      <c r="I154" s="38">
        <v>279.64999999999998</v>
      </c>
      <c r="J154" s="38">
        <v>282.20000000000005</v>
      </c>
      <c r="K154" s="31">
        <v>277.10000000000002</v>
      </c>
      <c r="L154" s="31">
        <v>271.10000000000002</v>
      </c>
      <c r="M154" s="31">
        <v>5.5749000000000004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172.95</v>
      </c>
      <c r="D155" s="38">
        <v>173.18333333333331</v>
      </c>
      <c r="E155" s="38">
        <v>171.86666666666662</v>
      </c>
      <c r="F155" s="38">
        <v>170.7833333333333</v>
      </c>
      <c r="G155" s="38">
        <v>169.46666666666661</v>
      </c>
      <c r="H155" s="38">
        <v>174.26666666666662</v>
      </c>
      <c r="I155" s="38">
        <v>175.58333333333329</v>
      </c>
      <c r="J155" s="38">
        <v>176.66666666666663</v>
      </c>
      <c r="K155" s="31">
        <v>174.5</v>
      </c>
      <c r="L155" s="31">
        <v>172.1</v>
      </c>
      <c r="M155" s="31">
        <v>22.40015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39338.85</v>
      </c>
      <c r="D156" s="38">
        <v>39138.050000000003</v>
      </c>
      <c r="E156" s="38">
        <v>38901.100000000006</v>
      </c>
      <c r="F156" s="38">
        <v>38463.350000000006</v>
      </c>
      <c r="G156" s="38">
        <v>38226.400000000009</v>
      </c>
      <c r="H156" s="38">
        <v>39575.800000000003</v>
      </c>
      <c r="I156" s="38">
        <v>39812.75</v>
      </c>
      <c r="J156" s="38">
        <v>40250.5</v>
      </c>
      <c r="K156" s="31">
        <v>39375</v>
      </c>
      <c r="L156" s="31">
        <v>38700.300000000003</v>
      </c>
      <c r="M156" s="31">
        <v>0.17258000000000001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1367.15</v>
      </c>
      <c r="D157" s="38">
        <v>1372.7166666666665</v>
      </c>
      <c r="E157" s="38">
        <v>1352.4333333333329</v>
      </c>
      <c r="F157" s="38">
        <v>1337.7166666666665</v>
      </c>
      <c r="G157" s="38">
        <v>1317.4333333333329</v>
      </c>
      <c r="H157" s="38">
        <v>1387.4333333333329</v>
      </c>
      <c r="I157" s="38">
        <v>1407.7166666666662</v>
      </c>
      <c r="J157" s="38">
        <v>1422.4333333333329</v>
      </c>
      <c r="K157" s="31">
        <v>1393</v>
      </c>
      <c r="L157" s="31">
        <v>1358</v>
      </c>
      <c r="M157" s="31">
        <v>2.21123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850.7</v>
      </c>
      <c r="D158" s="38">
        <v>857.88333333333333</v>
      </c>
      <c r="E158" s="38">
        <v>828.06666666666661</v>
      </c>
      <c r="F158" s="38">
        <v>805.43333333333328</v>
      </c>
      <c r="G158" s="38">
        <v>775.61666666666656</v>
      </c>
      <c r="H158" s="38">
        <v>880.51666666666665</v>
      </c>
      <c r="I158" s="38">
        <v>910.33333333333348</v>
      </c>
      <c r="J158" s="38">
        <v>932.9666666666667</v>
      </c>
      <c r="K158" s="31">
        <v>887.7</v>
      </c>
      <c r="L158" s="31">
        <v>835.25</v>
      </c>
      <c r="M158" s="31">
        <v>125.17134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982.4</v>
      </c>
      <c r="D159" s="38">
        <v>978.81666666666661</v>
      </c>
      <c r="E159" s="38">
        <v>968.83333333333326</v>
      </c>
      <c r="F159" s="38">
        <v>955.26666666666665</v>
      </c>
      <c r="G159" s="38">
        <v>945.2833333333333</v>
      </c>
      <c r="H159" s="38">
        <v>992.38333333333321</v>
      </c>
      <c r="I159" s="38">
        <v>1002.3666666666666</v>
      </c>
      <c r="J159" s="38">
        <v>1015.9333333333332</v>
      </c>
      <c r="K159" s="31">
        <v>988.8</v>
      </c>
      <c r="L159" s="31">
        <v>965.25</v>
      </c>
      <c r="M159" s="31">
        <v>17.700790000000001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4882.1000000000004</v>
      </c>
      <c r="D160" s="38">
        <v>4852.95</v>
      </c>
      <c r="E160" s="38">
        <v>4801.1499999999996</v>
      </c>
      <c r="F160" s="38">
        <v>4720.2</v>
      </c>
      <c r="G160" s="38">
        <v>4668.3999999999996</v>
      </c>
      <c r="H160" s="38">
        <v>4933.8999999999996</v>
      </c>
      <c r="I160" s="38">
        <v>4985.7000000000007</v>
      </c>
      <c r="J160" s="38">
        <v>5066.6499999999996</v>
      </c>
      <c r="K160" s="31">
        <v>4904.75</v>
      </c>
      <c r="L160" s="31">
        <v>4772</v>
      </c>
      <c r="M160" s="31">
        <v>3.6235200000000001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226.5</v>
      </c>
      <c r="D161" s="38">
        <v>225.88333333333333</v>
      </c>
      <c r="E161" s="38">
        <v>224.76666666666665</v>
      </c>
      <c r="F161" s="38">
        <v>223.03333333333333</v>
      </c>
      <c r="G161" s="38">
        <v>221.91666666666666</v>
      </c>
      <c r="H161" s="38">
        <v>227.61666666666665</v>
      </c>
      <c r="I161" s="38">
        <v>228.73333333333332</v>
      </c>
      <c r="J161" s="38">
        <v>230.46666666666664</v>
      </c>
      <c r="K161" s="31">
        <v>227</v>
      </c>
      <c r="L161" s="31">
        <v>224.15</v>
      </c>
      <c r="M161" s="31">
        <v>11.64287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266.85000000000002</v>
      </c>
      <c r="D162" s="38">
        <v>264.16666666666669</v>
      </c>
      <c r="E162" s="38">
        <v>260.38333333333338</v>
      </c>
      <c r="F162" s="38">
        <v>253.91666666666669</v>
      </c>
      <c r="G162" s="38">
        <v>250.13333333333338</v>
      </c>
      <c r="H162" s="38">
        <v>270.63333333333338</v>
      </c>
      <c r="I162" s="38">
        <v>274.41666666666669</v>
      </c>
      <c r="J162" s="38">
        <v>280.88333333333338</v>
      </c>
      <c r="K162" s="31">
        <v>267.95</v>
      </c>
      <c r="L162" s="31">
        <v>257.7</v>
      </c>
      <c r="M162" s="31">
        <v>156.73718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15602.25</v>
      </c>
      <c r="D163" s="38">
        <v>15614.566666666666</v>
      </c>
      <c r="E163" s="38">
        <v>15487.683333333331</v>
      </c>
      <c r="F163" s="38">
        <v>15373.116666666665</v>
      </c>
      <c r="G163" s="38">
        <v>15246.23333333333</v>
      </c>
      <c r="H163" s="38">
        <v>15729.133333333331</v>
      </c>
      <c r="I163" s="38">
        <v>15856.016666666666</v>
      </c>
      <c r="J163" s="38">
        <v>15970.583333333332</v>
      </c>
      <c r="K163" s="31">
        <v>15741.45</v>
      </c>
      <c r="L163" s="31">
        <v>15500</v>
      </c>
      <c r="M163" s="31">
        <v>1.6990000000000002E-2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2610.6</v>
      </c>
      <c r="D164" s="38">
        <v>2611.4</v>
      </c>
      <c r="E164" s="38">
        <v>2599.2000000000003</v>
      </c>
      <c r="F164" s="38">
        <v>2587.8000000000002</v>
      </c>
      <c r="G164" s="38">
        <v>2575.6000000000004</v>
      </c>
      <c r="H164" s="38">
        <v>2622.8</v>
      </c>
      <c r="I164" s="38">
        <v>2635</v>
      </c>
      <c r="J164" s="38">
        <v>2646.4</v>
      </c>
      <c r="K164" s="31">
        <v>2623.6</v>
      </c>
      <c r="L164" s="31">
        <v>2600</v>
      </c>
      <c r="M164" s="31">
        <v>1.3259099999999999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3778.35</v>
      </c>
      <c r="D165" s="38">
        <v>3761.7833333333333</v>
      </c>
      <c r="E165" s="38">
        <v>3736.5666666666666</v>
      </c>
      <c r="F165" s="38">
        <v>3694.7833333333333</v>
      </c>
      <c r="G165" s="38">
        <v>3669.5666666666666</v>
      </c>
      <c r="H165" s="38">
        <v>3803.5666666666666</v>
      </c>
      <c r="I165" s="38">
        <v>3828.7833333333328</v>
      </c>
      <c r="J165" s="38">
        <v>3870.5666666666666</v>
      </c>
      <c r="K165" s="31">
        <v>3787</v>
      </c>
      <c r="L165" s="31">
        <v>3720</v>
      </c>
      <c r="M165" s="31">
        <v>1.8083199999999999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60.4</v>
      </c>
      <c r="D166" s="38">
        <v>60.416666666666664</v>
      </c>
      <c r="E166" s="38">
        <v>59.833333333333329</v>
      </c>
      <c r="F166" s="38">
        <v>59.266666666666666</v>
      </c>
      <c r="G166" s="38">
        <v>58.68333333333333</v>
      </c>
      <c r="H166" s="38">
        <v>60.983333333333327</v>
      </c>
      <c r="I166" s="38">
        <v>61.566666666666656</v>
      </c>
      <c r="J166" s="38">
        <v>62.133333333333326</v>
      </c>
      <c r="K166" s="31">
        <v>61</v>
      </c>
      <c r="L166" s="31">
        <v>59.85</v>
      </c>
      <c r="M166" s="31">
        <v>319.10874999999999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798.15</v>
      </c>
      <c r="D167" s="38">
        <v>793.04999999999984</v>
      </c>
      <c r="E167" s="38">
        <v>778.14999999999964</v>
      </c>
      <c r="F167" s="38">
        <v>758.14999999999975</v>
      </c>
      <c r="G167" s="38">
        <v>743.24999999999955</v>
      </c>
      <c r="H167" s="38">
        <v>813.04999999999973</v>
      </c>
      <c r="I167" s="38">
        <v>827.95</v>
      </c>
      <c r="J167" s="38">
        <v>847.94999999999982</v>
      </c>
      <c r="K167" s="31">
        <v>807.95</v>
      </c>
      <c r="L167" s="31">
        <v>773.05</v>
      </c>
      <c r="M167" s="31">
        <v>23.405660000000001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4599.3500000000004</v>
      </c>
      <c r="D168" s="38">
        <v>4604.4833333333336</v>
      </c>
      <c r="E168" s="38">
        <v>4553.9666666666672</v>
      </c>
      <c r="F168" s="38">
        <v>4508.5833333333339</v>
      </c>
      <c r="G168" s="38">
        <v>4458.0666666666675</v>
      </c>
      <c r="H168" s="38">
        <v>4649.8666666666668</v>
      </c>
      <c r="I168" s="38">
        <v>4700.3833333333332</v>
      </c>
      <c r="J168" s="38">
        <v>4745.7666666666664</v>
      </c>
      <c r="K168" s="31">
        <v>4655</v>
      </c>
      <c r="L168" s="31">
        <v>4559.1000000000004</v>
      </c>
      <c r="M168" s="31">
        <v>3.5069300000000001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435.15</v>
      </c>
      <c r="D169" s="38">
        <v>431.06666666666661</v>
      </c>
      <c r="E169" s="38">
        <v>424.18333333333322</v>
      </c>
      <c r="F169" s="38">
        <v>413.21666666666664</v>
      </c>
      <c r="G169" s="38">
        <v>406.33333333333326</v>
      </c>
      <c r="H169" s="38">
        <v>442.03333333333319</v>
      </c>
      <c r="I169" s="38">
        <v>448.91666666666663</v>
      </c>
      <c r="J169" s="38">
        <v>459.88333333333316</v>
      </c>
      <c r="K169" s="31">
        <v>437.95</v>
      </c>
      <c r="L169" s="31">
        <v>420.1</v>
      </c>
      <c r="M169" s="31">
        <v>51.643520000000002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247.95</v>
      </c>
      <c r="D170" s="38">
        <v>247.63333333333333</v>
      </c>
      <c r="E170" s="38">
        <v>246.31666666666666</v>
      </c>
      <c r="F170" s="38">
        <v>244.68333333333334</v>
      </c>
      <c r="G170" s="38">
        <v>243.36666666666667</v>
      </c>
      <c r="H170" s="38">
        <v>249.26666666666665</v>
      </c>
      <c r="I170" s="38">
        <v>250.58333333333331</v>
      </c>
      <c r="J170" s="38">
        <v>252.21666666666664</v>
      </c>
      <c r="K170" s="31">
        <v>248.95</v>
      </c>
      <c r="L170" s="31">
        <v>246</v>
      </c>
      <c r="M170" s="31">
        <v>47.594749999999998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584.29999999999995</v>
      </c>
      <c r="D171" s="38">
        <v>581.75</v>
      </c>
      <c r="E171" s="38">
        <v>575.5</v>
      </c>
      <c r="F171" s="38">
        <v>566.70000000000005</v>
      </c>
      <c r="G171" s="38">
        <v>560.45000000000005</v>
      </c>
      <c r="H171" s="38">
        <v>590.54999999999995</v>
      </c>
      <c r="I171" s="38">
        <v>596.79999999999995</v>
      </c>
      <c r="J171" s="38">
        <v>605.59999999999991</v>
      </c>
      <c r="K171" s="31">
        <v>588</v>
      </c>
      <c r="L171" s="31">
        <v>572.95000000000005</v>
      </c>
      <c r="M171" s="31">
        <v>3.0891899999999999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874.15</v>
      </c>
      <c r="D172" s="38">
        <v>865.65</v>
      </c>
      <c r="E172" s="38">
        <v>849.5</v>
      </c>
      <c r="F172" s="38">
        <v>824.85</v>
      </c>
      <c r="G172" s="38">
        <v>808.7</v>
      </c>
      <c r="H172" s="38">
        <v>890.3</v>
      </c>
      <c r="I172" s="38">
        <v>906.44999999999982</v>
      </c>
      <c r="J172" s="38">
        <v>931.09999999999991</v>
      </c>
      <c r="K172" s="31">
        <v>881.8</v>
      </c>
      <c r="L172" s="31">
        <v>841</v>
      </c>
      <c r="M172" s="31">
        <v>21.59122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212.05</v>
      </c>
      <c r="D173" s="38">
        <v>207.79999999999998</v>
      </c>
      <c r="E173" s="38">
        <v>202.59999999999997</v>
      </c>
      <c r="F173" s="38">
        <v>193.14999999999998</v>
      </c>
      <c r="G173" s="38">
        <v>187.94999999999996</v>
      </c>
      <c r="H173" s="38">
        <v>217.24999999999997</v>
      </c>
      <c r="I173" s="38">
        <v>222.44999999999996</v>
      </c>
      <c r="J173" s="38">
        <v>231.89999999999998</v>
      </c>
      <c r="K173" s="31">
        <v>213</v>
      </c>
      <c r="L173" s="31">
        <v>198.35</v>
      </c>
      <c r="M173" s="31">
        <v>438.92392999999998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2523.85</v>
      </c>
      <c r="D174" s="38">
        <v>2519.0833333333335</v>
      </c>
      <c r="E174" s="38">
        <v>2509.7666666666669</v>
      </c>
      <c r="F174" s="38">
        <v>2495.6833333333334</v>
      </c>
      <c r="G174" s="38">
        <v>2486.3666666666668</v>
      </c>
      <c r="H174" s="38">
        <v>2533.166666666667</v>
      </c>
      <c r="I174" s="38">
        <v>2542.4833333333336</v>
      </c>
      <c r="J174" s="38">
        <v>2556.5666666666671</v>
      </c>
      <c r="K174" s="31">
        <v>2528.4</v>
      </c>
      <c r="L174" s="31">
        <v>2505</v>
      </c>
      <c r="M174" s="31">
        <v>29.914349999999999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94.05</v>
      </c>
      <c r="D175" s="38">
        <v>93.916666666666671</v>
      </c>
      <c r="E175" s="38">
        <v>93.333333333333343</v>
      </c>
      <c r="F175" s="38">
        <v>92.616666666666674</v>
      </c>
      <c r="G175" s="38">
        <v>92.033333333333346</v>
      </c>
      <c r="H175" s="38">
        <v>94.63333333333334</v>
      </c>
      <c r="I175" s="38">
        <v>95.216666666666683</v>
      </c>
      <c r="J175" s="38">
        <v>95.933333333333337</v>
      </c>
      <c r="K175" s="31">
        <v>94.5</v>
      </c>
      <c r="L175" s="31">
        <v>93.2</v>
      </c>
      <c r="M175" s="31">
        <v>77.534360000000007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880.8</v>
      </c>
      <c r="D176" s="38">
        <v>882.30000000000007</v>
      </c>
      <c r="E176" s="38">
        <v>873.60000000000014</v>
      </c>
      <c r="F176" s="38">
        <v>866.40000000000009</v>
      </c>
      <c r="G176" s="38">
        <v>857.70000000000016</v>
      </c>
      <c r="H176" s="38">
        <v>889.50000000000011</v>
      </c>
      <c r="I176" s="38">
        <v>898.20000000000016</v>
      </c>
      <c r="J176" s="38">
        <v>905.40000000000009</v>
      </c>
      <c r="K176" s="31">
        <v>891</v>
      </c>
      <c r="L176" s="31">
        <v>875.1</v>
      </c>
      <c r="M176" s="31">
        <v>9.0746099999999998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1302.55</v>
      </c>
      <c r="D177" s="38">
        <v>1291.6000000000001</v>
      </c>
      <c r="E177" s="38">
        <v>1277.5000000000002</v>
      </c>
      <c r="F177" s="38">
        <v>1252.45</v>
      </c>
      <c r="G177" s="38">
        <v>1238.3500000000001</v>
      </c>
      <c r="H177" s="38">
        <v>1316.6500000000003</v>
      </c>
      <c r="I177" s="38">
        <v>1330.7500000000002</v>
      </c>
      <c r="J177" s="38">
        <v>1355.8000000000004</v>
      </c>
      <c r="K177" s="31">
        <v>1305.7</v>
      </c>
      <c r="L177" s="31">
        <v>1266.55</v>
      </c>
      <c r="M177" s="31">
        <v>17.1968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567.9</v>
      </c>
      <c r="D178" s="38">
        <v>570.51666666666677</v>
      </c>
      <c r="E178" s="38">
        <v>564.03333333333353</v>
      </c>
      <c r="F178" s="38">
        <v>560.16666666666674</v>
      </c>
      <c r="G178" s="38">
        <v>553.68333333333351</v>
      </c>
      <c r="H178" s="38">
        <v>574.38333333333355</v>
      </c>
      <c r="I178" s="38">
        <v>580.8666666666669</v>
      </c>
      <c r="J178" s="38">
        <v>584.73333333333358</v>
      </c>
      <c r="K178" s="31">
        <v>577</v>
      </c>
      <c r="L178" s="31">
        <v>566.65</v>
      </c>
      <c r="M178" s="31">
        <v>327.36324999999999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24253.45</v>
      </c>
      <c r="D179" s="38">
        <v>24232.099999999995</v>
      </c>
      <c r="E179" s="38">
        <v>24064.19999999999</v>
      </c>
      <c r="F179" s="38">
        <v>23874.949999999993</v>
      </c>
      <c r="G179" s="38">
        <v>23707.049999999988</v>
      </c>
      <c r="H179" s="38">
        <v>24421.349999999991</v>
      </c>
      <c r="I179" s="38">
        <v>24589.249999999993</v>
      </c>
      <c r="J179" s="38">
        <v>24778.499999999993</v>
      </c>
      <c r="K179" s="31">
        <v>24400</v>
      </c>
      <c r="L179" s="31">
        <v>24042.85</v>
      </c>
      <c r="M179" s="31">
        <v>8.8910000000000003E-2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1854.8</v>
      </c>
      <c r="D180" s="38">
        <v>1849.3166666666668</v>
      </c>
      <c r="E180" s="38">
        <v>1838.6333333333337</v>
      </c>
      <c r="F180" s="38">
        <v>1822.4666666666669</v>
      </c>
      <c r="G180" s="38">
        <v>1811.7833333333338</v>
      </c>
      <c r="H180" s="38">
        <v>1865.4833333333336</v>
      </c>
      <c r="I180" s="38">
        <v>1876.1666666666665</v>
      </c>
      <c r="J180" s="38">
        <v>1892.3333333333335</v>
      </c>
      <c r="K180" s="31">
        <v>1860</v>
      </c>
      <c r="L180" s="31">
        <v>1833.15</v>
      </c>
      <c r="M180" s="31">
        <v>9.8523700000000005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3834.1</v>
      </c>
      <c r="D181" s="38">
        <v>3831.0500000000006</v>
      </c>
      <c r="E181" s="38">
        <v>3796.1000000000013</v>
      </c>
      <c r="F181" s="38">
        <v>3758.1000000000008</v>
      </c>
      <c r="G181" s="38">
        <v>3723.1500000000015</v>
      </c>
      <c r="H181" s="38">
        <v>3869.0500000000011</v>
      </c>
      <c r="I181" s="38">
        <v>3904.0000000000009</v>
      </c>
      <c r="J181" s="38">
        <v>3942.0000000000009</v>
      </c>
      <c r="K181" s="31">
        <v>3866</v>
      </c>
      <c r="L181" s="31">
        <v>3793.05</v>
      </c>
      <c r="M181" s="31">
        <v>3.47153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556.54999999999995</v>
      </c>
      <c r="D182" s="38">
        <v>556.61666666666667</v>
      </c>
      <c r="E182" s="38">
        <v>553.23333333333335</v>
      </c>
      <c r="F182" s="38">
        <v>549.91666666666663</v>
      </c>
      <c r="G182" s="38">
        <v>546.5333333333333</v>
      </c>
      <c r="H182" s="38">
        <v>559.93333333333339</v>
      </c>
      <c r="I182" s="38">
        <v>563.31666666666683</v>
      </c>
      <c r="J182" s="38">
        <v>566.63333333333344</v>
      </c>
      <c r="K182" s="31">
        <v>560</v>
      </c>
      <c r="L182" s="31">
        <v>553.29999999999995</v>
      </c>
      <c r="M182" s="31">
        <v>5.69876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2284.15</v>
      </c>
      <c r="D183" s="38">
        <v>2280.4666666666667</v>
      </c>
      <c r="E183" s="38">
        <v>2265.9333333333334</v>
      </c>
      <c r="F183" s="38">
        <v>2247.7166666666667</v>
      </c>
      <c r="G183" s="38">
        <v>2233.1833333333334</v>
      </c>
      <c r="H183" s="38">
        <v>2298.6833333333334</v>
      </c>
      <c r="I183" s="38">
        <v>2313.2166666666672</v>
      </c>
      <c r="J183" s="38">
        <v>2331.4333333333334</v>
      </c>
      <c r="K183" s="31">
        <v>2295</v>
      </c>
      <c r="L183" s="31">
        <v>2262.25</v>
      </c>
      <c r="M183" s="31">
        <v>4.5462499999999997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1160.8</v>
      </c>
      <c r="D184" s="38">
        <v>1153.6833333333334</v>
      </c>
      <c r="E184" s="38">
        <v>1140.6166666666668</v>
      </c>
      <c r="F184" s="38">
        <v>1120.4333333333334</v>
      </c>
      <c r="G184" s="38">
        <v>1107.3666666666668</v>
      </c>
      <c r="H184" s="38">
        <v>1173.8666666666668</v>
      </c>
      <c r="I184" s="38">
        <v>1186.9333333333334</v>
      </c>
      <c r="J184" s="38">
        <v>1207.1166666666668</v>
      </c>
      <c r="K184" s="31">
        <v>1166.75</v>
      </c>
      <c r="L184" s="31">
        <v>1133.5</v>
      </c>
      <c r="M184" s="31">
        <v>33.53219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534.70000000000005</v>
      </c>
      <c r="D185" s="38">
        <v>535.11666666666667</v>
      </c>
      <c r="E185" s="38">
        <v>530.83333333333337</v>
      </c>
      <c r="F185" s="38">
        <v>526.9666666666667</v>
      </c>
      <c r="G185" s="38">
        <v>522.68333333333339</v>
      </c>
      <c r="H185" s="38">
        <v>538.98333333333335</v>
      </c>
      <c r="I185" s="38">
        <v>543.26666666666665</v>
      </c>
      <c r="J185" s="38">
        <v>547.13333333333333</v>
      </c>
      <c r="K185" s="31">
        <v>539.4</v>
      </c>
      <c r="L185" s="31">
        <v>531.25</v>
      </c>
      <c r="M185" s="31">
        <v>4.5151399999999997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837.5</v>
      </c>
      <c r="D186" s="38">
        <v>828.78333333333342</v>
      </c>
      <c r="E186" s="38">
        <v>817.41666666666686</v>
      </c>
      <c r="F186" s="38">
        <v>797.33333333333348</v>
      </c>
      <c r="G186" s="38">
        <v>785.96666666666692</v>
      </c>
      <c r="H186" s="38">
        <v>848.86666666666679</v>
      </c>
      <c r="I186" s="38">
        <v>860.23333333333335</v>
      </c>
      <c r="J186" s="38">
        <v>880.31666666666672</v>
      </c>
      <c r="K186" s="31">
        <v>840.15</v>
      </c>
      <c r="L186" s="31">
        <v>808.7</v>
      </c>
      <c r="M186" s="31">
        <v>9.9790700000000001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1039.2</v>
      </c>
      <c r="D187" s="38">
        <v>1045.4333333333332</v>
      </c>
      <c r="E187" s="38">
        <v>1028.8666666666663</v>
      </c>
      <c r="F187" s="38">
        <v>1018.5333333333331</v>
      </c>
      <c r="G187" s="38">
        <v>1001.9666666666662</v>
      </c>
      <c r="H187" s="38">
        <v>1055.7666666666664</v>
      </c>
      <c r="I187" s="38">
        <v>1072.3333333333335</v>
      </c>
      <c r="J187" s="38">
        <v>1082.6666666666665</v>
      </c>
      <c r="K187" s="31">
        <v>1062</v>
      </c>
      <c r="L187" s="31">
        <v>1035.0999999999999</v>
      </c>
      <c r="M187" s="31">
        <v>7.0440899999999997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1696.95</v>
      </c>
      <c r="D188" s="38">
        <v>1697.3166666666666</v>
      </c>
      <c r="E188" s="38">
        <v>1682.6333333333332</v>
      </c>
      <c r="F188" s="38">
        <v>1668.3166666666666</v>
      </c>
      <c r="G188" s="38">
        <v>1653.6333333333332</v>
      </c>
      <c r="H188" s="38">
        <v>1711.6333333333332</v>
      </c>
      <c r="I188" s="38">
        <v>1726.3166666666666</v>
      </c>
      <c r="J188" s="38">
        <v>1740.6333333333332</v>
      </c>
      <c r="K188" s="31">
        <v>1712</v>
      </c>
      <c r="L188" s="31">
        <v>1683</v>
      </c>
      <c r="M188" s="31">
        <v>11.15156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837.8</v>
      </c>
      <c r="D189" s="38">
        <v>835.98333333333323</v>
      </c>
      <c r="E189" s="38">
        <v>831.31666666666649</v>
      </c>
      <c r="F189" s="38">
        <v>824.83333333333326</v>
      </c>
      <c r="G189" s="38">
        <v>820.16666666666652</v>
      </c>
      <c r="H189" s="38">
        <v>842.46666666666647</v>
      </c>
      <c r="I189" s="38">
        <v>847.13333333333321</v>
      </c>
      <c r="J189" s="38">
        <v>853.61666666666645</v>
      </c>
      <c r="K189" s="31">
        <v>840.65</v>
      </c>
      <c r="L189" s="31">
        <v>829.5</v>
      </c>
      <c r="M189" s="31">
        <v>11.06208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7177.9</v>
      </c>
      <c r="D190" s="38">
        <v>7187.9833333333336</v>
      </c>
      <c r="E190" s="38">
        <v>7145.9666666666672</v>
      </c>
      <c r="F190" s="38">
        <v>7114.0333333333338</v>
      </c>
      <c r="G190" s="38">
        <v>7072.0166666666673</v>
      </c>
      <c r="H190" s="38">
        <v>7219.916666666667</v>
      </c>
      <c r="I190" s="38">
        <v>7261.9333333333334</v>
      </c>
      <c r="J190" s="38">
        <v>7293.8666666666668</v>
      </c>
      <c r="K190" s="31">
        <v>7230</v>
      </c>
      <c r="L190" s="31">
        <v>7156.05</v>
      </c>
      <c r="M190" s="31">
        <v>0.59672999999999998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609.5</v>
      </c>
      <c r="D191" s="38">
        <v>612.33333333333337</v>
      </c>
      <c r="E191" s="38">
        <v>605.66666666666674</v>
      </c>
      <c r="F191" s="38">
        <v>601.83333333333337</v>
      </c>
      <c r="G191" s="38">
        <v>595.16666666666674</v>
      </c>
      <c r="H191" s="38">
        <v>616.16666666666674</v>
      </c>
      <c r="I191" s="38">
        <v>622.83333333333348</v>
      </c>
      <c r="J191" s="38">
        <v>626.66666666666674</v>
      </c>
      <c r="K191" s="31">
        <v>619</v>
      </c>
      <c r="L191" s="31">
        <v>608.5</v>
      </c>
      <c r="M191" s="31">
        <v>98.934659999999994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232.8</v>
      </c>
      <c r="D192" s="38">
        <v>234</v>
      </c>
      <c r="E192" s="38">
        <v>231</v>
      </c>
      <c r="F192" s="38">
        <v>229.2</v>
      </c>
      <c r="G192" s="38">
        <v>226.2</v>
      </c>
      <c r="H192" s="38">
        <v>235.8</v>
      </c>
      <c r="I192" s="38">
        <v>238.8</v>
      </c>
      <c r="J192" s="38">
        <v>240.60000000000002</v>
      </c>
      <c r="K192" s="31">
        <v>237</v>
      </c>
      <c r="L192" s="31">
        <v>232.2</v>
      </c>
      <c r="M192" s="31">
        <v>72.862809999999996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118.85</v>
      </c>
      <c r="D193" s="38">
        <v>118.81666666666666</v>
      </c>
      <c r="E193" s="38">
        <v>118.03333333333333</v>
      </c>
      <c r="F193" s="38">
        <v>117.21666666666667</v>
      </c>
      <c r="G193" s="38">
        <v>116.43333333333334</v>
      </c>
      <c r="H193" s="38">
        <v>119.63333333333333</v>
      </c>
      <c r="I193" s="38">
        <v>120.41666666666666</v>
      </c>
      <c r="J193" s="38">
        <v>121.23333333333332</v>
      </c>
      <c r="K193" s="31">
        <v>119.6</v>
      </c>
      <c r="L193" s="31">
        <v>118</v>
      </c>
      <c r="M193" s="31">
        <v>207.11951999999999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3484.05</v>
      </c>
      <c r="D194" s="38">
        <v>3471.1</v>
      </c>
      <c r="E194" s="38">
        <v>3454.2</v>
      </c>
      <c r="F194" s="38">
        <v>3424.35</v>
      </c>
      <c r="G194" s="38">
        <v>3407.45</v>
      </c>
      <c r="H194" s="38">
        <v>3500.95</v>
      </c>
      <c r="I194" s="38">
        <v>3517.8500000000004</v>
      </c>
      <c r="J194" s="38">
        <v>3547.7</v>
      </c>
      <c r="K194" s="31">
        <v>3488</v>
      </c>
      <c r="L194" s="31">
        <v>3441.25</v>
      </c>
      <c r="M194" s="31">
        <v>18.538889999999999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1183.6500000000001</v>
      </c>
      <c r="D195" s="38">
        <v>1182.8666666666666</v>
      </c>
      <c r="E195" s="38">
        <v>1172.8833333333332</v>
      </c>
      <c r="F195" s="38">
        <v>1162.1166666666666</v>
      </c>
      <c r="G195" s="38">
        <v>1152.1333333333332</v>
      </c>
      <c r="H195" s="38">
        <v>1193.6333333333332</v>
      </c>
      <c r="I195" s="38">
        <v>1203.6166666666663</v>
      </c>
      <c r="J195" s="38">
        <v>1214.3833333333332</v>
      </c>
      <c r="K195" s="31">
        <v>1192.8499999999999</v>
      </c>
      <c r="L195" s="31">
        <v>1172.0999999999999</v>
      </c>
      <c r="M195" s="31">
        <v>16.942900000000002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3062.55</v>
      </c>
      <c r="D196" s="38">
        <v>3072.8166666666671</v>
      </c>
      <c r="E196" s="38">
        <v>3034.733333333334</v>
      </c>
      <c r="F196" s="38">
        <v>3006.916666666667</v>
      </c>
      <c r="G196" s="38">
        <v>2968.8333333333339</v>
      </c>
      <c r="H196" s="38">
        <v>3100.6333333333341</v>
      </c>
      <c r="I196" s="38">
        <v>3138.7166666666672</v>
      </c>
      <c r="J196" s="38">
        <v>3166.5333333333342</v>
      </c>
      <c r="K196" s="31">
        <v>3110.9</v>
      </c>
      <c r="L196" s="31">
        <v>3045</v>
      </c>
      <c r="M196" s="31">
        <v>1.0103899999999999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2904.6</v>
      </c>
      <c r="D197" s="38">
        <v>2902.3333333333335</v>
      </c>
      <c r="E197" s="38">
        <v>2884.7166666666672</v>
      </c>
      <c r="F197" s="38">
        <v>2864.8333333333335</v>
      </c>
      <c r="G197" s="38">
        <v>2847.2166666666672</v>
      </c>
      <c r="H197" s="38">
        <v>2922.2166666666672</v>
      </c>
      <c r="I197" s="38">
        <v>2939.833333333333</v>
      </c>
      <c r="J197" s="38">
        <v>2959.7166666666672</v>
      </c>
      <c r="K197" s="31">
        <v>2919.95</v>
      </c>
      <c r="L197" s="31">
        <v>2882.45</v>
      </c>
      <c r="M197" s="31">
        <v>5.8035899999999998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2051.4</v>
      </c>
      <c r="D198" s="38">
        <v>2058.5333333333333</v>
      </c>
      <c r="E198" s="38">
        <v>2036.2666666666664</v>
      </c>
      <c r="F198" s="38">
        <v>2021.1333333333332</v>
      </c>
      <c r="G198" s="38">
        <v>1998.8666666666663</v>
      </c>
      <c r="H198" s="38">
        <v>2073.6666666666665</v>
      </c>
      <c r="I198" s="38">
        <v>2095.9333333333338</v>
      </c>
      <c r="J198" s="38">
        <v>2111.0666666666666</v>
      </c>
      <c r="K198" s="31">
        <v>2080.8000000000002</v>
      </c>
      <c r="L198" s="31">
        <v>2043.4</v>
      </c>
      <c r="M198" s="31">
        <v>3.0527799999999998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660.1</v>
      </c>
      <c r="D199" s="38">
        <v>661.85</v>
      </c>
      <c r="E199" s="38">
        <v>653.80000000000007</v>
      </c>
      <c r="F199" s="38">
        <v>647.5</v>
      </c>
      <c r="G199" s="38">
        <v>639.45000000000005</v>
      </c>
      <c r="H199" s="38">
        <v>668.15000000000009</v>
      </c>
      <c r="I199" s="38">
        <v>676.2</v>
      </c>
      <c r="J199" s="38">
        <v>682.50000000000011</v>
      </c>
      <c r="K199" s="31">
        <v>669.9</v>
      </c>
      <c r="L199" s="31">
        <v>655.55</v>
      </c>
      <c r="M199" s="31">
        <v>1.3088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1689.8</v>
      </c>
      <c r="D200" s="38">
        <v>1694.9333333333334</v>
      </c>
      <c r="E200" s="38">
        <v>1671.8666666666668</v>
      </c>
      <c r="F200" s="38">
        <v>1653.9333333333334</v>
      </c>
      <c r="G200" s="38">
        <v>1630.8666666666668</v>
      </c>
      <c r="H200" s="38">
        <v>1712.8666666666668</v>
      </c>
      <c r="I200" s="38">
        <v>1735.9333333333334</v>
      </c>
      <c r="J200" s="38">
        <v>1753.8666666666668</v>
      </c>
      <c r="K200" s="31">
        <v>1718</v>
      </c>
      <c r="L200" s="31">
        <v>1677</v>
      </c>
      <c r="M200" s="31">
        <v>3.9504100000000002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31.9</v>
      </c>
      <c r="D201" s="38">
        <v>31.999999999999996</v>
      </c>
      <c r="E201" s="38">
        <v>31.699999999999996</v>
      </c>
      <c r="F201" s="38">
        <v>31.5</v>
      </c>
      <c r="G201" s="38">
        <v>31.2</v>
      </c>
      <c r="H201" s="38">
        <v>32.199999999999989</v>
      </c>
      <c r="I201" s="38">
        <v>32.5</v>
      </c>
      <c r="J201" s="38">
        <v>32.699999999999989</v>
      </c>
      <c r="K201" s="31">
        <v>32.299999999999997</v>
      </c>
      <c r="L201" s="31">
        <v>31.8</v>
      </c>
      <c r="M201" s="31">
        <v>55.23462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78.45</v>
      </c>
      <c r="D202" s="38">
        <v>78.966666666666683</v>
      </c>
      <c r="E202" s="38">
        <v>77.53333333333336</v>
      </c>
      <c r="F202" s="38">
        <v>76.616666666666674</v>
      </c>
      <c r="G202" s="38">
        <v>75.183333333333351</v>
      </c>
      <c r="H202" s="38">
        <v>79.883333333333368</v>
      </c>
      <c r="I202" s="38">
        <v>81.316666666666677</v>
      </c>
      <c r="J202" s="38">
        <v>82.233333333333377</v>
      </c>
      <c r="K202" s="31">
        <v>80.400000000000006</v>
      </c>
      <c r="L202" s="31">
        <v>78.05</v>
      </c>
      <c r="M202" s="31">
        <v>26.75562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1340.3</v>
      </c>
      <c r="D203" s="38">
        <v>1343.1166666666666</v>
      </c>
      <c r="E203" s="38">
        <v>1328.833333333333</v>
      </c>
      <c r="F203" s="38">
        <v>1317.3666666666666</v>
      </c>
      <c r="G203" s="38">
        <v>1303.083333333333</v>
      </c>
      <c r="H203" s="38">
        <v>1354.583333333333</v>
      </c>
      <c r="I203" s="38">
        <v>1368.8666666666663</v>
      </c>
      <c r="J203" s="38">
        <v>1380.333333333333</v>
      </c>
      <c r="K203" s="31">
        <v>1357.4</v>
      </c>
      <c r="L203" s="31">
        <v>1331.65</v>
      </c>
      <c r="M203" s="31">
        <v>8.6616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1583.3</v>
      </c>
      <c r="D204" s="38">
        <v>1589.1000000000001</v>
      </c>
      <c r="E204" s="38">
        <v>1570.5000000000002</v>
      </c>
      <c r="F204" s="38">
        <v>1557.7</v>
      </c>
      <c r="G204" s="38">
        <v>1539.1000000000001</v>
      </c>
      <c r="H204" s="38">
        <v>1601.9000000000003</v>
      </c>
      <c r="I204" s="38">
        <v>1620.5000000000002</v>
      </c>
      <c r="J204" s="38">
        <v>1633.3000000000004</v>
      </c>
      <c r="K204" s="31">
        <v>1607.7</v>
      </c>
      <c r="L204" s="31">
        <v>1576.3</v>
      </c>
      <c r="M204" s="31">
        <v>4.5530900000000001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8175.45</v>
      </c>
      <c r="D205" s="38">
        <v>8195.15</v>
      </c>
      <c r="E205" s="38">
        <v>8140.2999999999993</v>
      </c>
      <c r="F205" s="38">
        <v>8105.15</v>
      </c>
      <c r="G205" s="38">
        <v>8050.2999999999993</v>
      </c>
      <c r="H205" s="38">
        <v>8230.2999999999993</v>
      </c>
      <c r="I205" s="38">
        <v>8285.1500000000015</v>
      </c>
      <c r="J205" s="38">
        <v>8320.2999999999993</v>
      </c>
      <c r="K205" s="31">
        <v>8250</v>
      </c>
      <c r="L205" s="31">
        <v>8160</v>
      </c>
      <c r="M205" s="31">
        <v>1.9529700000000001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86.3</v>
      </c>
      <c r="D206" s="38">
        <v>86.95</v>
      </c>
      <c r="E206" s="38">
        <v>85.350000000000009</v>
      </c>
      <c r="F206" s="38">
        <v>84.4</v>
      </c>
      <c r="G206" s="38">
        <v>82.800000000000011</v>
      </c>
      <c r="H206" s="38">
        <v>87.9</v>
      </c>
      <c r="I206" s="38">
        <v>89.5</v>
      </c>
      <c r="J206" s="38">
        <v>90.45</v>
      </c>
      <c r="K206" s="31">
        <v>88.55</v>
      </c>
      <c r="L206" s="31">
        <v>86</v>
      </c>
      <c r="M206" s="31">
        <v>54.594009999999997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606.79999999999995</v>
      </c>
      <c r="D207" s="38">
        <v>606.85</v>
      </c>
      <c r="E207" s="38">
        <v>603.95000000000005</v>
      </c>
      <c r="F207" s="38">
        <v>601.1</v>
      </c>
      <c r="G207" s="38">
        <v>598.20000000000005</v>
      </c>
      <c r="H207" s="38">
        <v>609.70000000000005</v>
      </c>
      <c r="I207" s="38">
        <v>612.59999999999991</v>
      </c>
      <c r="J207" s="38">
        <v>615.45000000000005</v>
      </c>
      <c r="K207" s="31">
        <v>609.75</v>
      </c>
      <c r="L207" s="31">
        <v>604</v>
      </c>
      <c r="M207" s="31">
        <v>15.8629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824.1</v>
      </c>
      <c r="D208" s="38">
        <v>826.0333333333333</v>
      </c>
      <c r="E208" s="38">
        <v>818.06666666666661</v>
      </c>
      <c r="F208" s="38">
        <v>812.0333333333333</v>
      </c>
      <c r="G208" s="38">
        <v>804.06666666666661</v>
      </c>
      <c r="H208" s="38">
        <v>832.06666666666661</v>
      </c>
      <c r="I208" s="38">
        <v>840.0333333333333</v>
      </c>
      <c r="J208" s="38">
        <v>846.06666666666661</v>
      </c>
      <c r="K208" s="31">
        <v>834</v>
      </c>
      <c r="L208" s="31">
        <v>820</v>
      </c>
      <c r="M208" s="31">
        <v>15.648720000000001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237.95</v>
      </c>
      <c r="D209" s="38">
        <v>241.15</v>
      </c>
      <c r="E209" s="38">
        <v>233.8</v>
      </c>
      <c r="F209" s="38">
        <v>229.65</v>
      </c>
      <c r="G209" s="38">
        <v>222.3</v>
      </c>
      <c r="H209" s="38">
        <v>245.3</v>
      </c>
      <c r="I209" s="38">
        <v>252.64999999999998</v>
      </c>
      <c r="J209" s="38">
        <v>256.8</v>
      </c>
      <c r="K209" s="31">
        <v>248.5</v>
      </c>
      <c r="L209" s="31">
        <v>237</v>
      </c>
      <c r="M209" s="31">
        <v>344.06950000000001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826.4</v>
      </c>
      <c r="D210" s="38">
        <v>824.91666666666663</v>
      </c>
      <c r="E210" s="38">
        <v>820.5333333333333</v>
      </c>
      <c r="F210" s="38">
        <v>814.66666666666663</v>
      </c>
      <c r="G210" s="38">
        <v>810.2833333333333</v>
      </c>
      <c r="H210" s="38">
        <v>830.7833333333333</v>
      </c>
      <c r="I210" s="38">
        <v>835.16666666666674</v>
      </c>
      <c r="J210" s="38">
        <v>841.0333333333333</v>
      </c>
      <c r="K210" s="31">
        <v>829.3</v>
      </c>
      <c r="L210" s="31">
        <v>819.05</v>
      </c>
      <c r="M210" s="31">
        <v>13.79529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1471.1</v>
      </c>
      <c r="D211" s="38">
        <v>1460.0166666666667</v>
      </c>
      <c r="E211" s="38">
        <v>1436.0833333333333</v>
      </c>
      <c r="F211" s="38">
        <v>1401.0666666666666</v>
      </c>
      <c r="G211" s="38">
        <v>1377.1333333333332</v>
      </c>
      <c r="H211" s="38">
        <v>1495.0333333333333</v>
      </c>
      <c r="I211" s="38">
        <v>1518.9666666666667</v>
      </c>
      <c r="J211" s="38">
        <v>1553.9833333333333</v>
      </c>
      <c r="K211" s="31">
        <v>1483.95</v>
      </c>
      <c r="L211" s="31">
        <v>1425</v>
      </c>
      <c r="M211" s="31">
        <v>1.2765899999999999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411.15</v>
      </c>
      <c r="D212" s="38">
        <v>410.73333333333335</v>
      </c>
      <c r="E212" s="38">
        <v>408.4666666666667</v>
      </c>
      <c r="F212" s="38">
        <v>405.78333333333336</v>
      </c>
      <c r="G212" s="38">
        <v>403.51666666666671</v>
      </c>
      <c r="H212" s="38">
        <v>413.41666666666669</v>
      </c>
      <c r="I212" s="38">
        <v>415.68333333333334</v>
      </c>
      <c r="J212" s="38">
        <v>418.36666666666667</v>
      </c>
      <c r="K212" s="31">
        <v>413</v>
      </c>
      <c r="L212" s="31">
        <v>408.05</v>
      </c>
      <c r="M212" s="31">
        <v>44.114330000000002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16.899999999999999</v>
      </c>
      <c r="D213" s="38">
        <v>16.933333333333334</v>
      </c>
      <c r="E213" s="38">
        <v>16.716666666666669</v>
      </c>
      <c r="F213" s="38">
        <v>16.533333333333335</v>
      </c>
      <c r="G213" s="38">
        <v>16.31666666666667</v>
      </c>
      <c r="H213" s="38">
        <v>17.116666666666667</v>
      </c>
      <c r="I213" s="38">
        <v>17.333333333333329</v>
      </c>
      <c r="J213" s="38">
        <v>17.516666666666666</v>
      </c>
      <c r="K213" s="31">
        <v>17.149999999999999</v>
      </c>
      <c r="L213" s="31">
        <v>16.75</v>
      </c>
      <c r="M213" s="31">
        <v>693.43019000000004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235.9</v>
      </c>
      <c r="D214" s="38">
        <v>235.66666666666666</v>
      </c>
      <c r="E214" s="38">
        <v>232.63333333333333</v>
      </c>
      <c r="F214" s="38">
        <v>229.36666666666667</v>
      </c>
      <c r="G214" s="38">
        <v>226.33333333333334</v>
      </c>
      <c r="H214" s="38">
        <v>238.93333333333331</v>
      </c>
      <c r="I214" s="38">
        <v>241.96666666666667</v>
      </c>
      <c r="J214" s="38">
        <v>245.23333333333329</v>
      </c>
      <c r="K214" s="31">
        <v>238.7</v>
      </c>
      <c r="L214" s="31">
        <v>232.4</v>
      </c>
      <c r="M214" s="31">
        <v>76.731260000000006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97.6</v>
      </c>
      <c r="D215" s="38">
        <v>98.933333333333323</v>
      </c>
      <c r="E215" s="38">
        <v>95.016666666666652</v>
      </c>
      <c r="F215" s="38">
        <v>92.433333333333323</v>
      </c>
      <c r="G215" s="38">
        <v>88.516666666666652</v>
      </c>
      <c r="H215" s="38">
        <v>101.51666666666665</v>
      </c>
      <c r="I215" s="38">
        <v>105.43333333333331</v>
      </c>
      <c r="J215" s="38">
        <v>108.01666666666665</v>
      </c>
      <c r="K215" s="31">
        <v>102.85</v>
      </c>
      <c r="L215" s="31">
        <v>96.35</v>
      </c>
      <c r="M215" s="31">
        <v>2493.31637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655.20000000000005</v>
      </c>
      <c r="D216" s="38">
        <v>656.55000000000007</v>
      </c>
      <c r="E216" s="38">
        <v>648.10000000000014</v>
      </c>
      <c r="F216" s="38">
        <v>641.00000000000011</v>
      </c>
      <c r="G216" s="38">
        <v>632.55000000000018</v>
      </c>
      <c r="H216" s="38">
        <v>663.65000000000009</v>
      </c>
      <c r="I216" s="38">
        <v>672.10000000000014</v>
      </c>
      <c r="J216" s="38">
        <v>679.2</v>
      </c>
      <c r="K216" s="31">
        <v>665</v>
      </c>
      <c r="L216" s="31">
        <v>649.45000000000005</v>
      </c>
      <c r="M216" s="31">
        <v>11.636760000000001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A11" sqref="A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4"/>
      <c r="B1" s="355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45146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7" t="s">
        <v>16</v>
      </c>
      <c r="B9" s="349" t="s">
        <v>18</v>
      </c>
      <c r="C9" s="353" t="s">
        <v>20</v>
      </c>
      <c r="D9" s="353" t="s">
        <v>21</v>
      </c>
      <c r="E9" s="344" t="s">
        <v>22</v>
      </c>
      <c r="F9" s="345"/>
      <c r="G9" s="346"/>
      <c r="H9" s="344" t="s">
        <v>23</v>
      </c>
      <c r="I9" s="345"/>
      <c r="J9" s="346"/>
      <c r="K9" s="26"/>
      <c r="L9" s="27"/>
      <c r="M9" s="53"/>
      <c r="N9" s="1"/>
      <c r="O9" s="1"/>
    </row>
    <row r="10" spans="1:15" ht="42.75" customHeight="1">
      <c r="A10" s="351"/>
      <c r="B10" s="352"/>
      <c r="C10" s="352"/>
      <c r="D10" s="35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502.85</v>
      </c>
      <c r="D11" s="38">
        <v>504.56666666666666</v>
      </c>
      <c r="E11" s="38">
        <v>496.2833333333333</v>
      </c>
      <c r="F11" s="38">
        <v>489.71666666666664</v>
      </c>
      <c r="G11" s="38">
        <v>481.43333333333328</v>
      </c>
      <c r="H11" s="38">
        <v>511.13333333333333</v>
      </c>
      <c r="I11" s="38">
        <v>519.41666666666674</v>
      </c>
      <c r="J11" s="38">
        <v>525.98333333333335</v>
      </c>
      <c r="K11" s="31">
        <v>512.85</v>
      </c>
      <c r="L11" s="31">
        <v>498</v>
      </c>
      <c r="M11" s="31">
        <v>0.82177999999999995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27407.55</v>
      </c>
      <c r="D12" s="38">
        <v>27659.033333333336</v>
      </c>
      <c r="E12" s="38">
        <v>26778.516666666674</v>
      </c>
      <c r="F12" s="38">
        <v>26149.483333333337</v>
      </c>
      <c r="G12" s="38">
        <v>25268.966666666674</v>
      </c>
      <c r="H12" s="38">
        <v>28288.066666666673</v>
      </c>
      <c r="I12" s="38">
        <v>29168.583333333336</v>
      </c>
      <c r="J12" s="38">
        <v>29797.616666666672</v>
      </c>
      <c r="K12" s="31">
        <v>28539.55</v>
      </c>
      <c r="L12" s="31">
        <v>27030</v>
      </c>
      <c r="M12" s="31">
        <v>5.4260000000000003E-2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559.75</v>
      </c>
      <c r="D13" s="38">
        <v>564.26666666666677</v>
      </c>
      <c r="E13" s="38">
        <v>550.58333333333348</v>
      </c>
      <c r="F13" s="38">
        <v>541.41666666666674</v>
      </c>
      <c r="G13" s="38">
        <v>527.73333333333346</v>
      </c>
      <c r="H13" s="38">
        <v>573.43333333333351</v>
      </c>
      <c r="I13" s="38">
        <v>587.11666666666667</v>
      </c>
      <c r="J13" s="38">
        <v>596.28333333333353</v>
      </c>
      <c r="K13" s="31">
        <v>577.95000000000005</v>
      </c>
      <c r="L13" s="31">
        <v>555.1</v>
      </c>
      <c r="M13" s="31">
        <v>3.1828799999999999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474.85</v>
      </c>
      <c r="D14" s="38">
        <v>474.98333333333335</v>
      </c>
      <c r="E14" s="38">
        <v>471.66666666666669</v>
      </c>
      <c r="F14" s="38">
        <v>468.48333333333335</v>
      </c>
      <c r="G14" s="38">
        <v>465.16666666666669</v>
      </c>
      <c r="H14" s="38">
        <v>478.16666666666669</v>
      </c>
      <c r="I14" s="38">
        <v>481.48333333333329</v>
      </c>
      <c r="J14" s="38">
        <v>484.66666666666669</v>
      </c>
      <c r="K14" s="31">
        <v>478.3</v>
      </c>
      <c r="L14" s="31">
        <v>471.8</v>
      </c>
      <c r="M14" s="31">
        <v>10.65733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1571.45</v>
      </c>
      <c r="D15" s="38">
        <v>1572.0333333333335</v>
      </c>
      <c r="E15" s="38">
        <v>1563.166666666667</v>
      </c>
      <c r="F15" s="38">
        <v>1554.8833333333334</v>
      </c>
      <c r="G15" s="38">
        <v>1546.0166666666669</v>
      </c>
      <c r="H15" s="38">
        <v>1580.3166666666671</v>
      </c>
      <c r="I15" s="38">
        <v>1589.1833333333334</v>
      </c>
      <c r="J15" s="38">
        <v>1597.4666666666672</v>
      </c>
      <c r="K15" s="31">
        <v>1580.9</v>
      </c>
      <c r="L15" s="31">
        <v>1563.75</v>
      </c>
      <c r="M15" s="31">
        <v>1.8843700000000001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4525.95</v>
      </c>
      <c r="D16" s="38">
        <v>4494.8999999999996</v>
      </c>
      <c r="E16" s="38">
        <v>4448.6499999999996</v>
      </c>
      <c r="F16" s="38">
        <v>4371.3500000000004</v>
      </c>
      <c r="G16" s="38">
        <v>4325.1000000000004</v>
      </c>
      <c r="H16" s="38">
        <v>4572.1999999999989</v>
      </c>
      <c r="I16" s="38">
        <v>4618.4499999999989</v>
      </c>
      <c r="J16" s="38">
        <v>4695.7499999999982</v>
      </c>
      <c r="K16" s="31">
        <v>4541.1499999999996</v>
      </c>
      <c r="L16" s="31">
        <v>4417.6000000000004</v>
      </c>
      <c r="M16" s="31">
        <v>2.35866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23964.75</v>
      </c>
      <c r="D17" s="38">
        <v>23935.399999999998</v>
      </c>
      <c r="E17" s="38">
        <v>23647.449999999997</v>
      </c>
      <c r="F17" s="38">
        <v>23330.149999999998</v>
      </c>
      <c r="G17" s="38">
        <v>23042.199999999997</v>
      </c>
      <c r="H17" s="38">
        <v>24252.699999999997</v>
      </c>
      <c r="I17" s="38">
        <v>24540.65</v>
      </c>
      <c r="J17" s="38">
        <v>24857.949999999997</v>
      </c>
      <c r="K17" s="31">
        <v>24223.35</v>
      </c>
      <c r="L17" s="31">
        <v>23618.1</v>
      </c>
      <c r="M17" s="31">
        <v>9.5449999999999993E-2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2031.05</v>
      </c>
      <c r="D18" s="38">
        <v>2031.3</v>
      </c>
      <c r="E18" s="38">
        <v>2011.85</v>
      </c>
      <c r="F18" s="38">
        <v>1992.6499999999999</v>
      </c>
      <c r="G18" s="38">
        <v>1973.1999999999998</v>
      </c>
      <c r="H18" s="38">
        <v>2050.5</v>
      </c>
      <c r="I18" s="38">
        <v>2069.9500000000003</v>
      </c>
      <c r="J18" s="38">
        <v>2089.15</v>
      </c>
      <c r="K18" s="31">
        <v>2050.75</v>
      </c>
      <c r="L18" s="31">
        <v>2012.1</v>
      </c>
      <c r="M18" s="31">
        <v>2.8666200000000002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2550.5</v>
      </c>
      <c r="D19" s="38">
        <v>2545.2999999999997</v>
      </c>
      <c r="E19" s="38">
        <v>2521.5999999999995</v>
      </c>
      <c r="F19" s="38">
        <v>2492.6999999999998</v>
      </c>
      <c r="G19" s="38">
        <v>2468.9999999999995</v>
      </c>
      <c r="H19" s="38">
        <v>2574.1999999999994</v>
      </c>
      <c r="I19" s="38">
        <v>2597.8999999999992</v>
      </c>
      <c r="J19" s="38">
        <v>2626.7999999999993</v>
      </c>
      <c r="K19" s="31">
        <v>2569</v>
      </c>
      <c r="L19" s="31">
        <v>2516.4</v>
      </c>
      <c r="M19" s="31">
        <v>46.843330000000002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965.9</v>
      </c>
      <c r="D20" s="38">
        <v>956.5</v>
      </c>
      <c r="E20" s="38">
        <v>894.5</v>
      </c>
      <c r="F20" s="38">
        <v>823.1</v>
      </c>
      <c r="G20" s="38">
        <v>761.1</v>
      </c>
      <c r="H20" s="38">
        <v>1027.9000000000001</v>
      </c>
      <c r="I20" s="38">
        <v>1089.9000000000001</v>
      </c>
      <c r="J20" s="38">
        <v>1161.3</v>
      </c>
      <c r="K20" s="31">
        <v>1018.5</v>
      </c>
      <c r="L20" s="31">
        <v>885.1</v>
      </c>
      <c r="M20" s="31">
        <v>93.407269999999997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791.4</v>
      </c>
      <c r="D21" s="38">
        <v>785.75</v>
      </c>
      <c r="E21" s="38">
        <v>776.85</v>
      </c>
      <c r="F21" s="38">
        <v>762.30000000000007</v>
      </c>
      <c r="G21" s="38">
        <v>753.40000000000009</v>
      </c>
      <c r="H21" s="38">
        <v>800.3</v>
      </c>
      <c r="I21" s="38">
        <v>809.2</v>
      </c>
      <c r="J21" s="38">
        <v>823.74999999999989</v>
      </c>
      <c r="K21" s="31">
        <v>794.65</v>
      </c>
      <c r="L21" s="31">
        <v>771.2</v>
      </c>
      <c r="M21" s="31">
        <v>41.751640000000002</v>
      </c>
      <c r="N21" s="1"/>
      <c r="O21" s="1"/>
    </row>
    <row r="22" spans="1:15" ht="12" customHeight="1">
      <c r="A22" s="33">
        <v>12</v>
      </c>
      <c r="B22" s="58" t="s">
        <v>860</v>
      </c>
      <c r="C22" s="31">
        <v>273.3</v>
      </c>
      <c r="D22" s="38">
        <v>275.41666666666669</v>
      </c>
      <c r="E22" s="38">
        <v>269.98333333333335</v>
      </c>
      <c r="F22" s="38">
        <v>266.66666666666669</v>
      </c>
      <c r="G22" s="38">
        <v>261.23333333333335</v>
      </c>
      <c r="H22" s="38">
        <v>278.73333333333335</v>
      </c>
      <c r="I22" s="38">
        <v>284.16666666666663</v>
      </c>
      <c r="J22" s="38">
        <v>287.48333333333335</v>
      </c>
      <c r="K22" s="31">
        <v>280.85000000000002</v>
      </c>
      <c r="L22" s="31">
        <v>272.10000000000002</v>
      </c>
      <c r="M22" s="31">
        <v>53.317959999999999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650.70000000000005</v>
      </c>
      <c r="D23" s="38">
        <v>650.06666666666661</v>
      </c>
      <c r="E23" s="38">
        <v>644.73333333333323</v>
      </c>
      <c r="F23" s="38">
        <v>638.76666666666665</v>
      </c>
      <c r="G23" s="38">
        <v>633.43333333333328</v>
      </c>
      <c r="H23" s="38">
        <v>656.03333333333319</v>
      </c>
      <c r="I23" s="38">
        <v>661.36666666666667</v>
      </c>
      <c r="J23" s="38">
        <v>667.33333333333314</v>
      </c>
      <c r="K23" s="31">
        <v>655.4</v>
      </c>
      <c r="L23" s="31">
        <v>644.1</v>
      </c>
      <c r="M23" s="31">
        <v>7.7023200000000003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832.7</v>
      </c>
      <c r="D24" s="38">
        <v>822.1</v>
      </c>
      <c r="E24" s="38">
        <v>794.2</v>
      </c>
      <c r="F24" s="38">
        <v>755.7</v>
      </c>
      <c r="G24" s="38">
        <v>727.80000000000007</v>
      </c>
      <c r="H24" s="38">
        <v>860.6</v>
      </c>
      <c r="I24" s="38">
        <v>888.49999999999989</v>
      </c>
      <c r="J24" s="38">
        <v>927</v>
      </c>
      <c r="K24" s="31">
        <v>850</v>
      </c>
      <c r="L24" s="31">
        <v>783.6</v>
      </c>
      <c r="M24" s="31">
        <v>84.081220000000002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394.3</v>
      </c>
      <c r="D25" s="38">
        <v>395.43333333333334</v>
      </c>
      <c r="E25" s="38">
        <v>388.86666666666667</v>
      </c>
      <c r="F25" s="38">
        <v>383.43333333333334</v>
      </c>
      <c r="G25" s="38">
        <v>376.86666666666667</v>
      </c>
      <c r="H25" s="38">
        <v>400.86666666666667</v>
      </c>
      <c r="I25" s="38">
        <v>407.43333333333339</v>
      </c>
      <c r="J25" s="38">
        <v>412.86666666666667</v>
      </c>
      <c r="K25" s="31">
        <v>402</v>
      </c>
      <c r="L25" s="31">
        <v>390</v>
      </c>
      <c r="M25" s="31">
        <v>11.775930000000001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185.55</v>
      </c>
      <c r="D26" s="38">
        <v>186.43333333333331</v>
      </c>
      <c r="E26" s="38">
        <v>183.16666666666663</v>
      </c>
      <c r="F26" s="38">
        <v>180.78333333333333</v>
      </c>
      <c r="G26" s="38">
        <v>177.51666666666665</v>
      </c>
      <c r="H26" s="38">
        <v>188.81666666666661</v>
      </c>
      <c r="I26" s="38">
        <v>192.08333333333331</v>
      </c>
      <c r="J26" s="38">
        <v>194.46666666666658</v>
      </c>
      <c r="K26" s="31">
        <v>189.7</v>
      </c>
      <c r="L26" s="31">
        <v>184.05</v>
      </c>
      <c r="M26" s="31">
        <v>60.972920000000002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199.45</v>
      </c>
      <c r="D27" s="38">
        <v>200.63333333333333</v>
      </c>
      <c r="E27" s="38">
        <v>191.76666666666665</v>
      </c>
      <c r="F27" s="38">
        <v>184.08333333333331</v>
      </c>
      <c r="G27" s="38">
        <v>175.21666666666664</v>
      </c>
      <c r="H27" s="38">
        <v>208.31666666666666</v>
      </c>
      <c r="I27" s="38">
        <v>217.18333333333334</v>
      </c>
      <c r="J27" s="38">
        <v>224.86666666666667</v>
      </c>
      <c r="K27" s="31">
        <v>209.5</v>
      </c>
      <c r="L27" s="31">
        <v>192.95</v>
      </c>
      <c r="M27" s="31">
        <v>174.00416000000001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376.3</v>
      </c>
      <c r="D28" s="38">
        <v>378.5</v>
      </c>
      <c r="E28" s="38">
        <v>373.25</v>
      </c>
      <c r="F28" s="38">
        <v>370.2</v>
      </c>
      <c r="G28" s="38">
        <v>364.95</v>
      </c>
      <c r="H28" s="38">
        <v>381.55</v>
      </c>
      <c r="I28" s="38">
        <v>386.8</v>
      </c>
      <c r="J28" s="38">
        <v>389.85</v>
      </c>
      <c r="K28" s="31">
        <v>383.75</v>
      </c>
      <c r="L28" s="31">
        <v>375.45</v>
      </c>
      <c r="M28" s="31">
        <v>1.8156300000000001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1037.6500000000001</v>
      </c>
      <c r="D29" s="38">
        <v>1045.3833333333334</v>
      </c>
      <c r="E29" s="38">
        <v>1019.7666666666669</v>
      </c>
      <c r="F29" s="38">
        <v>1001.8833333333334</v>
      </c>
      <c r="G29" s="38">
        <v>976.26666666666688</v>
      </c>
      <c r="H29" s="38">
        <v>1063.2666666666669</v>
      </c>
      <c r="I29" s="38">
        <v>1088.8833333333332</v>
      </c>
      <c r="J29" s="38">
        <v>1106.7666666666669</v>
      </c>
      <c r="K29" s="31">
        <v>1071</v>
      </c>
      <c r="L29" s="31">
        <v>1027.5</v>
      </c>
      <c r="M29" s="31">
        <v>0.59575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1110.55</v>
      </c>
      <c r="D30" s="38">
        <v>1118.6666666666667</v>
      </c>
      <c r="E30" s="38">
        <v>1091.8833333333334</v>
      </c>
      <c r="F30" s="38">
        <v>1073.2166666666667</v>
      </c>
      <c r="G30" s="38">
        <v>1046.4333333333334</v>
      </c>
      <c r="H30" s="38">
        <v>1137.3333333333335</v>
      </c>
      <c r="I30" s="38">
        <v>1164.1166666666668</v>
      </c>
      <c r="J30" s="38">
        <v>1182.7833333333335</v>
      </c>
      <c r="K30" s="31">
        <v>1145.45</v>
      </c>
      <c r="L30" s="31">
        <v>1100</v>
      </c>
      <c r="M30" s="31">
        <v>3.8732700000000002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3540.3</v>
      </c>
      <c r="D31" s="38">
        <v>3510.2999999999997</v>
      </c>
      <c r="E31" s="38">
        <v>3455.5999999999995</v>
      </c>
      <c r="F31" s="38">
        <v>3370.8999999999996</v>
      </c>
      <c r="G31" s="38">
        <v>3316.1999999999994</v>
      </c>
      <c r="H31" s="38">
        <v>3594.9999999999995</v>
      </c>
      <c r="I31" s="38">
        <v>3649.6999999999994</v>
      </c>
      <c r="J31" s="38">
        <v>3734.3999999999996</v>
      </c>
      <c r="K31" s="31">
        <v>3565</v>
      </c>
      <c r="L31" s="31">
        <v>3425.6</v>
      </c>
      <c r="M31" s="31">
        <v>0.88846000000000003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1745.75</v>
      </c>
      <c r="D32" s="38">
        <v>1747.8833333333332</v>
      </c>
      <c r="E32" s="38">
        <v>1724.8666666666663</v>
      </c>
      <c r="F32" s="38">
        <v>1703.9833333333331</v>
      </c>
      <c r="G32" s="38">
        <v>1680.9666666666662</v>
      </c>
      <c r="H32" s="38">
        <v>1768.7666666666664</v>
      </c>
      <c r="I32" s="38">
        <v>1791.7833333333333</v>
      </c>
      <c r="J32" s="38">
        <v>1812.6666666666665</v>
      </c>
      <c r="K32" s="31">
        <v>1770.9</v>
      </c>
      <c r="L32" s="31">
        <v>1727</v>
      </c>
      <c r="M32" s="31">
        <v>1.6727000000000001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793.3</v>
      </c>
      <c r="D33" s="38">
        <v>790.4666666666667</v>
      </c>
      <c r="E33" s="38">
        <v>783.93333333333339</v>
      </c>
      <c r="F33" s="38">
        <v>774.56666666666672</v>
      </c>
      <c r="G33" s="38">
        <v>768.03333333333342</v>
      </c>
      <c r="H33" s="38">
        <v>799.83333333333337</v>
      </c>
      <c r="I33" s="38">
        <v>806.36666666666667</v>
      </c>
      <c r="J33" s="38">
        <v>815.73333333333335</v>
      </c>
      <c r="K33" s="31">
        <v>797</v>
      </c>
      <c r="L33" s="31">
        <v>781.1</v>
      </c>
      <c r="M33" s="31">
        <v>2.6572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4131.8500000000004</v>
      </c>
      <c r="D34" s="38">
        <v>4118.6333333333332</v>
      </c>
      <c r="E34" s="38">
        <v>4068.5666666666666</v>
      </c>
      <c r="F34" s="38">
        <v>4005.2833333333333</v>
      </c>
      <c r="G34" s="38">
        <v>3955.2166666666667</v>
      </c>
      <c r="H34" s="38">
        <v>4181.9166666666661</v>
      </c>
      <c r="I34" s="38">
        <v>4231.9833333333318</v>
      </c>
      <c r="J34" s="38">
        <v>4295.2666666666664</v>
      </c>
      <c r="K34" s="31">
        <v>4168.7</v>
      </c>
      <c r="L34" s="31">
        <v>4055.35</v>
      </c>
      <c r="M34" s="31">
        <v>1.4518899999999999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2373.4499999999998</v>
      </c>
      <c r="D35" s="38">
        <v>2381.0499999999997</v>
      </c>
      <c r="E35" s="38">
        <v>2332.3999999999996</v>
      </c>
      <c r="F35" s="38">
        <v>2291.35</v>
      </c>
      <c r="G35" s="38">
        <v>2242.6999999999998</v>
      </c>
      <c r="H35" s="38">
        <v>2422.0999999999995</v>
      </c>
      <c r="I35" s="38">
        <v>2470.75</v>
      </c>
      <c r="J35" s="38">
        <v>2511.7999999999993</v>
      </c>
      <c r="K35" s="31">
        <v>2429.6999999999998</v>
      </c>
      <c r="L35" s="31">
        <v>2340</v>
      </c>
      <c r="M35" s="31">
        <v>0.91205999999999998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626.70000000000005</v>
      </c>
      <c r="D36" s="38">
        <v>627.4</v>
      </c>
      <c r="E36" s="38">
        <v>623.29999999999995</v>
      </c>
      <c r="F36" s="38">
        <v>619.9</v>
      </c>
      <c r="G36" s="38">
        <v>615.79999999999995</v>
      </c>
      <c r="H36" s="38">
        <v>630.79999999999995</v>
      </c>
      <c r="I36" s="38">
        <v>634.90000000000009</v>
      </c>
      <c r="J36" s="38">
        <v>638.29999999999995</v>
      </c>
      <c r="K36" s="31">
        <v>631.5</v>
      </c>
      <c r="L36" s="31">
        <v>624</v>
      </c>
      <c r="M36" s="31">
        <v>5.4010499999999997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2537.85</v>
      </c>
      <c r="D37" s="38">
        <v>2513.5833333333335</v>
      </c>
      <c r="E37" s="38">
        <v>2477.166666666667</v>
      </c>
      <c r="F37" s="38">
        <v>2416.4833333333336</v>
      </c>
      <c r="G37" s="38">
        <v>2380.0666666666671</v>
      </c>
      <c r="H37" s="38">
        <v>2574.2666666666669</v>
      </c>
      <c r="I37" s="38">
        <v>2610.6833333333338</v>
      </c>
      <c r="J37" s="38">
        <v>2671.3666666666668</v>
      </c>
      <c r="K37" s="31">
        <v>2550</v>
      </c>
      <c r="L37" s="31">
        <v>2452.9</v>
      </c>
      <c r="M37" s="31">
        <v>1.12904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474.1</v>
      </c>
      <c r="D38" s="38">
        <v>472.95</v>
      </c>
      <c r="E38" s="38">
        <v>469.9</v>
      </c>
      <c r="F38" s="38">
        <v>465.7</v>
      </c>
      <c r="G38" s="38">
        <v>462.65</v>
      </c>
      <c r="H38" s="38">
        <v>477.15</v>
      </c>
      <c r="I38" s="38">
        <v>480.20000000000005</v>
      </c>
      <c r="J38" s="38">
        <v>484.4</v>
      </c>
      <c r="K38" s="31">
        <v>476</v>
      </c>
      <c r="L38" s="31">
        <v>468.75</v>
      </c>
      <c r="M38" s="31">
        <v>22.453980000000001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1513.95</v>
      </c>
      <c r="D39" s="38">
        <v>1517.6499999999999</v>
      </c>
      <c r="E39" s="38">
        <v>1497.3499999999997</v>
      </c>
      <c r="F39" s="38">
        <v>1480.7499999999998</v>
      </c>
      <c r="G39" s="38">
        <v>1460.4499999999996</v>
      </c>
      <c r="H39" s="38">
        <v>1534.2499999999998</v>
      </c>
      <c r="I39" s="38">
        <v>1554.55</v>
      </c>
      <c r="J39" s="38">
        <v>1571.1499999999999</v>
      </c>
      <c r="K39" s="31">
        <v>1537.95</v>
      </c>
      <c r="L39" s="31">
        <v>1501.05</v>
      </c>
      <c r="M39" s="31">
        <v>2.6058699999999999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926.15</v>
      </c>
      <c r="D40" s="38">
        <v>928.4</v>
      </c>
      <c r="E40" s="38">
        <v>921.75</v>
      </c>
      <c r="F40" s="38">
        <v>917.35</v>
      </c>
      <c r="G40" s="38">
        <v>910.7</v>
      </c>
      <c r="H40" s="38">
        <v>932.8</v>
      </c>
      <c r="I40" s="38">
        <v>939.44999999999982</v>
      </c>
      <c r="J40" s="38">
        <v>943.84999999999991</v>
      </c>
      <c r="K40" s="31">
        <v>935.05</v>
      </c>
      <c r="L40" s="31">
        <v>924</v>
      </c>
      <c r="M40" s="31">
        <v>2.42415</v>
      </c>
      <c r="N40" s="1"/>
      <c r="O40" s="1"/>
    </row>
    <row r="41" spans="1:15" ht="12.75" customHeight="1">
      <c r="A41" s="33">
        <v>31</v>
      </c>
      <c r="B41" s="58" t="s">
        <v>862</v>
      </c>
      <c r="C41" s="31">
        <v>3813.45</v>
      </c>
      <c r="D41" s="38">
        <v>3764.7166666666667</v>
      </c>
      <c r="E41" s="38">
        <v>3679.6333333333332</v>
      </c>
      <c r="F41" s="38">
        <v>3545.8166666666666</v>
      </c>
      <c r="G41" s="38">
        <v>3460.7333333333331</v>
      </c>
      <c r="H41" s="38">
        <v>3898.5333333333333</v>
      </c>
      <c r="I41" s="38">
        <v>3983.6166666666663</v>
      </c>
      <c r="J41" s="38">
        <v>4117.4333333333334</v>
      </c>
      <c r="K41" s="31">
        <v>3849.8</v>
      </c>
      <c r="L41" s="31">
        <v>3630.9</v>
      </c>
      <c r="M41" s="31">
        <v>1.1646099999999999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1477.3</v>
      </c>
      <c r="D42" s="38">
        <v>1496.7166666666665</v>
      </c>
      <c r="E42" s="38">
        <v>1424.583333333333</v>
      </c>
      <c r="F42" s="38">
        <v>1371.8666666666666</v>
      </c>
      <c r="G42" s="38">
        <v>1299.7333333333331</v>
      </c>
      <c r="H42" s="38">
        <v>1549.4333333333329</v>
      </c>
      <c r="I42" s="38">
        <v>1621.5666666666666</v>
      </c>
      <c r="J42" s="38">
        <v>1674.2833333333328</v>
      </c>
      <c r="K42" s="31">
        <v>1568.85</v>
      </c>
      <c r="L42" s="31">
        <v>1444</v>
      </c>
      <c r="M42" s="31">
        <v>9.1786999999999992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5014.3999999999996</v>
      </c>
      <c r="D43" s="38">
        <v>4998.55</v>
      </c>
      <c r="E43" s="38">
        <v>4972.2000000000007</v>
      </c>
      <c r="F43" s="38">
        <v>4930.0000000000009</v>
      </c>
      <c r="G43" s="38">
        <v>4903.6500000000015</v>
      </c>
      <c r="H43" s="38">
        <v>5040.75</v>
      </c>
      <c r="I43" s="38">
        <v>5067.1000000000004</v>
      </c>
      <c r="J43" s="38">
        <v>5109.2999999999993</v>
      </c>
      <c r="K43" s="31">
        <v>5024.8999999999996</v>
      </c>
      <c r="L43" s="31">
        <v>4956.3500000000004</v>
      </c>
      <c r="M43" s="31">
        <v>6.0811299999999999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434.85</v>
      </c>
      <c r="D44" s="38">
        <v>435.7</v>
      </c>
      <c r="E44" s="38">
        <v>430.54999999999995</v>
      </c>
      <c r="F44" s="38">
        <v>426.24999999999994</v>
      </c>
      <c r="G44" s="38">
        <v>421.09999999999991</v>
      </c>
      <c r="H44" s="38">
        <v>440</v>
      </c>
      <c r="I44" s="38">
        <v>445.15</v>
      </c>
      <c r="J44" s="38">
        <v>449.45000000000005</v>
      </c>
      <c r="K44" s="31">
        <v>440.85</v>
      </c>
      <c r="L44" s="31">
        <v>431.4</v>
      </c>
      <c r="M44" s="31">
        <v>10.0939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266.85000000000002</v>
      </c>
      <c r="D45" s="38">
        <v>265.71666666666664</v>
      </c>
      <c r="E45" s="38">
        <v>261.5333333333333</v>
      </c>
      <c r="F45" s="38">
        <v>256.21666666666664</v>
      </c>
      <c r="G45" s="38">
        <v>252.0333333333333</v>
      </c>
      <c r="H45" s="38">
        <v>271.0333333333333</v>
      </c>
      <c r="I45" s="38">
        <v>275.21666666666658</v>
      </c>
      <c r="J45" s="38">
        <v>280.5333333333333</v>
      </c>
      <c r="K45" s="31">
        <v>269.89999999999998</v>
      </c>
      <c r="L45" s="31">
        <v>260.39999999999998</v>
      </c>
      <c r="M45" s="31">
        <v>3.9358399999999998</v>
      </c>
      <c r="N45" s="1"/>
      <c r="O45" s="1"/>
    </row>
    <row r="46" spans="1:15" ht="12.75" customHeight="1">
      <c r="A46" s="33">
        <v>36</v>
      </c>
      <c r="B46" s="58" t="s">
        <v>861</v>
      </c>
      <c r="C46" s="31">
        <v>517.35</v>
      </c>
      <c r="D46" s="38">
        <v>517.94999999999993</v>
      </c>
      <c r="E46" s="38">
        <v>510.89999999999986</v>
      </c>
      <c r="F46" s="38">
        <v>504.44999999999993</v>
      </c>
      <c r="G46" s="38">
        <v>497.39999999999986</v>
      </c>
      <c r="H46" s="38">
        <v>524.39999999999986</v>
      </c>
      <c r="I46" s="38">
        <v>531.44999999999982</v>
      </c>
      <c r="J46" s="38">
        <v>537.89999999999986</v>
      </c>
      <c r="K46" s="31">
        <v>525</v>
      </c>
      <c r="L46" s="31">
        <v>511.5</v>
      </c>
      <c r="M46" s="31">
        <v>1.96244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530.95000000000005</v>
      </c>
      <c r="D47" s="38">
        <v>532.63333333333333</v>
      </c>
      <c r="E47" s="38">
        <v>524.56666666666661</v>
      </c>
      <c r="F47" s="38">
        <v>518.18333333333328</v>
      </c>
      <c r="G47" s="38">
        <v>510.11666666666656</v>
      </c>
      <c r="H47" s="38">
        <v>539.01666666666665</v>
      </c>
      <c r="I47" s="38">
        <v>547.08333333333348</v>
      </c>
      <c r="J47" s="38">
        <v>553.4666666666667</v>
      </c>
      <c r="K47" s="31">
        <v>540.70000000000005</v>
      </c>
      <c r="L47" s="31">
        <v>526.25</v>
      </c>
      <c r="M47" s="31">
        <v>0.94591000000000003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183.05</v>
      </c>
      <c r="D48" s="38">
        <v>182.73333333333335</v>
      </c>
      <c r="E48" s="38">
        <v>181.91666666666669</v>
      </c>
      <c r="F48" s="38">
        <v>180.78333333333333</v>
      </c>
      <c r="G48" s="38">
        <v>179.96666666666667</v>
      </c>
      <c r="H48" s="38">
        <v>183.8666666666667</v>
      </c>
      <c r="I48" s="38">
        <v>184.68333333333337</v>
      </c>
      <c r="J48" s="38">
        <v>185.81666666666672</v>
      </c>
      <c r="K48" s="31">
        <v>183.55</v>
      </c>
      <c r="L48" s="31">
        <v>181.6</v>
      </c>
      <c r="M48" s="31">
        <v>68.530820000000006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3343</v>
      </c>
      <c r="D49" s="38">
        <v>3336.3333333333335</v>
      </c>
      <c r="E49" s="38">
        <v>3322.666666666667</v>
      </c>
      <c r="F49" s="38">
        <v>3302.3333333333335</v>
      </c>
      <c r="G49" s="38">
        <v>3288.666666666667</v>
      </c>
      <c r="H49" s="38">
        <v>3356.666666666667</v>
      </c>
      <c r="I49" s="38">
        <v>3370.3333333333339</v>
      </c>
      <c r="J49" s="38">
        <v>3390.666666666667</v>
      </c>
      <c r="K49" s="31">
        <v>3350</v>
      </c>
      <c r="L49" s="31">
        <v>3316</v>
      </c>
      <c r="M49" s="31">
        <v>3.60358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316.55</v>
      </c>
      <c r="D50" s="38">
        <v>317.76666666666665</v>
      </c>
      <c r="E50" s="38">
        <v>311.73333333333329</v>
      </c>
      <c r="F50" s="38">
        <v>306.91666666666663</v>
      </c>
      <c r="G50" s="38">
        <v>300.88333333333327</v>
      </c>
      <c r="H50" s="38">
        <v>322.58333333333331</v>
      </c>
      <c r="I50" s="38">
        <v>328.61666666666662</v>
      </c>
      <c r="J50" s="38">
        <v>333.43333333333334</v>
      </c>
      <c r="K50" s="31">
        <v>323.8</v>
      </c>
      <c r="L50" s="31">
        <v>312.95</v>
      </c>
      <c r="M50" s="31">
        <v>6.6470700000000003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1990.7</v>
      </c>
      <c r="D51" s="38">
        <v>2004.7166666666665</v>
      </c>
      <c r="E51" s="38">
        <v>1971.4833333333329</v>
      </c>
      <c r="F51" s="38">
        <v>1952.2666666666664</v>
      </c>
      <c r="G51" s="38">
        <v>1919.0333333333328</v>
      </c>
      <c r="H51" s="38">
        <v>2023.9333333333329</v>
      </c>
      <c r="I51" s="38">
        <v>2057.1666666666665</v>
      </c>
      <c r="J51" s="38">
        <v>2076.3833333333332</v>
      </c>
      <c r="K51" s="31">
        <v>2037.95</v>
      </c>
      <c r="L51" s="31">
        <v>1985.5</v>
      </c>
      <c r="M51" s="31">
        <v>5.6243400000000001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7046.2</v>
      </c>
      <c r="D52" s="38">
        <v>7055.8166666666666</v>
      </c>
      <c r="E52" s="38">
        <v>7010.8833333333332</v>
      </c>
      <c r="F52" s="38">
        <v>6975.5666666666666</v>
      </c>
      <c r="G52" s="38">
        <v>6930.6333333333332</v>
      </c>
      <c r="H52" s="38">
        <v>7091.1333333333332</v>
      </c>
      <c r="I52" s="38">
        <v>7136.0666666666657</v>
      </c>
      <c r="J52" s="38">
        <v>7171.3833333333332</v>
      </c>
      <c r="K52" s="31">
        <v>7100.75</v>
      </c>
      <c r="L52" s="31">
        <v>7020.5</v>
      </c>
      <c r="M52" s="31">
        <v>0.14646999999999999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725.95</v>
      </c>
      <c r="D53" s="38">
        <v>730.35</v>
      </c>
      <c r="E53" s="38">
        <v>718.7</v>
      </c>
      <c r="F53" s="38">
        <v>711.45</v>
      </c>
      <c r="G53" s="38">
        <v>699.80000000000007</v>
      </c>
      <c r="H53" s="38">
        <v>737.6</v>
      </c>
      <c r="I53" s="38">
        <v>749.24999999999989</v>
      </c>
      <c r="J53" s="38">
        <v>756.5</v>
      </c>
      <c r="K53" s="31">
        <v>742</v>
      </c>
      <c r="L53" s="31">
        <v>723.1</v>
      </c>
      <c r="M53" s="31">
        <v>14.568160000000001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868.25</v>
      </c>
      <c r="D54" s="38">
        <v>860.5333333333333</v>
      </c>
      <c r="E54" s="38">
        <v>846.76666666666665</v>
      </c>
      <c r="F54" s="38">
        <v>825.2833333333333</v>
      </c>
      <c r="G54" s="38">
        <v>811.51666666666665</v>
      </c>
      <c r="H54" s="38">
        <v>882.01666666666665</v>
      </c>
      <c r="I54" s="38">
        <v>895.7833333333333</v>
      </c>
      <c r="J54" s="38">
        <v>917.26666666666665</v>
      </c>
      <c r="K54" s="31">
        <v>874.3</v>
      </c>
      <c r="L54" s="31">
        <v>839.05</v>
      </c>
      <c r="M54" s="31">
        <v>27.474769999999999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399.15</v>
      </c>
      <c r="D55" s="38">
        <v>400.75</v>
      </c>
      <c r="E55" s="38">
        <v>395.5</v>
      </c>
      <c r="F55" s="38">
        <v>391.85</v>
      </c>
      <c r="G55" s="38">
        <v>386.6</v>
      </c>
      <c r="H55" s="38">
        <v>404.4</v>
      </c>
      <c r="I55" s="38">
        <v>409.65</v>
      </c>
      <c r="J55" s="38">
        <v>413.29999999999995</v>
      </c>
      <c r="K55" s="31">
        <v>406</v>
      </c>
      <c r="L55" s="31">
        <v>397.1</v>
      </c>
      <c r="M55" s="31">
        <v>1.3312200000000001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3640.35</v>
      </c>
      <c r="D56" s="38">
        <v>3647.2166666666672</v>
      </c>
      <c r="E56" s="38">
        <v>3623.1833333333343</v>
      </c>
      <c r="F56" s="38">
        <v>3606.0166666666673</v>
      </c>
      <c r="G56" s="38">
        <v>3581.9833333333345</v>
      </c>
      <c r="H56" s="38">
        <v>3664.3833333333341</v>
      </c>
      <c r="I56" s="38">
        <v>3688.416666666667</v>
      </c>
      <c r="J56" s="38">
        <v>3705.5833333333339</v>
      </c>
      <c r="K56" s="31">
        <v>3671.25</v>
      </c>
      <c r="L56" s="31">
        <v>3630.05</v>
      </c>
      <c r="M56" s="31">
        <v>3.4084099999999999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947.4</v>
      </c>
      <c r="D57" s="38">
        <v>948.98333333333323</v>
      </c>
      <c r="E57" s="38">
        <v>942.96666666666647</v>
      </c>
      <c r="F57" s="38">
        <v>938.53333333333319</v>
      </c>
      <c r="G57" s="38">
        <v>932.51666666666642</v>
      </c>
      <c r="H57" s="38">
        <v>953.41666666666652</v>
      </c>
      <c r="I57" s="38">
        <v>959.43333333333317</v>
      </c>
      <c r="J57" s="38">
        <v>963.86666666666656</v>
      </c>
      <c r="K57" s="31">
        <v>955</v>
      </c>
      <c r="L57" s="31">
        <v>944.55</v>
      </c>
      <c r="M57" s="31">
        <v>109.22609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4670.1000000000004</v>
      </c>
      <c r="D58" s="38">
        <v>4692.8833333333341</v>
      </c>
      <c r="E58" s="38">
        <v>4642.2166666666681</v>
      </c>
      <c r="F58" s="38">
        <v>4614.3333333333339</v>
      </c>
      <c r="G58" s="38">
        <v>4563.6666666666679</v>
      </c>
      <c r="H58" s="38">
        <v>4720.7666666666682</v>
      </c>
      <c r="I58" s="38">
        <v>4771.4333333333343</v>
      </c>
      <c r="J58" s="38">
        <v>4799.3166666666684</v>
      </c>
      <c r="K58" s="31">
        <v>4743.55</v>
      </c>
      <c r="L58" s="31">
        <v>4665</v>
      </c>
      <c r="M58" s="31">
        <v>4.3658299999999999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7122.15</v>
      </c>
      <c r="D59" s="38">
        <v>7125.5</v>
      </c>
      <c r="E59" s="38">
        <v>7068.25</v>
      </c>
      <c r="F59" s="38">
        <v>7014.35</v>
      </c>
      <c r="G59" s="38">
        <v>6957.1</v>
      </c>
      <c r="H59" s="38">
        <v>7179.4</v>
      </c>
      <c r="I59" s="38">
        <v>7236.65</v>
      </c>
      <c r="J59" s="38">
        <v>7290.5499999999993</v>
      </c>
      <c r="K59" s="31">
        <v>7182.75</v>
      </c>
      <c r="L59" s="31">
        <v>7071.6</v>
      </c>
      <c r="M59" s="31">
        <v>7.1840900000000003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1508.4</v>
      </c>
      <c r="D60" s="38">
        <v>1501.8833333333332</v>
      </c>
      <c r="E60" s="38">
        <v>1491.5166666666664</v>
      </c>
      <c r="F60" s="38">
        <v>1474.6333333333332</v>
      </c>
      <c r="G60" s="38">
        <v>1464.2666666666664</v>
      </c>
      <c r="H60" s="38">
        <v>1518.7666666666664</v>
      </c>
      <c r="I60" s="38">
        <v>1529.1333333333332</v>
      </c>
      <c r="J60" s="38">
        <v>1546.0166666666664</v>
      </c>
      <c r="K60" s="31">
        <v>1512.25</v>
      </c>
      <c r="L60" s="31">
        <v>1485</v>
      </c>
      <c r="M60" s="31">
        <v>12.287800000000001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7462.3</v>
      </c>
      <c r="D61" s="38">
        <v>7432.1333333333341</v>
      </c>
      <c r="E61" s="38">
        <v>7374.2666666666682</v>
      </c>
      <c r="F61" s="38">
        <v>7286.2333333333345</v>
      </c>
      <c r="G61" s="38">
        <v>7228.3666666666686</v>
      </c>
      <c r="H61" s="38">
        <v>7520.1666666666679</v>
      </c>
      <c r="I61" s="38">
        <v>7578.0333333333347</v>
      </c>
      <c r="J61" s="38">
        <v>7666.0666666666675</v>
      </c>
      <c r="K61" s="31">
        <v>7490</v>
      </c>
      <c r="L61" s="31">
        <v>7344.1</v>
      </c>
      <c r="M61" s="31">
        <v>0.16997999999999999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2223.75</v>
      </c>
      <c r="D62" s="38">
        <v>2238.0166666666669</v>
      </c>
      <c r="E62" s="38">
        <v>2201.0333333333338</v>
      </c>
      <c r="F62" s="38">
        <v>2178.3166666666671</v>
      </c>
      <c r="G62" s="38">
        <v>2141.3333333333339</v>
      </c>
      <c r="H62" s="38">
        <v>2260.7333333333336</v>
      </c>
      <c r="I62" s="38">
        <v>2297.7166666666662</v>
      </c>
      <c r="J62" s="38">
        <v>2320.4333333333334</v>
      </c>
      <c r="K62" s="31">
        <v>2275</v>
      </c>
      <c r="L62" s="31">
        <v>2215.3000000000002</v>
      </c>
      <c r="M62" s="31">
        <v>0.34932999999999997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2370.35</v>
      </c>
      <c r="D63" s="38">
        <v>2407.7833333333333</v>
      </c>
      <c r="E63" s="38">
        <v>2326.5666666666666</v>
      </c>
      <c r="F63" s="38">
        <v>2282.7833333333333</v>
      </c>
      <c r="G63" s="38">
        <v>2201.5666666666666</v>
      </c>
      <c r="H63" s="38">
        <v>2451.5666666666666</v>
      </c>
      <c r="I63" s="38">
        <v>2532.7833333333328</v>
      </c>
      <c r="J63" s="38">
        <v>2576.5666666666666</v>
      </c>
      <c r="K63" s="31">
        <v>2489</v>
      </c>
      <c r="L63" s="31">
        <v>2364</v>
      </c>
      <c r="M63" s="31">
        <v>7.4133899999999997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403.35</v>
      </c>
      <c r="D64" s="38">
        <v>409.2166666666667</v>
      </c>
      <c r="E64" s="38">
        <v>395.43333333333339</v>
      </c>
      <c r="F64" s="38">
        <v>387.51666666666671</v>
      </c>
      <c r="G64" s="38">
        <v>373.73333333333341</v>
      </c>
      <c r="H64" s="38">
        <v>417.13333333333338</v>
      </c>
      <c r="I64" s="38">
        <v>430.91666666666669</v>
      </c>
      <c r="J64" s="38">
        <v>438.83333333333337</v>
      </c>
      <c r="K64" s="31">
        <v>423</v>
      </c>
      <c r="L64" s="31">
        <v>401.3</v>
      </c>
      <c r="M64" s="31">
        <v>42.131740000000001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229.8</v>
      </c>
      <c r="D65" s="38">
        <v>228.53333333333333</v>
      </c>
      <c r="E65" s="38">
        <v>225.91666666666666</v>
      </c>
      <c r="F65" s="38">
        <v>222.03333333333333</v>
      </c>
      <c r="G65" s="38">
        <v>219.41666666666666</v>
      </c>
      <c r="H65" s="38">
        <v>232.41666666666666</v>
      </c>
      <c r="I65" s="38">
        <v>235.03333333333333</v>
      </c>
      <c r="J65" s="38">
        <v>238.91666666666666</v>
      </c>
      <c r="K65" s="31">
        <v>231.15</v>
      </c>
      <c r="L65" s="31">
        <v>224.65</v>
      </c>
      <c r="M65" s="31">
        <v>107.33059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189.4</v>
      </c>
      <c r="D66" s="38">
        <v>190.35</v>
      </c>
      <c r="E66" s="38">
        <v>186.75</v>
      </c>
      <c r="F66" s="38">
        <v>184.1</v>
      </c>
      <c r="G66" s="38">
        <v>180.5</v>
      </c>
      <c r="H66" s="38">
        <v>193</v>
      </c>
      <c r="I66" s="38">
        <v>196.59999999999997</v>
      </c>
      <c r="J66" s="38">
        <v>199.25</v>
      </c>
      <c r="K66" s="31">
        <v>193.95</v>
      </c>
      <c r="L66" s="31">
        <v>187.7</v>
      </c>
      <c r="M66" s="31">
        <v>367.59947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83.25</v>
      </c>
      <c r="D67" s="38">
        <v>83.583333333333329</v>
      </c>
      <c r="E67" s="38">
        <v>82.666666666666657</v>
      </c>
      <c r="F67" s="38">
        <v>82.083333333333329</v>
      </c>
      <c r="G67" s="38">
        <v>81.166666666666657</v>
      </c>
      <c r="H67" s="38">
        <v>84.166666666666657</v>
      </c>
      <c r="I67" s="38">
        <v>85.083333333333314</v>
      </c>
      <c r="J67" s="38">
        <v>85.666666666666657</v>
      </c>
      <c r="K67" s="31">
        <v>84.5</v>
      </c>
      <c r="L67" s="31">
        <v>83</v>
      </c>
      <c r="M67" s="31">
        <v>46.25262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33.85</v>
      </c>
      <c r="D68" s="38">
        <v>34.000000000000007</v>
      </c>
      <c r="E68" s="38">
        <v>33.550000000000011</v>
      </c>
      <c r="F68" s="38">
        <v>33.250000000000007</v>
      </c>
      <c r="G68" s="38">
        <v>32.800000000000011</v>
      </c>
      <c r="H68" s="38">
        <v>34.300000000000011</v>
      </c>
      <c r="I68" s="38">
        <v>34.750000000000014</v>
      </c>
      <c r="J68" s="38">
        <v>35.050000000000011</v>
      </c>
      <c r="K68" s="31">
        <v>34.450000000000003</v>
      </c>
      <c r="L68" s="31">
        <v>33.700000000000003</v>
      </c>
      <c r="M68" s="31">
        <v>149.18388999999999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2611</v>
      </c>
      <c r="D69" s="38">
        <v>2609.9833333333331</v>
      </c>
      <c r="E69" s="38">
        <v>2576.0166666666664</v>
      </c>
      <c r="F69" s="38">
        <v>2541.0333333333333</v>
      </c>
      <c r="G69" s="38">
        <v>2507.0666666666666</v>
      </c>
      <c r="H69" s="38">
        <v>2644.9666666666662</v>
      </c>
      <c r="I69" s="38">
        <v>2678.9333333333325</v>
      </c>
      <c r="J69" s="38">
        <v>2713.9166666666661</v>
      </c>
      <c r="K69" s="31">
        <v>2643.95</v>
      </c>
      <c r="L69" s="31">
        <v>2575</v>
      </c>
      <c r="M69" s="31">
        <v>0.20075999999999999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1765.4</v>
      </c>
      <c r="D70" s="38">
        <v>1760.2666666666667</v>
      </c>
      <c r="E70" s="38">
        <v>1749.5333333333333</v>
      </c>
      <c r="F70" s="38">
        <v>1733.6666666666667</v>
      </c>
      <c r="G70" s="38">
        <v>1722.9333333333334</v>
      </c>
      <c r="H70" s="38">
        <v>1776.1333333333332</v>
      </c>
      <c r="I70" s="38">
        <v>1786.8666666666663</v>
      </c>
      <c r="J70" s="38">
        <v>1802.7333333333331</v>
      </c>
      <c r="K70" s="31">
        <v>1771</v>
      </c>
      <c r="L70" s="31">
        <v>1744.4</v>
      </c>
      <c r="M70" s="31">
        <v>1.68377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4592.6499999999996</v>
      </c>
      <c r="D71" s="38">
        <v>4579.2166666666662</v>
      </c>
      <c r="E71" s="38">
        <v>4553.4333333333325</v>
      </c>
      <c r="F71" s="38">
        <v>4514.2166666666662</v>
      </c>
      <c r="G71" s="38">
        <v>4488.4333333333325</v>
      </c>
      <c r="H71" s="38">
        <v>4618.4333333333325</v>
      </c>
      <c r="I71" s="38">
        <v>4644.2166666666672</v>
      </c>
      <c r="J71" s="38">
        <v>4683.4333333333325</v>
      </c>
      <c r="K71" s="31">
        <v>4605</v>
      </c>
      <c r="L71" s="31">
        <v>4540</v>
      </c>
      <c r="M71" s="31">
        <v>0.12399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2004.7</v>
      </c>
      <c r="D72" s="38">
        <v>1976.55</v>
      </c>
      <c r="E72" s="38">
        <v>1936.1</v>
      </c>
      <c r="F72" s="38">
        <v>1867.5</v>
      </c>
      <c r="G72" s="38">
        <v>1827.05</v>
      </c>
      <c r="H72" s="38">
        <v>2045.1499999999999</v>
      </c>
      <c r="I72" s="38">
        <v>2085.6000000000004</v>
      </c>
      <c r="J72" s="38">
        <v>2154.1999999999998</v>
      </c>
      <c r="K72" s="31">
        <v>2017</v>
      </c>
      <c r="L72" s="31">
        <v>1907.95</v>
      </c>
      <c r="M72" s="31">
        <v>4.2007099999999999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706.85</v>
      </c>
      <c r="D73" s="38">
        <v>704.25</v>
      </c>
      <c r="E73" s="38">
        <v>700.6</v>
      </c>
      <c r="F73" s="38">
        <v>694.35</v>
      </c>
      <c r="G73" s="38">
        <v>690.7</v>
      </c>
      <c r="H73" s="38">
        <v>710.5</v>
      </c>
      <c r="I73" s="38">
        <v>714.15000000000009</v>
      </c>
      <c r="J73" s="38">
        <v>720.4</v>
      </c>
      <c r="K73" s="31">
        <v>707.9</v>
      </c>
      <c r="L73" s="31">
        <v>698</v>
      </c>
      <c r="M73" s="31">
        <v>6.3849799999999997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1142.4000000000001</v>
      </c>
      <c r="D74" s="38">
        <v>1142.6666666666667</v>
      </c>
      <c r="E74" s="38">
        <v>1126.5333333333335</v>
      </c>
      <c r="F74" s="38">
        <v>1110.6666666666667</v>
      </c>
      <c r="G74" s="38">
        <v>1094.5333333333335</v>
      </c>
      <c r="H74" s="38">
        <v>1158.5333333333335</v>
      </c>
      <c r="I74" s="38">
        <v>1174.6666666666667</v>
      </c>
      <c r="J74" s="38">
        <v>1190.5333333333335</v>
      </c>
      <c r="K74" s="31">
        <v>1158.8</v>
      </c>
      <c r="L74" s="31">
        <v>1126.8</v>
      </c>
      <c r="M74" s="31">
        <v>3.3640699999999999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128.55000000000001</v>
      </c>
      <c r="D75" s="38">
        <v>128.11666666666667</v>
      </c>
      <c r="E75" s="38">
        <v>127.03333333333336</v>
      </c>
      <c r="F75" s="38">
        <v>125.51666666666668</v>
      </c>
      <c r="G75" s="38">
        <v>124.43333333333337</v>
      </c>
      <c r="H75" s="38">
        <v>129.63333333333335</v>
      </c>
      <c r="I75" s="38">
        <v>130.71666666666667</v>
      </c>
      <c r="J75" s="38">
        <v>132.23333333333335</v>
      </c>
      <c r="K75" s="31">
        <v>129.19999999999999</v>
      </c>
      <c r="L75" s="31">
        <v>126.6</v>
      </c>
      <c r="M75" s="31">
        <v>83.398939999999996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910.2</v>
      </c>
      <c r="D76" s="38">
        <v>914.91666666666663</v>
      </c>
      <c r="E76" s="38">
        <v>902.2833333333333</v>
      </c>
      <c r="F76" s="38">
        <v>894.36666666666667</v>
      </c>
      <c r="G76" s="38">
        <v>881.73333333333335</v>
      </c>
      <c r="H76" s="38">
        <v>922.83333333333326</v>
      </c>
      <c r="I76" s="38">
        <v>935.4666666666667</v>
      </c>
      <c r="J76" s="38">
        <v>943.38333333333321</v>
      </c>
      <c r="K76" s="31">
        <v>927.55</v>
      </c>
      <c r="L76" s="31">
        <v>907</v>
      </c>
      <c r="M76" s="31">
        <v>4.6375900000000003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96.6</v>
      </c>
      <c r="D77" s="38">
        <v>97</v>
      </c>
      <c r="E77" s="38">
        <v>94.4</v>
      </c>
      <c r="F77" s="38">
        <v>92.2</v>
      </c>
      <c r="G77" s="38">
        <v>89.600000000000009</v>
      </c>
      <c r="H77" s="38">
        <v>99.2</v>
      </c>
      <c r="I77" s="38">
        <v>101.8</v>
      </c>
      <c r="J77" s="38">
        <v>104</v>
      </c>
      <c r="K77" s="31">
        <v>99.6</v>
      </c>
      <c r="L77" s="31">
        <v>94.8</v>
      </c>
      <c r="M77" s="31">
        <v>368.47815000000003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360.65</v>
      </c>
      <c r="D78" s="38">
        <v>360.73333333333329</v>
      </c>
      <c r="E78" s="38">
        <v>358.01666666666659</v>
      </c>
      <c r="F78" s="38">
        <v>355.38333333333333</v>
      </c>
      <c r="G78" s="38">
        <v>352.66666666666663</v>
      </c>
      <c r="H78" s="38">
        <v>363.36666666666656</v>
      </c>
      <c r="I78" s="38">
        <v>366.08333333333326</v>
      </c>
      <c r="J78" s="38">
        <v>368.71666666666653</v>
      </c>
      <c r="K78" s="31">
        <v>363.45</v>
      </c>
      <c r="L78" s="31">
        <v>358.1</v>
      </c>
      <c r="M78" s="31">
        <v>20.011279999999999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891.4</v>
      </c>
      <c r="D79" s="38">
        <v>892.01666666666654</v>
      </c>
      <c r="E79" s="38">
        <v>883.48333333333312</v>
      </c>
      <c r="F79" s="38">
        <v>875.56666666666661</v>
      </c>
      <c r="G79" s="38">
        <v>867.03333333333319</v>
      </c>
      <c r="H79" s="38">
        <v>899.93333333333305</v>
      </c>
      <c r="I79" s="38">
        <v>908.46666666666658</v>
      </c>
      <c r="J79" s="38">
        <v>916.38333333333298</v>
      </c>
      <c r="K79" s="31">
        <v>900.55</v>
      </c>
      <c r="L79" s="31">
        <v>884.1</v>
      </c>
      <c r="M79" s="31">
        <v>40.864519999999999</v>
      </c>
      <c r="N79" s="1"/>
      <c r="O79" s="1"/>
    </row>
    <row r="80" spans="1:15" ht="12.75" customHeight="1">
      <c r="A80" s="33">
        <v>70</v>
      </c>
      <c r="B80" s="58" t="s">
        <v>863</v>
      </c>
      <c r="C80" s="31">
        <v>483.5</v>
      </c>
      <c r="D80" s="38">
        <v>482.5333333333333</v>
      </c>
      <c r="E80" s="38">
        <v>477.96666666666658</v>
      </c>
      <c r="F80" s="38">
        <v>472.43333333333328</v>
      </c>
      <c r="G80" s="38">
        <v>467.86666666666656</v>
      </c>
      <c r="H80" s="38">
        <v>488.06666666666661</v>
      </c>
      <c r="I80" s="38">
        <v>492.63333333333333</v>
      </c>
      <c r="J80" s="38">
        <v>498.16666666666663</v>
      </c>
      <c r="K80" s="31">
        <v>487.1</v>
      </c>
      <c r="L80" s="31">
        <v>477</v>
      </c>
      <c r="M80" s="31">
        <v>3.6732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261.39999999999998</v>
      </c>
      <c r="D81" s="38">
        <v>259.66666666666669</v>
      </c>
      <c r="E81" s="38">
        <v>255.03333333333336</v>
      </c>
      <c r="F81" s="38">
        <v>248.66666666666669</v>
      </c>
      <c r="G81" s="38">
        <v>244.03333333333336</v>
      </c>
      <c r="H81" s="38">
        <v>266.03333333333336</v>
      </c>
      <c r="I81" s="38">
        <v>270.66666666666669</v>
      </c>
      <c r="J81" s="38">
        <v>277.03333333333336</v>
      </c>
      <c r="K81" s="31">
        <v>264.3</v>
      </c>
      <c r="L81" s="31">
        <v>253.3</v>
      </c>
      <c r="M81" s="31">
        <v>61.798969999999997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1218.2</v>
      </c>
      <c r="D82" s="38">
        <v>1225.8</v>
      </c>
      <c r="E82" s="38">
        <v>1203.8999999999999</v>
      </c>
      <c r="F82" s="38">
        <v>1189.5999999999999</v>
      </c>
      <c r="G82" s="38">
        <v>1167.6999999999998</v>
      </c>
      <c r="H82" s="38">
        <v>1240.0999999999999</v>
      </c>
      <c r="I82" s="38">
        <v>1262</v>
      </c>
      <c r="J82" s="38">
        <v>1276.3</v>
      </c>
      <c r="K82" s="31">
        <v>1247.7</v>
      </c>
      <c r="L82" s="31">
        <v>1211.5</v>
      </c>
      <c r="M82" s="31">
        <v>0.96387999999999996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448.6</v>
      </c>
      <c r="D83" s="38">
        <v>445.11666666666662</v>
      </c>
      <c r="E83" s="38">
        <v>440.58333333333326</v>
      </c>
      <c r="F83" s="38">
        <v>432.56666666666666</v>
      </c>
      <c r="G83" s="38">
        <v>428.0333333333333</v>
      </c>
      <c r="H83" s="38">
        <v>453.13333333333321</v>
      </c>
      <c r="I83" s="38">
        <v>457.66666666666663</v>
      </c>
      <c r="J83" s="38">
        <v>465.68333333333317</v>
      </c>
      <c r="K83" s="31">
        <v>449.65</v>
      </c>
      <c r="L83" s="31">
        <v>437.1</v>
      </c>
      <c r="M83" s="31">
        <v>22.033069999999999</v>
      </c>
      <c r="N83" s="1"/>
      <c r="O83" s="1"/>
    </row>
    <row r="84" spans="1:15" ht="12.75" customHeight="1">
      <c r="A84" s="33">
        <v>74</v>
      </c>
      <c r="B84" s="58" t="s">
        <v>864</v>
      </c>
      <c r="C84" s="31">
        <v>245.75</v>
      </c>
      <c r="D84" s="38">
        <v>245.33333333333334</v>
      </c>
      <c r="E84" s="38">
        <v>243.26666666666668</v>
      </c>
      <c r="F84" s="38">
        <v>240.78333333333333</v>
      </c>
      <c r="G84" s="38">
        <v>238.71666666666667</v>
      </c>
      <c r="H84" s="38">
        <v>247.81666666666669</v>
      </c>
      <c r="I84" s="38">
        <v>249.88333333333335</v>
      </c>
      <c r="J84" s="38">
        <v>252.3666666666667</v>
      </c>
      <c r="K84" s="31">
        <v>247.4</v>
      </c>
      <c r="L84" s="31">
        <v>242.85</v>
      </c>
      <c r="M84" s="31">
        <v>30.18432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6466.55</v>
      </c>
      <c r="D85" s="38">
        <v>6428.8666666666659</v>
      </c>
      <c r="E85" s="38">
        <v>6319.7833333333319</v>
      </c>
      <c r="F85" s="38">
        <v>6173.0166666666664</v>
      </c>
      <c r="G85" s="38">
        <v>6063.9333333333325</v>
      </c>
      <c r="H85" s="38">
        <v>6575.6333333333314</v>
      </c>
      <c r="I85" s="38">
        <v>6684.7166666666653</v>
      </c>
      <c r="J85" s="38">
        <v>6831.4833333333308</v>
      </c>
      <c r="K85" s="31">
        <v>6537.95</v>
      </c>
      <c r="L85" s="31">
        <v>6282.1</v>
      </c>
      <c r="M85" s="31">
        <v>0.30430000000000001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735.8</v>
      </c>
      <c r="D86" s="38">
        <v>740.0333333333333</v>
      </c>
      <c r="E86" s="38">
        <v>713.76666666666665</v>
      </c>
      <c r="F86" s="38">
        <v>691.73333333333335</v>
      </c>
      <c r="G86" s="38">
        <v>665.4666666666667</v>
      </c>
      <c r="H86" s="38">
        <v>762.06666666666661</v>
      </c>
      <c r="I86" s="38">
        <v>788.33333333333326</v>
      </c>
      <c r="J86" s="38">
        <v>810.36666666666656</v>
      </c>
      <c r="K86" s="31">
        <v>766.3</v>
      </c>
      <c r="L86" s="31">
        <v>718</v>
      </c>
      <c r="M86" s="31">
        <v>3.9748899999999998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1041.25</v>
      </c>
      <c r="D87" s="38">
        <v>1047.2</v>
      </c>
      <c r="E87" s="38">
        <v>1029.0500000000002</v>
      </c>
      <c r="F87" s="38">
        <v>1016.8500000000001</v>
      </c>
      <c r="G87" s="38">
        <v>998.70000000000027</v>
      </c>
      <c r="H87" s="38">
        <v>1059.4000000000001</v>
      </c>
      <c r="I87" s="38">
        <v>1077.5500000000002</v>
      </c>
      <c r="J87" s="38">
        <v>1089.75</v>
      </c>
      <c r="K87" s="31">
        <v>1065.3499999999999</v>
      </c>
      <c r="L87" s="31">
        <v>1035</v>
      </c>
      <c r="M87" s="31">
        <v>0.35204000000000002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501.7</v>
      </c>
      <c r="D88" s="38">
        <v>500.5333333333333</v>
      </c>
      <c r="E88" s="38">
        <v>495.41666666666663</v>
      </c>
      <c r="F88" s="38">
        <v>489.13333333333333</v>
      </c>
      <c r="G88" s="38">
        <v>484.01666666666665</v>
      </c>
      <c r="H88" s="38">
        <v>506.81666666666661</v>
      </c>
      <c r="I88" s="38">
        <v>511.93333333333328</v>
      </c>
      <c r="J88" s="38">
        <v>518.21666666666658</v>
      </c>
      <c r="K88" s="31">
        <v>505.65</v>
      </c>
      <c r="L88" s="31">
        <v>494.25</v>
      </c>
      <c r="M88" s="31">
        <v>1.84572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18196.55</v>
      </c>
      <c r="D89" s="38">
        <v>18243.850000000002</v>
      </c>
      <c r="E89" s="38">
        <v>18088.700000000004</v>
      </c>
      <c r="F89" s="38">
        <v>17980.850000000002</v>
      </c>
      <c r="G89" s="38">
        <v>17825.700000000004</v>
      </c>
      <c r="H89" s="38">
        <v>18351.700000000004</v>
      </c>
      <c r="I89" s="38">
        <v>18506.850000000006</v>
      </c>
      <c r="J89" s="38">
        <v>18614.700000000004</v>
      </c>
      <c r="K89" s="31">
        <v>18399</v>
      </c>
      <c r="L89" s="31">
        <v>18136</v>
      </c>
      <c r="M89" s="31">
        <v>0.2601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589.20000000000005</v>
      </c>
      <c r="D90" s="38">
        <v>587.88333333333333</v>
      </c>
      <c r="E90" s="38">
        <v>575.36666666666667</v>
      </c>
      <c r="F90" s="38">
        <v>561.5333333333333</v>
      </c>
      <c r="G90" s="38">
        <v>549.01666666666665</v>
      </c>
      <c r="H90" s="38">
        <v>601.7166666666667</v>
      </c>
      <c r="I90" s="38">
        <v>614.23333333333335</v>
      </c>
      <c r="J90" s="38">
        <v>628.06666666666672</v>
      </c>
      <c r="K90" s="31">
        <v>600.4</v>
      </c>
      <c r="L90" s="31">
        <v>574.04999999999995</v>
      </c>
      <c r="M90" s="31">
        <v>1.8309800000000001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24.45</v>
      </c>
      <c r="D91" s="38">
        <v>24.683333333333334</v>
      </c>
      <c r="E91" s="38">
        <v>23.966666666666669</v>
      </c>
      <c r="F91" s="38">
        <v>23.483333333333334</v>
      </c>
      <c r="G91" s="38">
        <v>22.766666666666669</v>
      </c>
      <c r="H91" s="38">
        <v>25.166666666666668</v>
      </c>
      <c r="I91" s="38">
        <v>25.883333333333329</v>
      </c>
      <c r="J91" s="38">
        <v>26.366666666666667</v>
      </c>
      <c r="K91" s="31">
        <v>25.4</v>
      </c>
      <c r="L91" s="31">
        <v>24.2</v>
      </c>
      <c r="M91" s="31">
        <v>100.08553000000001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4659.75</v>
      </c>
      <c r="D92" s="38">
        <v>4697.6500000000005</v>
      </c>
      <c r="E92" s="38">
        <v>4580.3000000000011</v>
      </c>
      <c r="F92" s="38">
        <v>4500.8500000000004</v>
      </c>
      <c r="G92" s="38">
        <v>4383.5000000000009</v>
      </c>
      <c r="H92" s="38">
        <v>4777.1000000000013</v>
      </c>
      <c r="I92" s="38">
        <v>4894.4500000000016</v>
      </c>
      <c r="J92" s="38">
        <v>4973.9000000000015</v>
      </c>
      <c r="K92" s="31">
        <v>4815</v>
      </c>
      <c r="L92" s="31">
        <v>4618.2</v>
      </c>
      <c r="M92" s="31">
        <v>10.79453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867.7</v>
      </c>
      <c r="D93" s="38">
        <v>864.88333333333333</v>
      </c>
      <c r="E93" s="38">
        <v>854.76666666666665</v>
      </c>
      <c r="F93" s="38">
        <v>841.83333333333337</v>
      </c>
      <c r="G93" s="38">
        <v>831.7166666666667</v>
      </c>
      <c r="H93" s="38">
        <v>877.81666666666661</v>
      </c>
      <c r="I93" s="38">
        <v>887.93333333333317</v>
      </c>
      <c r="J93" s="38">
        <v>900.86666666666656</v>
      </c>
      <c r="K93" s="31">
        <v>875</v>
      </c>
      <c r="L93" s="31">
        <v>851.95</v>
      </c>
      <c r="M93" s="31">
        <v>13.876099999999999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1586.7</v>
      </c>
      <c r="D94" s="38">
        <v>1598.3999999999999</v>
      </c>
      <c r="E94" s="38">
        <v>1554.2999999999997</v>
      </c>
      <c r="F94" s="38">
        <v>1521.8999999999999</v>
      </c>
      <c r="G94" s="38">
        <v>1477.7999999999997</v>
      </c>
      <c r="H94" s="38">
        <v>1630.7999999999997</v>
      </c>
      <c r="I94" s="38">
        <v>1674.8999999999996</v>
      </c>
      <c r="J94" s="38">
        <v>1707.2999999999997</v>
      </c>
      <c r="K94" s="31">
        <v>1642.5</v>
      </c>
      <c r="L94" s="31">
        <v>1566</v>
      </c>
      <c r="M94" s="31">
        <v>3.6865100000000002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290.75</v>
      </c>
      <c r="D95" s="38">
        <v>290.73333333333335</v>
      </c>
      <c r="E95" s="38">
        <v>287.51666666666671</v>
      </c>
      <c r="F95" s="38">
        <v>284.28333333333336</v>
      </c>
      <c r="G95" s="38">
        <v>281.06666666666672</v>
      </c>
      <c r="H95" s="38">
        <v>293.9666666666667</v>
      </c>
      <c r="I95" s="38">
        <v>297.18333333333339</v>
      </c>
      <c r="J95" s="38">
        <v>300.41666666666669</v>
      </c>
      <c r="K95" s="31">
        <v>293.95</v>
      </c>
      <c r="L95" s="31">
        <v>287.5</v>
      </c>
      <c r="M95" s="31">
        <v>7.7173999999999996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743.3</v>
      </c>
      <c r="D96" s="38">
        <v>742.98333333333323</v>
      </c>
      <c r="E96" s="38">
        <v>734.96666666666647</v>
      </c>
      <c r="F96" s="38">
        <v>726.63333333333321</v>
      </c>
      <c r="G96" s="38">
        <v>718.61666666666645</v>
      </c>
      <c r="H96" s="38">
        <v>751.31666666666649</v>
      </c>
      <c r="I96" s="38">
        <v>759.33333333333314</v>
      </c>
      <c r="J96" s="38">
        <v>767.66666666666652</v>
      </c>
      <c r="K96" s="31">
        <v>751</v>
      </c>
      <c r="L96" s="31">
        <v>734.65</v>
      </c>
      <c r="M96" s="31">
        <v>10.64653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328.65</v>
      </c>
      <c r="D97" s="38">
        <v>329.45</v>
      </c>
      <c r="E97" s="38">
        <v>326.89999999999998</v>
      </c>
      <c r="F97" s="38">
        <v>325.14999999999998</v>
      </c>
      <c r="G97" s="38">
        <v>322.59999999999997</v>
      </c>
      <c r="H97" s="38">
        <v>331.2</v>
      </c>
      <c r="I97" s="38">
        <v>333.75000000000006</v>
      </c>
      <c r="J97" s="38">
        <v>335.5</v>
      </c>
      <c r="K97" s="31">
        <v>332</v>
      </c>
      <c r="L97" s="31">
        <v>327.7</v>
      </c>
      <c r="M97" s="31">
        <v>58.06926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775.7</v>
      </c>
      <c r="D98" s="38">
        <v>780.55000000000007</v>
      </c>
      <c r="E98" s="38">
        <v>765.90000000000009</v>
      </c>
      <c r="F98" s="38">
        <v>756.1</v>
      </c>
      <c r="G98" s="38">
        <v>741.45</v>
      </c>
      <c r="H98" s="38">
        <v>790.35000000000014</v>
      </c>
      <c r="I98" s="38">
        <v>805</v>
      </c>
      <c r="J98" s="38">
        <v>814.80000000000018</v>
      </c>
      <c r="K98" s="31">
        <v>795.2</v>
      </c>
      <c r="L98" s="31">
        <v>770.75</v>
      </c>
      <c r="M98" s="31">
        <v>1.3786799999999999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1174.25</v>
      </c>
      <c r="D99" s="38">
        <v>1200.6000000000001</v>
      </c>
      <c r="E99" s="38">
        <v>1135.2000000000003</v>
      </c>
      <c r="F99" s="38">
        <v>1096.1500000000001</v>
      </c>
      <c r="G99" s="38">
        <v>1030.7500000000002</v>
      </c>
      <c r="H99" s="38">
        <v>1239.6500000000003</v>
      </c>
      <c r="I99" s="38">
        <v>1305.0500000000004</v>
      </c>
      <c r="J99" s="38">
        <v>1344.1000000000004</v>
      </c>
      <c r="K99" s="31">
        <v>1266</v>
      </c>
      <c r="L99" s="31">
        <v>1161.55</v>
      </c>
      <c r="M99" s="31">
        <v>3.3948399999999999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152.35</v>
      </c>
      <c r="D100" s="38">
        <v>152.25</v>
      </c>
      <c r="E100" s="38">
        <v>149.9</v>
      </c>
      <c r="F100" s="38">
        <v>147.45000000000002</v>
      </c>
      <c r="G100" s="38">
        <v>145.10000000000002</v>
      </c>
      <c r="H100" s="38">
        <v>154.69999999999999</v>
      </c>
      <c r="I100" s="38">
        <v>157.05000000000001</v>
      </c>
      <c r="J100" s="38">
        <v>159.49999999999997</v>
      </c>
      <c r="K100" s="31">
        <v>154.6</v>
      </c>
      <c r="L100" s="31">
        <v>149.80000000000001</v>
      </c>
      <c r="M100" s="31">
        <v>28.330179999999999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612.75</v>
      </c>
      <c r="D101" s="38">
        <v>614.08333333333337</v>
      </c>
      <c r="E101" s="38">
        <v>609.2166666666667</v>
      </c>
      <c r="F101" s="38">
        <v>605.68333333333328</v>
      </c>
      <c r="G101" s="38">
        <v>600.81666666666661</v>
      </c>
      <c r="H101" s="38">
        <v>617.61666666666679</v>
      </c>
      <c r="I101" s="38">
        <v>622.48333333333335</v>
      </c>
      <c r="J101" s="38">
        <v>626.01666666666688</v>
      </c>
      <c r="K101" s="31">
        <v>618.95000000000005</v>
      </c>
      <c r="L101" s="31">
        <v>610.54999999999995</v>
      </c>
      <c r="M101" s="31">
        <v>0.93810000000000004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2411.4499999999998</v>
      </c>
      <c r="D102" s="38">
        <v>2430.5499999999997</v>
      </c>
      <c r="E102" s="38">
        <v>2380.8999999999996</v>
      </c>
      <c r="F102" s="38">
        <v>2350.35</v>
      </c>
      <c r="G102" s="38">
        <v>2300.6999999999998</v>
      </c>
      <c r="H102" s="38">
        <v>2461.0999999999995</v>
      </c>
      <c r="I102" s="38">
        <v>2510.75</v>
      </c>
      <c r="J102" s="38">
        <v>2541.2999999999993</v>
      </c>
      <c r="K102" s="31">
        <v>2480.1999999999998</v>
      </c>
      <c r="L102" s="31">
        <v>2400</v>
      </c>
      <c r="M102" s="31">
        <v>1.1542399999999999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29.9</v>
      </c>
      <c r="D103" s="38">
        <v>30</v>
      </c>
      <c r="E103" s="38">
        <v>29.7</v>
      </c>
      <c r="F103" s="38">
        <v>29.5</v>
      </c>
      <c r="G103" s="38">
        <v>29.2</v>
      </c>
      <c r="H103" s="38">
        <v>30.2</v>
      </c>
      <c r="I103" s="38">
        <v>30.499999999999996</v>
      </c>
      <c r="J103" s="38">
        <v>30.7</v>
      </c>
      <c r="K103" s="31">
        <v>30.3</v>
      </c>
      <c r="L103" s="31">
        <v>29.8</v>
      </c>
      <c r="M103" s="31">
        <v>39.433709999999998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1199.6500000000001</v>
      </c>
      <c r="D104" s="38">
        <v>1212.05</v>
      </c>
      <c r="E104" s="38">
        <v>1183.5999999999999</v>
      </c>
      <c r="F104" s="38">
        <v>1167.55</v>
      </c>
      <c r="G104" s="38">
        <v>1139.0999999999999</v>
      </c>
      <c r="H104" s="38">
        <v>1228.0999999999999</v>
      </c>
      <c r="I104" s="38">
        <v>1256.5500000000002</v>
      </c>
      <c r="J104" s="38">
        <v>1272.5999999999999</v>
      </c>
      <c r="K104" s="31">
        <v>1240.5</v>
      </c>
      <c r="L104" s="31">
        <v>1196</v>
      </c>
      <c r="M104" s="31">
        <v>5.37399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629.35</v>
      </c>
      <c r="D105" s="38">
        <v>637.68333333333339</v>
      </c>
      <c r="E105" s="38">
        <v>616.66666666666674</v>
      </c>
      <c r="F105" s="38">
        <v>603.98333333333335</v>
      </c>
      <c r="G105" s="38">
        <v>582.9666666666667</v>
      </c>
      <c r="H105" s="38">
        <v>650.36666666666679</v>
      </c>
      <c r="I105" s="38">
        <v>671.38333333333344</v>
      </c>
      <c r="J105" s="38">
        <v>684.06666666666683</v>
      </c>
      <c r="K105" s="31">
        <v>658.7</v>
      </c>
      <c r="L105" s="31">
        <v>625</v>
      </c>
      <c r="M105" s="31">
        <v>1.2176100000000001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1020.2</v>
      </c>
      <c r="D106" s="38">
        <v>1022.2000000000002</v>
      </c>
      <c r="E106" s="38">
        <v>1006.0000000000002</v>
      </c>
      <c r="F106" s="38">
        <v>991.80000000000007</v>
      </c>
      <c r="G106" s="38">
        <v>975.60000000000014</v>
      </c>
      <c r="H106" s="38">
        <v>1036.4000000000003</v>
      </c>
      <c r="I106" s="38">
        <v>1052.6000000000004</v>
      </c>
      <c r="J106" s="38">
        <v>1066.8000000000004</v>
      </c>
      <c r="K106" s="31">
        <v>1038.4000000000001</v>
      </c>
      <c r="L106" s="31">
        <v>1008</v>
      </c>
      <c r="M106" s="31">
        <v>1.48261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7929.7</v>
      </c>
      <c r="D107" s="38">
        <v>7930.2</v>
      </c>
      <c r="E107" s="38">
        <v>7830.5499999999993</v>
      </c>
      <c r="F107" s="38">
        <v>7731.4</v>
      </c>
      <c r="G107" s="38">
        <v>7631.7499999999991</v>
      </c>
      <c r="H107" s="38">
        <v>8029.3499999999995</v>
      </c>
      <c r="I107" s="38">
        <v>8128.9999999999991</v>
      </c>
      <c r="J107" s="38">
        <v>8228.15</v>
      </c>
      <c r="K107" s="31">
        <v>8029.85</v>
      </c>
      <c r="L107" s="31">
        <v>7831.05</v>
      </c>
      <c r="M107" s="31">
        <v>0.12175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78.3</v>
      </c>
      <c r="D108" s="38">
        <v>78.600000000000009</v>
      </c>
      <c r="E108" s="38">
        <v>77.40000000000002</v>
      </c>
      <c r="F108" s="38">
        <v>76.500000000000014</v>
      </c>
      <c r="G108" s="38">
        <v>75.300000000000026</v>
      </c>
      <c r="H108" s="38">
        <v>79.500000000000014</v>
      </c>
      <c r="I108" s="38">
        <v>80.7</v>
      </c>
      <c r="J108" s="38">
        <v>81.600000000000009</v>
      </c>
      <c r="K108" s="31">
        <v>79.8</v>
      </c>
      <c r="L108" s="31">
        <v>77.7</v>
      </c>
      <c r="M108" s="31">
        <v>47.749839999999999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404.9</v>
      </c>
      <c r="D109" s="38">
        <v>406.59999999999997</v>
      </c>
      <c r="E109" s="38">
        <v>401.29999999999995</v>
      </c>
      <c r="F109" s="38">
        <v>397.7</v>
      </c>
      <c r="G109" s="38">
        <v>392.4</v>
      </c>
      <c r="H109" s="38">
        <v>410.19999999999993</v>
      </c>
      <c r="I109" s="38">
        <v>415.5</v>
      </c>
      <c r="J109" s="38">
        <v>419.09999999999991</v>
      </c>
      <c r="K109" s="31">
        <v>411.9</v>
      </c>
      <c r="L109" s="31">
        <v>403</v>
      </c>
      <c r="M109" s="31">
        <v>5.6283599999999998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474.25</v>
      </c>
      <c r="D110" s="38">
        <v>479.66666666666669</v>
      </c>
      <c r="E110" s="38">
        <v>466.63333333333338</v>
      </c>
      <c r="F110" s="38">
        <v>459.01666666666671</v>
      </c>
      <c r="G110" s="38">
        <v>445.98333333333341</v>
      </c>
      <c r="H110" s="38">
        <v>487.28333333333336</v>
      </c>
      <c r="I110" s="38">
        <v>500.31666666666666</v>
      </c>
      <c r="J110" s="38">
        <v>507.93333333333334</v>
      </c>
      <c r="K110" s="31">
        <v>492.7</v>
      </c>
      <c r="L110" s="31">
        <v>472.05</v>
      </c>
      <c r="M110" s="31">
        <v>1.51355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273.75</v>
      </c>
      <c r="D111" s="38">
        <v>273.3</v>
      </c>
      <c r="E111" s="38">
        <v>270.75</v>
      </c>
      <c r="F111" s="38">
        <v>267.75</v>
      </c>
      <c r="G111" s="38">
        <v>265.2</v>
      </c>
      <c r="H111" s="38">
        <v>276.3</v>
      </c>
      <c r="I111" s="38">
        <v>278.85000000000008</v>
      </c>
      <c r="J111" s="38">
        <v>281.85000000000002</v>
      </c>
      <c r="K111" s="31">
        <v>275.85000000000002</v>
      </c>
      <c r="L111" s="31">
        <v>270.3</v>
      </c>
      <c r="M111" s="31">
        <v>9.4982799999999994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450</v>
      </c>
      <c r="D112" s="38">
        <v>448.68333333333334</v>
      </c>
      <c r="E112" s="38">
        <v>444.36666666666667</v>
      </c>
      <c r="F112" s="38">
        <v>438.73333333333335</v>
      </c>
      <c r="G112" s="38">
        <v>434.41666666666669</v>
      </c>
      <c r="H112" s="38">
        <v>454.31666666666666</v>
      </c>
      <c r="I112" s="38">
        <v>458.63333333333338</v>
      </c>
      <c r="J112" s="38">
        <v>464.26666666666665</v>
      </c>
      <c r="K112" s="31">
        <v>453</v>
      </c>
      <c r="L112" s="31">
        <v>443.05</v>
      </c>
      <c r="M112" s="31">
        <v>3.31663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935.85</v>
      </c>
      <c r="D113" s="38">
        <v>932.85</v>
      </c>
      <c r="E113" s="38">
        <v>923.35</v>
      </c>
      <c r="F113" s="38">
        <v>910.85</v>
      </c>
      <c r="G113" s="38">
        <v>901.35</v>
      </c>
      <c r="H113" s="38">
        <v>945.35</v>
      </c>
      <c r="I113" s="38">
        <v>954.85</v>
      </c>
      <c r="J113" s="38">
        <v>967.35</v>
      </c>
      <c r="K113" s="31">
        <v>942.35</v>
      </c>
      <c r="L113" s="31">
        <v>920.35</v>
      </c>
      <c r="M113" s="31">
        <v>0.8589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1067.95</v>
      </c>
      <c r="D114" s="38">
        <v>1071.6499999999999</v>
      </c>
      <c r="E114" s="38">
        <v>1059.4999999999998</v>
      </c>
      <c r="F114" s="38">
        <v>1051.05</v>
      </c>
      <c r="G114" s="38">
        <v>1038.8999999999999</v>
      </c>
      <c r="H114" s="38">
        <v>1080.0999999999997</v>
      </c>
      <c r="I114" s="38">
        <v>1092.2499999999998</v>
      </c>
      <c r="J114" s="38">
        <v>1100.6999999999996</v>
      </c>
      <c r="K114" s="31">
        <v>1083.8</v>
      </c>
      <c r="L114" s="31">
        <v>1063.2</v>
      </c>
      <c r="M114" s="31">
        <v>13.323549999999999</v>
      </c>
      <c r="N114" s="1"/>
      <c r="O114" s="1"/>
    </row>
    <row r="115" spans="1:15" ht="12.75" customHeight="1">
      <c r="A115" s="33">
        <v>105</v>
      </c>
      <c r="B115" s="58" t="s">
        <v>859</v>
      </c>
      <c r="C115" s="31">
        <v>485.4</v>
      </c>
      <c r="D115" s="38">
        <v>489.9666666666667</v>
      </c>
      <c r="E115" s="38">
        <v>478.43333333333339</v>
      </c>
      <c r="F115" s="38">
        <v>471.4666666666667</v>
      </c>
      <c r="G115" s="38">
        <v>459.93333333333339</v>
      </c>
      <c r="H115" s="38">
        <v>496.93333333333339</v>
      </c>
      <c r="I115" s="38">
        <v>508.4666666666667</v>
      </c>
      <c r="J115" s="38">
        <v>515.43333333333339</v>
      </c>
      <c r="K115" s="31">
        <v>501.5</v>
      </c>
      <c r="L115" s="31">
        <v>483</v>
      </c>
      <c r="M115" s="31">
        <v>4.2572400000000004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1223.6500000000001</v>
      </c>
      <c r="D116" s="38">
        <v>1208.7833333333335</v>
      </c>
      <c r="E116" s="38">
        <v>1189.0666666666671</v>
      </c>
      <c r="F116" s="38">
        <v>1154.4833333333336</v>
      </c>
      <c r="G116" s="38">
        <v>1134.7666666666671</v>
      </c>
      <c r="H116" s="38">
        <v>1243.366666666667</v>
      </c>
      <c r="I116" s="38">
        <v>1263.0833333333337</v>
      </c>
      <c r="J116" s="38">
        <v>1297.666666666667</v>
      </c>
      <c r="K116" s="31">
        <v>1228.5</v>
      </c>
      <c r="L116" s="31">
        <v>1174.2</v>
      </c>
      <c r="M116" s="31">
        <v>24.682500000000001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133.44999999999999</v>
      </c>
      <c r="D117" s="38">
        <v>133.08333333333334</v>
      </c>
      <c r="E117" s="38">
        <v>132.16666666666669</v>
      </c>
      <c r="F117" s="38">
        <v>130.88333333333335</v>
      </c>
      <c r="G117" s="38">
        <v>129.9666666666667</v>
      </c>
      <c r="H117" s="38">
        <v>134.36666666666667</v>
      </c>
      <c r="I117" s="38">
        <v>135.28333333333336</v>
      </c>
      <c r="J117" s="38">
        <v>136.56666666666666</v>
      </c>
      <c r="K117" s="31">
        <v>134</v>
      </c>
      <c r="L117" s="31">
        <v>131.80000000000001</v>
      </c>
      <c r="M117" s="31">
        <v>18.869129999999998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1335.7</v>
      </c>
      <c r="D118" s="38">
        <v>1331.5666666666666</v>
      </c>
      <c r="E118" s="38">
        <v>1318.1833333333332</v>
      </c>
      <c r="F118" s="38">
        <v>1300.6666666666665</v>
      </c>
      <c r="G118" s="38">
        <v>1287.2833333333331</v>
      </c>
      <c r="H118" s="38">
        <v>1349.0833333333333</v>
      </c>
      <c r="I118" s="38">
        <v>1362.4666666666665</v>
      </c>
      <c r="J118" s="38">
        <v>1379.9833333333333</v>
      </c>
      <c r="K118" s="31">
        <v>1344.95</v>
      </c>
      <c r="L118" s="31">
        <v>1314.05</v>
      </c>
      <c r="M118" s="31">
        <v>2.0853299999999999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232.95</v>
      </c>
      <c r="D119" s="38">
        <v>233.75</v>
      </c>
      <c r="E119" s="38">
        <v>231.5</v>
      </c>
      <c r="F119" s="38">
        <v>230.05</v>
      </c>
      <c r="G119" s="38">
        <v>227.8</v>
      </c>
      <c r="H119" s="38">
        <v>235.2</v>
      </c>
      <c r="I119" s="38">
        <v>237.45</v>
      </c>
      <c r="J119" s="38">
        <v>238.89999999999998</v>
      </c>
      <c r="K119" s="31">
        <v>236</v>
      </c>
      <c r="L119" s="31">
        <v>232.3</v>
      </c>
      <c r="M119" s="31">
        <v>67.440740000000005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660.8</v>
      </c>
      <c r="D120" s="38">
        <v>664.80000000000007</v>
      </c>
      <c r="E120" s="38">
        <v>652.60000000000014</v>
      </c>
      <c r="F120" s="38">
        <v>644.40000000000009</v>
      </c>
      <c r="G120" s="38">
        <v>632.20000000000016</v>
      </c>
      <c r="H120" s="38">
        <v>673.00000000000011</v>
      </c>
      <c r="I120" s="38">
        <v>685.20000000000016</v>
      </c>
      <c r="J120" s="38">
        <v>693.40000000000009</v>
      </c>
      <c r="K120" s="31">
        <v>677</v>
      </c>
      <c r="L120" s="31">
        <v>656.6</v>
      </c>
      <c r="M120" s="31">
        <v>6.2749899999999998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4942.6499999999996</v>
      </c>
      <c r="D121" s="38">
        <v>4928.6333333333332</v>
      </c>
      <c r="E121" s="38">
        <v>4899.2666666666664</v>
      </c>
      <c r="F121" s="38">
        <v>4855.8833333333332</v>
      </c>
      <c r="G121" s="38">
        <v>4826.5166666666664</v>
      </c>
      <c r="H121" s="38">
        <v>4972.0166666666664</v>
      </c>
      <c r="I121" s="38">
        <v>5001.3833333333332</v>
      </c>
      <c r="J121" s="38">
        <v>5044.7666666666664</v>
      </c>
      <c r="K121" s="31">
        <v>4958</v>
      </c>
      <c r="L121" s="31">
        <v>4885.25</v>
      </c>
      <c r="M121" s="31">
        <v>1.8369800000000001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1995</v>
      </c>
      <c r="D122" s="38">
        <v>2000.9833333333333</v>
      </c>
      <c r="E122" s="38">
        <v>1984.0666666666666</v>
      </c>
      <c r="F122" s="38">
        <v>1973.1333333333332</v>
      </c>
      <c r="G122" s="38">
        <v>1956.2166666666665</v>
      </c>
      <c r="H122" s="38">
        <v>2011.9166666666667</v>
      </c>
      <c r="I122" s="38">
        <v>2028.8333333333333</v>
      </c>
      <c r="J122" s="38">
        <v>2039.7666666666669</v>
      </c>
      <c r="K122" s="31">
        <v>2017.9</v>
      </c>
      <c r="L122" s="31">
        <v>1990.05</v>
      </c>
      <c r="M122" s="31">
        <v>2.8442799999999999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2377.35</v>
      </c>
      <c r="D123" s="38">
        <v>2384.6333333333337</v>
      </c>
      <c r="E123" s="38">
        <v>2311.2666666666673</v>
      </c>
      <c r="F123" s="38">
        <v>2245.1833333333338</v>
      </c>
      <c r="G123" s="38">
        <v>2171.8166666666675</v>
      </c>
      <c r="H123" s="38">
        <v>2450.7166666666672</v>
      </c>
      <c r="I123" s="38">
        <v>2524.083333333333</v>
      </c>
      <c r="J123" s="38">
        <v>2590.166666666667</v>
      </c>
      <c r="K123" s="31">
        <v>2458</v>
      </c>
      <c r="L123" s="31">
        <v>2318.5500000000002</v>
      </c>
      <c r="M123" s="31">
        <v>2.7691300000000001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699</v>
      </c>
      <c r="D124" s="38">
        <v>694.85</v>
      </c>
      <c r="E124" s="38">
        <v>689.7</v>
      </c>
      <c r="F124" s="38">
        <v>680.4</v>
      </c>
      <c r="G124" s="38">
        <v>675.25</v>
      </c>
      <c r="H124" s="38">
        <v>704.15000000000009</v>
      </c>
      <c r="I124" s="38">
        <v>709.3</v>
      </c>
      <c r="J124" s="38">
        <v>718.60000000000014</v>
      </c>
      <c r="K124" s="31">
        <v>700</v>
      </c>
      <c r="L124" s="31">
        <v>685.55</v>
      </c>
      <c r="M124" s="31">
        <v>5.6542500000000002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1046.6500000000001</v>
      </c>
      <c r="D125" s="38">
        <v>1044.55</v>
      </c>
      <c r="E125" s="38">
        <v>1037.0999999999999</v>
      </c>
      <c r="F125" s="38">
        <v>1027.55</v>
      </c>
      <c r="G125" s="38">
        <v>1020.0999999999999</v>
      </c>
      <c r="H125" s="38">
        <v>1054.0999999999999</v>
      </c>
      <c r="I125" s="38">
        <v>1061.5500000000002</v>
      </c>
      <c r="J125" s="38">
        <v>1071.0999999999999</v>
      </c>
      <c r="K125" s="31">
        <v>1052</v>
      </c>
      <c r="L125" s="31">
        <v>1035</v>
      </c>
      <c r="M125" s="31">
        <v>3.5598200000000002</v>
      </c>
      <c r="N125" s="1"/>
      <c r="O125" s="1"/>
    </row>
    <row r="126" spans="1:15" ht="12.75" customHeight="1">
      <c r="A126" s="33">
        <v>116</v>
      </c>
      <c r="B126" s="58" t="s">
        <v>865</v>
      </c>
      <c r="C126" s="31">
        <v>4664.3999999999996</v>
      </c>
      <c r="D126" s="38">
        <v>4669.8499999999995</v>
      </c>
      <c r="E126" s="38">
        <v>4599.6999999999989</v>
      </c>
      <c r="F126" s="38">
        <v>4534.9999999999991</v>
      </c>
      <c r="G126" s="38">
        <v>4464.8499999999985</v>
      </c>
      <c r="H126" s="38">
        <v>4734.5499999999993</v>
      </c>
      <c r="I126" s="38">
        <v>4804.6999999999989</v>
      </c>
      <c r="J126" s="38">
        <v>4869.3999999999996</v>
      </c>
      <c r="K126" s="31">
        <v>4740</v>
      </c>
      <c r="L126" s="31">
        <v>4605.1499999999996</v>
      </c>
      <c r="M126" s="31">
        <v>0.2019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1462.25</v>
      </c>
      <c r="D127" s="38">
        <v>1467.95</v>
      </c>
      <c r="E127" s="38">
        <v>1445.9</v>
      </c>
      <c r="F127" s="38">
        <v>1429.55</v>
      </c>
      <c r="G127" s="38">
        <v>1407.5</v>
      </c>
      <c r="H127" s="38">
        <v>1484.3000000000002</v>
      </c>
      <c r="I127" s="38">
        <v>1506.35</v>
      </c>
      <c r="J127" s="38">
        <v>1522.7000000000003</v>
      </c>
      <c r="K127" s="31">
        <v>1490</v>
      </c>
      <c r="L127" s="31">
        <v>1451.6</v>
      </c>
      <c r="M127" s="31">
        <v>1.5219400000000001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3838.5</v>
      </c>
      <c r="D128" s="38">
        <v>3828.5</v>
      </c>
      <c r="E128" s="38">
        <v>3787</v>
      </c>
      <c r="F128" s="38">
        <v>3735.5</v>
      </c>
      <c r="G128" s="38">
        <v>3694</v>
      </c>
      <c r="H128" s="38">
        <v>3880</v>
      </c>
      <c r="I128" s="38">
        <v>3921.5</v>
      </c>
      <c r="J128" s="38">
        <v>3973</v>
      </c>
      <c r="K128" s="31">
        <v>3870</v>
      </c>
      <c r="L128" s="31">
        <v>3777</v>
      </c>
      <c r="M128" s="31">
        <v>0.17782000000000001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301.14999999999998</v>
      </c>
      <c r="D129" s="38">
        <v>300.08333333333331</v>
      </c>
      <c r="E129" s="38">
        <v>297.66666666666663</v>
      </c>
      <c r="F129" s="38">
        <v>294.18333333333334</v>
      </c>
      <c r="G129" s="38">
        <v>291.76666666666665</v>
      </c>
      <c r="H129" s="38">
        <v>303.56666666666661</v>
      </c>
      <c r="I129" s="38">
        <v>305.98333333333323</v>
      </c>
      <c r="J129" s="38">
        <v>309.46666666666658</v>
      </c>
      <c r="K129" s="31">
        <v>302.5</v>
      </c>
      <c r="L129" s="31">
        <v>296.60000000000002</v>
      </c>
      <c r="M129" s="31">
        <v>26.922239999999999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307.39999999999998</v>
      </c>
      <c r="D130" s="38">
        <v>306.06666666666666</v>
      </c>
      <c r="E130" s="38">
        <v>296.63333333333333</v>
      </c>
      <c r="F130" s="38">
        <v>285.86666666666667</v>
      </c>
      <c r="G130" s="38">
        <v>276.43333333333334</v>
      </c>
      <c r="H130" s="38">
        <v>316.83333333333331</v>
      </c>
      <c r="I130" s="38">
        <v>326.26666666666659</v>
      </c>
      <c r="J130" s="38">
        <v>337.0333333333333</v>
      </c>
      <c r="K130" s="31">
        <v>315.5</v>
      </c>
      <c r="L130" s="31">
        <v>295.3</v>
      </c>
      <c r="M130" s="31">
        <v>12.35955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1751.75</v>
      </c>
      <c r="D131" s="38">
        <v>1761.8833333333332</v>
      </c>
      <c r="E131" s="38">
        <v>1731.8666666666663</v>
      </c>
      <c r="F131" s="38">
        <v>1711.9833333333331</v>
      </c>
      <c r="G131" s="38">
        <v>1681.9666666666662</v>
      </c>
      <c r="H131" s="38">
        <v>1781.7666666666664</v>
      </c>
      <c r="I131" s="38">
        <v>1811.7833333333333</v>
      </c>
      <c r="J131" s="38">
        <v>1831.6666666666665</v>
      </c>
      <c r="K131" s="31">
        <v>1791.9</v>
      </c>
      <c r="L131" s="31">
        <v>1742</v>
      </c>
      <c r="M131" s="31">
        <v>12.878360000000001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1641.35</v>
      </c>
      <c r="D132" s="38">
        <v>1621.9333333333334</v>
      </c>
      <c r="E132" s="38">
        <v>1589.4666666666667</v>
      </c>
      <c r="F132" s="38">
        <v>1537.5833333333333</v>
      </c>
      <c r="G132" s="38">
        <v>1505.1166666666666</v>
      </c>
      <c r="H132" s="38">
        <v>1673.8166666666668</v>
      </c>
      <c r="I132" s="38">
        <v>1706.2833333333335</v>
      </c>
      <c r="J132" s="38">
        <v>1758.166666666667</v>
      </c>
      <c r="K132" s="31">
        <v>1654.4</v>
      </c>
      <c r="L132" s="31">
        <v>1570.05</v>
      </c>
      <c r="M132" s="31">
        <v>10.648070000000001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565.29999999999995</v>
      </c>
      <c r="D133" s="38">
        <v>563.73333333333323</v>
      </c>
      <c r="E133" s="38">
        <v>559.66666666666652</v>
      </c>
      <c r="F133" s="38">
        <v>554.0333333333333</v>
      </c>
      <c r="G133" s="38">
        <v>549.96666666666658</v>
      </c>
      <c r="H133" s="38">
        <v>569.36666666666645</v>
      </c>
      <c r="I133" s="38">
        <v>573.43333333333328</v>
      </c>
      <c r="J133" s="38">
        <v>579.06666666666638</v>
      </c>
      <c r="K133" s="31">
        <v>567.79999999999995</v>
      </c>
      <c r="L133" s="31">
        <v>558.1</v>
      </c>
      <c r="M133" s="31">
        <v>19.88682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2004.8</v>
      </c>
      <c r="D134" s="38">
        <v>1998.1833333333334</v>
      </c>
      <c r="E134" s="38">
        <v>1978.3666666666668</v>
      </c>
      <c r="F134" s="38">
        <v>1951.9333333333334</v>
      </c>
      <c r="G134" s="38">
        <v>1932.1166666666668</v>
      </c>
      <c r="H134" s="38">
        <v>2024.6166666666668</v>
      </c>
      <c r="I134" s="38">
        <v>2044.4333333333334</v>
      </c>
      <c r="J134" s="38">
        <v>2070.8666666666668</v>
      </c>
      <c r="K134" s="31">
        <v>2018</v>
      </c>
      <c r="L134" s="31">
        <v>1971.75</v>
      </c>
      <c r="M134" s="31">
        <v>1.27921</v>
      </c>
      <c r="N134" s="1"/>
      <c r="O134" s="1"/>
    </row>
    <row r="135" spans="1:15" ht="12.75" customHeight="1">
      <c r="A135" s="33">
        <v>125</v>
      </c>
      <c r="B135" s="58" t="s">
        <v>866</v>
      </c>
      <c r="C135" s="31">
        <v>2010.75</v>
      </c>
      <c r="D135" s="38">
        <v>1997.6000000000001</v>
      </c>
      <c r="E135" s="38">
        <v>1973.7000000000003</v>
      </c>
      <c r="F135" s="38">
        <v>1936.65</v>
      </c>
      <c r="G135" s="38">
        <v>1912.7500000000002</v>
      </c>
      <c r="H135" s="38">
        <v>2034.6500000000003</v>
      </c>
      <c r="I135" s="38">
        <v>2058.5500000000002</v>
      </c>
      <c r="J135" s="38">
        <v>2095.6000000000004</v>
      </c>
      <c r="K135" s="31">
        <v>2021.5</v>
      </c>
      <c r="L135" s="31">
        <v>1960.55</v>
      </c>
      <c r="M135" s="31">
        <v>0.92876000000000003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863.4</v>
      </c>
      <c r="D136" s="38">
        <v>859.76666666666677</v>
      </c>
      <c r="E136" s="38">
        <v>854.63333333333355</v>
      </c>
      <c r="F136" s="38">
        <v>845.86666666666679</v>
      </c>
      <c r="G136" s="38">
        <v>840.73333333333358</v>
      </c>
      <c r="H136" s="38">
        <v>868.53333333333353</v>
      </c>
      <c r="I136" s="38">
        <v>873.66666666666674</v>
      </c>
      <c r="J136" s="38">
        <v>882.43333333333351</v>
      </c>
      <c r="K136" s="31">
        <v>864.9</v>
      </c>
      <c r="L136" s="31">
        <v>851</v>
      </c>
      <c r="M136" s="31">
        <v>0.29310999999999998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550.54999999999995</v>
      </c>
      <c r="D137" s="38">
        <v>551.69999999999993</v>
      </c>
      <c r="E137" s="38">
        <v>547.84999999999991</v>
      </c>
      <c r="F137" s="38">
        <v>545.15</v>
      </c>
      <c r="G137" s="38">
        <v>541.29999999999995</v>
      </c>
      <c r="H137" s="38">
        <v>554.39999999999986</v>
      </c>
      <c r="I137" s="38">
        <v>558.25</v>
      </c>
      <c r="J137" s="38">
        <v>560.94999999999982</v>
      </c>
      <c r="K137" s="31">
        <v>555.54999999999995</v>
      </c>
      <c r="L137" s="31">
        <v>549</v>
      </c>
      <c r="M137" s="31">
        <v>2.41466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2046.75</v>
      </c>
      <c r="D138" s="38">
        <v>2051.3666666666668</v>
      </c>
      <c r="E138" s="38">
        <v>2018.4333333333334</v>
      </c>
      <c r="F138" s="38">
        <v>1990.1166666666666</v>
      </c>
      <c r="G138" s="38">
        <v>1957.1833333333332</v>
      </c>
      <c r="H138" s="38">
        <v>2079.6833333333334</v>
      </c>
      <c r="I138" s="38">
        <v>2112.6166666666668</v>
      </c>
      <c r="J138" s="38">
        <v>2140.9333333333338</v>
      </c>
      <c r="K138" s="31">
        <v>2084.3000000000002</v>
      </c>
      <c r="L138" s="31">
        <v>2023.05</v>
      </c>
      <c r="M138" s="31">
        <v>4.8148200000000001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413.7</v>
      </c>
      <c r="D139" s="38">
        <v>415.86666666666662</v>
      </c>
      <c r="E139" s="38">
        <v>406.83333333333326</v>
      </c>
      <c r="F139" s="38">
        <v>399.96666666666664</v>
      </c>
      <c r="G139" s="38">
        <v>390.93333333333328</v>
      </c>
      <c r="H139" s="38">
        <v>422.73333333333323</v>
      </c>
      <c r="I139" s="38">
        <v>431.76666666666665</v>
      </c>
      <c r="J139" s="38">
        <v>438.63333333333321</v>
      </c>
      <c r="K139" s="31">
        <v>424.9</v>
      </c>
      <c r="L139" s="31">
        <v>409</v>
      </c>
      <c r="M139" s="31">
        <v>36.669759999999997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181.55</v>
      </c>
      <c r="D140" s="38">
        <v>182.91666666666666</v>
      </c>
      <c r="E140" s="38">
        <v>179.5333333333333</v>
      </c>
      <c r="F140" s="38">
        <v>177.51666666666665</v>
      </c>
      <c r="G140" s="38">
        <v>174.1333333333333</v>
      </c>
      <c r="H140" s="38">
        <v>184.93333333333331</v>
      </c>
      <c r="I140" s="38">
        <v>188.31666666666669</v>
      </c>
      <c r="J140" s="38">
        <v>190.33333333333331</v>
      </c>
      <c r="K140" s="31">
        <v>186.3</v>
      </c>
      <c r="L140" s="31">
        <v>180.9</v>
      </c>
      <c r="M140" s="31">
        <v>70.391159999999999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190.25</v>
      </c>
      <c r="D141" s="38">
        <v>190.11666666666665</v>
      </c>
      <c r="E141" s="38">
        <v>184.33333333333329</v>
      </c>
      <c r="F141" s="38">
        <v>178.41666666666663</v>
      </c>
      <c r="G141" s="38">
        <v>172.63333333333327</v>
      </c>
      <c r="H141" s="38">
        <v>196.0333333333333</v>
      </c>
      <c r="I141" s="38">
        <v>201.81666666666666</v>
      </c>
      <c r="J141" s="38">
        <v>207.73333333333332</v>
      </c>
      <c r="K141" s="31">
        <v>195.9</v>
      </c>
      <c r="L141" s="31">
        <v>184.2</v>
      </c>
      <c r="M141" s="31">
        <v>34.902419999999999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3910.55</v>
      </c>
      <c r="D142" s="38">
        <v>3863.5166666666664</v>
      </c>
      <c r="E142" s="38">
        <v>3807.0333333333328</v>
      </c>
      <c r="F142" s="38">
        <v>3703.5166666666664</v>
      </c>
      <c r="G142" s="38">
        <v>3647.0333333333328</v>
      </c>
      <c r="H142" s="38">
        <v>3967.0333333333328</v>
      </c>
      <c r="I142" s="38">
        <v>4023.5166666666664</v>
      </c>
      <c r="J142" s="38">
        <v>4127.0333333333328</v>
      </c>
      <c r="K142" s="31">
        <v>3920</v>
      </c>
      <c r="L142" s="31">
        <v>3760</v>
      </c>
      <c r="M142" s="31">
        <v>11.24433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4690.3500000000004</v>
      </c>
      <c r="D143" s="38">
        <v>4598.333333333333</v>
      </c>
      <c r="E143" s="38">
        <v>4477.0666666666657</v>
      </c>
      <c r="F143" s="38">
        <v>4263.7833333333328</v>
      </c>
      <c r="G143" s="38">
        <v>4142.5166666666655</v>
      </c>
      <c r="H143" s="38">
        <v>4811.6166666666659</v>
      </c>
      <c r="I143" s="38">
        <v>4932.8833333333341</v>
      </c>
      <c r="J143" s="38">
        <v>5146.1666666666661</v>
      </c>
      <c r="K143" s="31">
        <v>4719.6000000000004</v>
      </c>
      <c r="L143" s="31">
        <v>4385.05</v>
      </c>
      <c r="M143" s="31">
        <v>18.03022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489.15</v>
      </c>
      <c r="D144" s="38">
        <v>489.06666666666661</v>
      </c>
      <c r="E144" s="38">
        <v>485.48333333333323</v>
      </c>
      <c r="F144" s="38">
        <v>481.81666666666661</v>
      </c>
      <c r="G144" s="38">
        <v>478.23333333333323</v>
      </c>
      <c r="H144" s="38">
        <v>492.73333333333323</v>
      </c>
      <c r="I144" s="38">
        <v>496.31666666666661</v>
      </c>
      <c r="J144" s="38">
        <v>499.98333333333323</v>
      </c>
      <c r="K144" s="31">
        <v>492.65</v>
      </c>
      <c r="L144" s="31">
        <v>485.4</v>
      </c>
      <c r="M144" s="31">
        <v>30.89545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2374.25</v>
      </c>
      <c r="D145" s="38">
        <v>2368.1166666666668</v>
      </c>
      <c r="E145" s="38">
        <v>2350.2333333333336</v>
      </c>
      <c r="F145" s="38">
        <v>2326.2166666666667</v>
      </c>
      <c r="G145" s="38">
        <v>2308.3333333333335</v>
      </c>
      <c r="H145" s="38">
        <v>2392.1333333333337</v>
      </c>
      <c r="I145" s="38">
        <v>2410.0166666666669</v>
      </c>
      <c r="J145" s="38">
        <v>2434.0333333333338</v>
      </c>
      <c r="K145" s="31">
        <v>2386</v>
      </c>
      <c r="L145" s="31">
        <v>2344.1</v>
      </c>
      <c r="M145" s="31">
        <v>1.4966600000000001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5630.7</v>
      </c>
      <c r="D146" s="38">
        <v>5645.8666666666659</v>
      </c>
      <c r="E146" s="38">
        <v>5603.7333333333318</v>
      </c>
      <c r="F146" s="38">
        <v>5576.7666666666655</v>
      </c>
      <c r="G146" s="38">
        <v>5534.6333333333314</v>
      </c>
      <c r="H146" s="38">
        <v>5672.8333333333321</v>
      </c>
      <c r="I146" s="38">
        <v>5714.9666666666653</v>
      </c>
      <c r="J146" s="38">
        <v>5741.9333333333325</v>
      </c>
      <c r="K146" s="31">
        <v>5688</v>
      </c>
      <c r="L146" s="31">
        <v>5618.9</v>
      </c>
      <c r="M146" s="31">
        <v>4.9996600000000004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487.45</v>
      </c>
      <c r="D147" s="38">
        <v>491.81666666666666</v>
      </c>
      <c r="E147" s="38">
        <v>480.63333333333333</v>
      </c>
      <c r="F147" s="38">
        <v>473.81666666666666</v>
      </c>
      <c r="G147" s="38">
        <v>462.63333333333333</v>
      </c>
      <c r="H147" s="38">
        <v>498.63333333333333</v>
      </c>
      <c r="I147" s="38">
        <v>509.81666666666661</v>
      </c>
      <c r="J147" s="38">
        <v>516.63333333333333</v>
      </c>
      <c r="K147" s="31">
        <v>503</v>
      </c>
      <c r="L147" s="31">
        <v>485</v>
      </c>
      <c r="M147" s="31">
        <v>4.0623300000000002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40.049999999999997</v>
      </c>
      <c r="D148" s="38">
        <v>40.4</v>
      </c>
      <c r="E148" s="38">
        <v>39.65</v>
      </c>
      <c r="F148" s="38">
        <v>39.25</v>
      </c>
      <c r="G148" s="38">
        <v>38.5</v>
      </c>
      <c r="H148" s="38">
        <v>40.799999999999997</v>
      </c>
      <c r="I148" s="38">
        <v>41.55</v>
      </c>
      <c r="J148" s="38">
        <v>41.949999999999996</v>
      </c>
      <c r="K148" s="31">
        <v>41.15</v>
      </c>
      <c r="L148" s="31">
        <v>40</v>
      </c>
      <c r="M148" s="31">
        <v>237.53262000000001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1761.15</v>
      </c>
      <c r="D149" s="38">
        <v>1747.7</v>
      </c>
      <c r="E149" s="38">
        <v>1715.5</v>
      </c>
      <c r="F149" s="38">
        <v>1669.85</v>
      </c>
      <c r="G149" s="38">
        <v>1637.6499999999999</v>
      </c>
      <c r="H149" s="38">
        <v>1793.3500000000001</v>
      </c>
      <c r="I149" s="38">
        <v>1825.5500000000004</v>
      </c>
      <c r="J149" s="38">
        <v>1871.2000000000003</v>
      </c>
      <c r="K149" s="31">
        <v>1779.9</v>
      </c>
      <c r="L149" s="31">
        <v>1702.05</v>
      </c>
      <c r="M149" s="31">
        <v>0.75919999999999999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3355.85</v>
      </c>
      <c r="D150" s="38">
        <v>3357.5666666666671</v>
      </c>
      <c r="E150" s="38">
        <v>3337.983333333334</v>
      </c>
      <c r="F150" s="38">
        <v>3320.1166666666668</v>
      </c>
      <c r="G150" s="38">
        <v>3300.5333333333338</v>
      </c>
      <c r="H150" s="38">
        <v>3375.4333333333343</v>
      </c>
      <c r="I150" s="38">
        <v>3395.0166666666673</v>
      </c>
      <c r="J150" s="38">
        <v>3412.8833333333346</v>
      </c>
      <c r="K150" s="31">
        <v>3377.15</v>
      </c>
      <c r="L150" s="31">
        <v>3339.7</v>
      </c>
      <c r="M150" s="31">
        <v>4.3896800000000002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209.9</v>
      </c>
      <c r="D151" s="38">
        <v>211.68333333333331</v>
      </c>
      <c r="E151" s="38">
        <v>207.46666666666661</v>
      </c>
      <c r="F151" s="38">
        <v>205.0333333333333</v>
      </c>
      <c r="G151" s="38">
        <v>200.81666666666661</v>
      </c>
      <c r="H151" s="38">
        <v>214.11666666666662</v>
      </c>
      <c r="I151" s="38">
        <v>218.33333333333331</v>
      </c>
      <c r="J151" s="38">
        <v>220.76666666666662</v>
      </c>
      <c r="K151" s="31">
        <v>215.9</v>
      </c>
      <c r="L151" s="31">
        <v>209.25</v>
      </c>
      <c r="M151" s="31">
        <v>7.3062699999999996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518.5</v>
      </c>
      <c r="D152" s="38">
        <v>514.13333333333333</v>
      </c>
      <c r="E152" s="38">
        <v>508.36666666666667</v>
      </c>
      <c r="F152" s="38">
        <v>498.23333333333335</v>
      </c>
      <c r="G152" s="38">
        <v>492.4666666666667</v>
      </c>
      <c r="H152" s="38">
        <v>524.26666666666665</v>
      </c>
      <c r="I152" s="38">
        <v>530.0333333333333</v>
      </c>
      <c r="J152" s="38">
        <v>540.16666666666663</v>
      </c>
      <c r="K152" s="31">
        <v>519.9</v>
      </c>
      <c r="L152" s="31">
        <v>504</v>
      </c>
      <c r="M152" s="31">
        <v>2.6561400000000002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459.7</v>
      </c>
      <c r="D153" s="38">
        <v>457.4666666666667</v>
      </c>
      <c r="E153" s="38">
        <v>451.98333333333341</v>
      </c>
      <c r="F153" s="38">
        <v>444.26666666666671</v>
      </c>
      <c r="G153" s="38">
        <v>438.78333333333342</v>
      </c>
      <c r="H153" s="38">
        <v>465.18333333333339</v>
      </c>
      <c r="I153" s="38">
        <v>470.66666666666674</v>
      </c>
      <c r="J153" s="38">
        <v>478.38333333333338</v>
      </c>
      <c r="K153" s="31">
        <v>462.95</v>
      </c>
      <c r="L153" s="31">
        <v>449.75</v>
      </c>
      <c r="M153" s="31">
        <v>21.24465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1680.45</v>
      </c>
      <c r="D154" s="38">
        <v>1680.7333333333333</v>
      </c>
      <c r="E154" s="38">
        <v>1670.5166666666667</v>
      </c>
      <c r="F154" s="38">
        <v>1660.5833333333333</v>
      </c>
      <c r="G154" s="38">
        <v>1650.3666666666666</v>
      </c>
      <c r="H154" s="38">
        <v>1690.6666666666667</v>
      </c>
      <c r="I154" s="38">
        <v>1700.8833333333334</v>
      </c>
      <c r="J154" s="38">
        <v>1710.8166666666668</v>
      </c>
      <c r="K154" s="31">
        <v>1690.95</v>
      </c>
      <c r="L154" s="31">
        <v>1670.8</v>
      </c>
      <c r="M154" s="31">
        <v>0.22259999999999999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149.69999999999999</v>
      </c>
      <c r="D155" s="38">
        <v>149.16666666666666</v>
      </c>
      <c r="E155" s="38">
        <v>146.68333333333331</v>
      </c>
      <c r="F155" s="38">
        <v>143.66666666666666</v>
      </c>
      <c r="G155" s="38">
        <v>141.18333333333331</v>
      </c>
      <c r="H155" s="38">
        <v>152.18333333333331</v>
      </c>
      <c r="I155" s="38">
        <v>154.66666666666666</v>
      </c>
      <c r="J155" s="38">
        <v>157.68333333333331</v>
      </c>
      <c r="K155" s="31">
        <v>151.65</v>
      </c>
      <c r="L155" s="31">
        <v>146.15</v>
      </c>
      <c r="M155" s="31">
        <v>52.568840000000002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217.8</v>
      </c>
      <c r="D156" s="38">
        <v>217.26666666666665</v>
      </c>
      <c r="E156" s="38">
        <v>215.68333333333331</v>
      </c>
      <c r="F156" s="38">
        <v>213.56666666666666</v>
      </c>
      <c r="G156" s="38">
        <v>211.98333333333332</v>
      </c>
      <c r="H156" s="38">
        <v>219.3833333333333</v>
      </c>
      <c r="I156" s="38">
        <v>220.96666666666667</v>
      </c>
      <c r="J156" s="38">
        <v>223.08333333333329</v>
      </c>
      <c r="K156" s="31">
        <v>218.85</v>
      </c>
      <c r="L156" s="31">
        <v>215.15</v>
      </c>
      <c r="M156" s="31">
        <v>2.98068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86.4</v>
      </c>
      <c r="D157" s="38">
        <v>86.7</v>
      </c>
      <c r="E157" s="38">
        <v>85.050000000000011</v>
      </c>
      <c r="F157" s="38">
        <v>83.7</v>
      </c>
      <c r="G157" s="38">
        <v>82.050000000000011</v>
      </c>
      <c r="H157" s="38">
        <v>88.050000000000011</v>
      </c>
      <c r="I157" s="38">
        <v>89.700000000000017</v>
      </c>
      <c r="J157" s="38">
        <v>91.050000000000011</v>
      </c>
      <c r="K157" s="31">
        <v>88.35</v>
      </c>
      <c r="L157" s="31">
        <v>85.35</v>
      </c>
      <c r="M157" s="31">
        <v>72.379850000000005</v>
      </c>
      <c r="N157" s="1"/>
      <c r="O157" s="1"/>
    </row>
    <row r="158" spans="1:15" ht="12.75" customHeight="1">
      <c r="A158" s="33">
        <v>148</v>
      </c>
      <c r="B158" s="58" t="s">
        <v>867</v>
      </c>
      <c r="C158" s="31">
        <v>828.2</v>
      </c>
      <c r="D158" s="38">
        <v>824.33333333333337</v>
      </c>
      <c r="E158" s="38">
        <v>809.86666666666679</v>
      </c>
      <c r="F158" s="38">
        <v>791.53333333333342</v>
      </c>
      <c r="G158" s="38">
        <v>777.06666666666683</v>
      </c>
      <c r="H158" s="38">
        <v>842.66666666666674</v>
      </c>
      <c r="I158" s="38">
        <v>857.13333333333321</v>
      </c>
      <c r="J158" s="38">
        <v>875.4666666666667</v>
      </c>
      <c r="K158" s="31">
        <v>838.8</v>
      </c>
      <c r="L158" s="31">
        <v>806</v>
      </c>
      <c r="M158" s="31">
        <v>4.9696800000000003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2549.6999999999998</v>
      </c>
      <c r="D159" s="38">
        <v>2556.5666666666666</v>
      </c>
      <c r="E159" s="38">
        <v>2523.1333333333332</v>
      </c>
      <c r="F159" s="38">
        <v>2496.5666666666666</v>
      </c>
      <c r="G159" s="38">
        <v>2463.1333333333332</v>
      </c>
      <c r="H159" s="38">
        <v>2583.1333333333332</v>
      </c>
      <c r="I159" s="38">
        <v>2616.5666666666666</v>
      </c>
      <c r="J159" s="38">
        <v>2643.1333333333332</v>
      </c>
      <c r="K159" s="31">
        <v>2590</v>
      </c>
      <c r="L159" s="31">
        <v>2530</v>
      </c>
      <c r="M159" s="31">
        <v>1.9495899999999999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263</v>
      </c>
      <c r="D160" s="38">
        <v>261.41666666666669</v>
      </c>
      <c r="E160" s="38">
        <v>258.88333333333338</v>
      </c>
      <c r="F160" s="38">
        <v>254.76666666666671</v>
      </c>
      <c r="G160" s="38">
        <v>252.23333333333341</v>
      </c>
      <c r="H160" s="38">
        <v>265.53333333333336</v>
      </c>
      <c r="I160" s="38">
        <v>268.06666666666666</v>
      </c>
      <c r="J160" s="38">
        <v>272.18333333333334</v>
      </c>
      <c r="K160" s="31">
        <v>263.95</v>
      </c>
      <c r="L160" s="31">
        <v>257.3</v>
      </c>
      <c r="M160" s="31">
        <v>22.01323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381.35</v>
      </c>
      <c r="D161" s="38">
        <v>379.73333333333335</v>
      </c>
      <c r="E161" s="38">
        <v>375.4666666666667</v>
      </c>
      <c r="F161" s="38">
        <v>369.58333333333337</v>
      </c>
      <c r="G161" s="38">
        <v>365.31666666666672</v>
      </c>
      <c r="H161" s="38">
        <v>385.61666666666667</v>
      </c>
      <c r="I161" s="38">
        <v>389.88333333333333</v>
      </c>
      <c r="J161" s="38">
        <v>395.76666666666665</v>
      </c>
      <c r="K161" s="31">
        <v>384</v>
      </c>
      <c r="L161" s="31">
        <v>373.85</v>
      </c>
      <c r="M161" s="31">
        <v>4.1120900000000002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134.05000000000001</v>
      </c>
      <c r="D162" s="38">
        <v>134.10000000000002</v>
      </c>
      <c r="E162" s="38">
        <v>133.05000000000004</v>
      </c>
      <c r="F162" s="38">
        <v>132.05000000000001</v>
      </c>
      <c r="G162" s="38">
        <v>131.00000000000003</v>
      </c>
      <c r="H162" s="38">
        <v>135.10000000000005</v>
      </c>
      <c r="I162" s="38">
        <v>136.15</v>
      </c>
      <c r="J162" s="38">
        <v>137.15000000000006</v>
      </c>
      <c r="K162" s="31">
        <v>135.15</v>
      </c>
      <c r="L162" s="31">
        <v>133.1</v>
      </c>
      <c r="M162" s="31">
        <v>132.36208999999999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471.55</v>
      </c>
      <c r="D163" s="38">
        <v>474.84999999999997</v>
      </c>
      <c r="E163" s="38">
        <v>466.69999999999993</v>
      </c>
      <c r="F163" s="38">
        <v>461.84999999999997</v>
      </c>
      <c r="G163" s="38">
        <v>453.69999999999993</v>
      </c>
      <c r="H163" s="38">
        <v>479.69999999999993</v>
      </c>
      <c r="I163" s="38">
        <v>487.84999999999991</v>
      </c>
      <c r="J163" s="38">
        <v>492.69999999999993</v>
      </c>
      <c r="K163" s="31">
        <v>483</v>
      </c>
      <c r="L163" s="31">
        <v>470</v>
      </c>
      <c r="M163" s="31">
        <v>5.3870500000000003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4650.2</v>
      </c>
      <c r="D164" s="38">
        <v>4630.0666666666666</v>
      </c>
      <c r="E164" s="38">
        <v>4595.1333333333332</v>
      </c>
      <c r="F164" s="38">
        <v>4540.0666666666666</v>
      </c>
      <c r="G164" s="38">
        <v>4505.1333333333332</v>
      </c>
      <c r="H164" s="38">
        <v>4685.1333333333332</v>
      </c>
      <c r="I164" s="38">
        <v>4720.0666666666657</v>
      </c>
      <c r="J164" s="38">
        <v>4775.1333333333332</v>
      </c>
      <c r="K164" s="31">
        <v>4665</v>
      </c>
      <c r="L164" s="31">
        <v>4575</v>
      </c>
      <c r="M164" s="31">
        <v>0.19438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1075.1500000000001</v>
      </c>
      <c r="D165" s="38">
        <v>1059.0333333333335</v>
      </c>
      <c r="E165" s="38">
        <v>1028.116666666667</v>
      </c>
      <c r="F165" s="38">
        <v>981.08333333333348</v>
      </c>
      <c r="G165" s="38">
        <v>950.16666666666697</v>
      </c>
      <c r="H165" s="38">
        <v>1106.0666666666671</v>
      </c>
      <c r="I165" s="38">
        <v>1136.9833333333336</v>
      </c>
      <c r="J165" s="38">
        <v>1184.0166666666671</v>
      </c>
      <c r="K165" s="31">
        <v>1089.95</v>
      </c>
      <c r="L165" s="31">
        <v>1012</v>
      </c>
      <c r="M165" s="31">
        <v>14.19327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201.1</v>
      </c>
      <c r="D166" s="38">
        <v>203.06666666666669</v>
      </c>
      <c r="E166" s="38">
        <v>198.13333333333338</v>
      </c>
      <c r="F166" s="38">
        <v>195.16666666666669</v>
      </c>
      <c r="G166" s="38">
        <v>190.23333333333338</v>
      </c>
      <c r="H166" s="38">
        <v>206.03333333333339</v>
      </c>
      <c r="I166" s="38">
        <v>210.96666666666673</v>
      </c>
      <c r="J166" s="38">
        <v>213.93333333333339</v>
      </c>
      <c r="K166" s="31">
        <v>208</v>
      </c>
      <c r="L166" s="31">
        <v>200.1</v>
      </c>
      <c r="M166" s="31">
        <v>6.5742700000000003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147.55000000000001</v>
      </c>
      <c r="D167" s="38">
        <v>147.83333333333334</v>
      </c>
      <c r="E167" s="38">
        <v>145.4666666666667</v>
      </c>
      <c r="F167" s="38">
        <v>143.38333333333335</v>
      </c>
      <c r="G167" s="38">
        <v>141.01666666666671</v>
      </c>
      <c r="H167" s="38">
        <v>149.91666666666669</v>
      </c>
      <c r="I167" s="38">
        <v>152.2833333333333</v>
      </c>
      <c r="J167" s="38">
        <v>154.36666666666667</v>
      </c>
      <c r="K167" s="31">
        <v>150.19999999999999</v>
      </c>
      <c r="L167" s="31">
        <v>145.75</v>
      </c>
      <c r="M167" s="31">
        <v>21.729780000000002</v>
      </c>
      <c r="N167" s="1"/>
      <c r="O167" s="1"/>
    </row>
    <row r="168" spans="1:15" ht="12.75" customHeight="1">
      <c r="A168" s="33">
        <v>158</v>
      </c>
      <c r="B168" s="58" t="s">
        <v>868</v>
      </c>
      <c r="C168" s="31">
        <v>763.3</v>
      </c>
      <c r="D168" s="38">
        <v>758.79999999999984</v>
      </c>
      <c r="E168" s="38">
        <v>745.6999999999997</v>
      </c>
      <c r="F168" s="38">
        <v>728.09999999999991</v>
      </c>
      <c r="G168" s="38">
        <v>714.99999999999977</v>
      </c>
      <c r="H168" s="38">
        <v>776.39999999999964</v>
      </c>
      <c r="I168" s="38">
        <v>789.49999999999977</v>
      </c>
      <c r="J168" s="38">
        <v>807.09999999999957</v>
      </c>
      <c r="K168" s="31">
        <v>771.9</v>
      </c>
      <c r="L168" s="31">
        <v>741.2</v>
      </c>
      <c r="M168" s="31">
        <v>3.6558600000000001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323.89999999999998</v>
      </c>
      <c r="D169" s="38">
        <v>326.91666666666669</v>
      </c>
      <c r="E169" s="38">
        <v>316.03333333333336</v>
      </c>
      <c r="F169" s="38">
        <v>308.16666666666669</v>
      </c>
      <c r="G169" s="38">
        <v>297.28333333333336</v>
      </c>
      <c r="H169" s="38">
        <v>334.78333333333336</v>
      </c>
      <c r="I169" s="38">
        <v>345.66666666666669</v>
      </c>
      <c r="J169" s="38">
        <v>353.53333333333336</v>
      </c>
      <c r="K169" s="31">
        <v>337.8</v>
      </c>
      <c r="L169" s="31">
        <v>319.05</v>
      </c>
      <c r="M169" s="31">
        <v>65.523039999999995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147.05000000000001</v>
      </c>
      <c r="D170" s="38">
        <v>148.83333333333334</v>
      </c>
      <c r="E170" s="38">
        <v>144.31666666666669</v>
      </c>
      <c r="F170" s="38">
        <v>141.58333333333334</v>
      </c>
      <c r="G170" s="38">
        <v>137.06666666666669</v>
      </c>
      <c r="H170" s="38">
        <v>151.56666666666669</v>
      </c>
      <c r="I170" s="38">
        <v>156.08333333333334</v>
      </c>
      <c r="J170" s="38">
        <v>158.81666666666669</v>
      </c>
      <c r="K170" s="31">
        <v>153.35</v>
      </c>
      <c r="L170" s="31">
        <v>146.1</v>
      </c>
      <c r="M170" s="31">
        <v>88.801749999999998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1340.35</v>
      </c>
      <c r="D171" s="38">
        <v>1348.8166666666666</v>
      </c>
      <c r="E171" s="38">
        <v>1316.6333333333332</v>
      </c>
      <c r="F171" s="38">
        <v>1292.9166666666665</v>
      </c>
      <c r="G171" s="38">
        <v>1260.7333333333331</v>
      </c>
      <c r="H171" s="38">
        <v>1372.5333333333333</v>
      </c>
      <c r="I171" s="38">
        <v>1404.7166666666667</v>
      </c>
      <c r="J171" s="38">
        <v>1428.4333333333334</v>
      </c>
      <c r="K171" s="31">
        <v>1381</v>
      </c>
      <c r="L171" s="31">
        <v>1325.1</v>
      </c>
      <c r="M171" s="31">
        <v>0.45874999999999999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114.25</v>
      </c>
      <c r="D172" s="38">
        <v>114.96666666666665</v>
      </c>
      <c r="E172" s="38">
        <v>113.38333333333331</v>
      </c>
      <c r="F172" s="38">
        <v>112.51666666666665</v>
      </c>
      <c r="G172" s="38">
        <v>110.93333333333331</v>
      </c>
      <c r="H172" s="38">
        <v>115.83333333333331</v>
      </c>
      <c r="I172" s="38">
        <v>117.41666666666666</v>
      </c>
      <c r="J172" s="38">
        <v>118.28333333333332</v>
      </c>
      <c r="K172" s="31">
        <v>116.55</v>
      </c>
      <c r="L172" s="31">
        <v>114.1</v>
      </c>
      <c r="M172" s="31">
        <v>114.80767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2623.5</v>
      </c>
      <c r="D173" s="38">
        <v>2626.15</v>
      </c>
      <c r="E173" s="38">
        <v>2607.8500000000004</v>
      </c>
      <c r="F173" s="38">
        <v>2592.2000000000003</v>
      </c>
      <c r="G173" s="38">
        <v>2573.9000000000005</v>
      </c>
      <c r="H173" s="38">
        <v>2641.8</v>
      </c>
      <c r="I173" s="38">
        <v>2660.1000000000004</v>
      </c>
      <c r="J173" s="38">
        <v>2675.75</v>
      </c>
      <c r="K173" s="31">
        <v>2644.45</v>
      </c>
      <c r="L173" s="31">
        <v>2610.5</v>
      </c>
      <c r="M173" s="31">
        <v>7.0139999999999994E-2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3220.5</v>
      </c>
      <c r="D174" s="38">
        <v>3247.4333333333329</v>
      </c>
      <c r="E174" s="38">
        <v>3178.0666666666657</v>
      </c>
      <c r="F174" s="38">
        <v>3135.6333333333328</v>
      </c>
      <c r="G174" s="38">
        <v>3066.2666666666655</v>
      </c>
      <c r="H174" s="38">
        <v>3289.8666666666659</v>
      </c>
      <c r="I174" s="38">
        <v>3359.2333333333336</v>
      </c>
      <c r="J174" s="38">
        <v>3401.6666666666661</v>
      </c>
      <c r="K174" s="31">
        <v>3316.8</v>
      </c>
      <c r="L174" s="31">
        <v>3205</v>
      </c>
      <c r="M174" s="31">
        <v>0.16395000000000001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206.85</v>
      </c>
      <c r="D175" s="38">
        <v>207.21666666666667</v>
      </c>
      <c r="E175" s="38">
        <v>204.78333333333333</v>
      </c>
      <c r="F175" s="38">
        <v>202.71666666666667</v>
      </c>
      <c r="G175" s="38">
        <v>200.28333333333333</v>
      </c>
      <c r="H175" s="38">
        <v>209.28333333333333</v>
      </c>
      <c r="I175" s="38">
        <v>211.71666666666667</v>
      </c>
      <c r="J175" s="38">
        <v>213.78333333333333</v>
      </c>
      <c r="K175" s="31">
        <v>209.65</v>
      </c>
      <c r="L175" s="31">
        <v>205.15</v>
      </c>
      <c r="M175" s="31">
        <v>5.8941699999999999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1342.55</v>
      </c>
      <c r="D176" s="38">
        <v>1340.5333333333335</v>
      </c>
      <c r="E176" s="38">
        <v>1303.0666666666671</v>
      </c>
      <c r="F176" s="38">
        <v>1263.5833333333335</v>
      </c>
      <c r="G176" s="38">
        <v>1226.116666666667</v>
      </c>
      <c r="H176" s="38">
        <v>1380.0166666666671</v>
      </c>
      <c r="I176" s="38">
        <v>1417.4833333333338</v>
      </c>
      <c r="J176" s="38">
        <v>1456.9666666666672</v>
      </c>
      <c r="K176" s="31">
        <v>1378</v>
      </c>
      <c r="L176" s="31">
        <v>1301.05</v>
      </c>
      <c r="M176" s="31">
        <v>6.8465100000000003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1399.1</v>
      </c>
      <c r="D177" s="38">
        <v>1400.9833333333333</v>
      </c>
      <c r="E177" s="38">
        <v>1391.9666666666667</v>
      </c>
      <c r="F177" s="38">
        <v>1384.8333333333333</v>
      </c>
      <c r="G177" s="38">
        <v>1375.8166666666666</v>
      </c>
      <c r="H177" s="38">
        <v>1408.1166666666668</v>
      </c>
      <c r="I177" s="38">
        <v>1417.1333333333337</v>
      </c>
      <c r="J177" s="38">
        <v>1424.2666666666669</v>
      </c>
      <c r="K177" s="31">
        <v>1410</v>
      </c>
      <c r="L177" s="31">
        <v>1393.85</v>
      </c>
      <c r="M177" s="31">
        <v>0.45084999999999997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816</v>
      </c>
      <c r="D178" s="38">
        <v>811.36666666666667</v>
      </c>
      <c r="E178" s="38">
        <v>804.7833333333333</v>
      </c>
      <c r="F178" s="38">
        <v>793.56666666666661</v>
      </c>
      <c r="G178" s="38">
        <v>786.98333333333323</v>
      </c>
      <c r="H178" s="38">
        <v>822.58333333333337</v>
      </c>
      <c r="I178" s="38">
        <v>829.16666666666663</v>
      </c>
      <c r="J178" s="38">
        <v>840.38333333333344</v>
      </c>
      <c r="K178" s="31">
        <v>817.95</v>
      </c>
      <c r="L178" s="31">
        <v>800.15</v>
      </c>
      <c r="M178" s="31">
        <v>11.505229999999999</v>
      </c>
      <c r="N178" s="1"/>
      <c r="O178" s="1"/>
    </row>
    <row r="179" spans="1:15" ht="12.75" customHeight="1">
      <c r="A179" s="33">
        <v>169</v>
      </c>
      <c r="B179" s="58" t="s">
        <v>874</v>
      </c>
      <c r="C179" s="31">
        <v>690.7</v>
      </c>
      <c r="D179" s="38">
        <v>683.53333333333342</v>
      </c>
      <c r="E179" s="38">
        <v>668.61666666666679</v>
      </c>
      <c r="F179" s="38">
        <v>646.53333333333342</v>
      </c>
      <c r="G179" s="38">
        <v>631.61666666666679</v>
      </c>
      <c r="H179" s="38">
        <v>705.61666666666679</v>
      </c>
      <c r="I179" s="38">
        <v>720.53333333333353</v>
      </c>
      <c r="J179" s="38">
        <v>742.61666666666679</v>
      </c>
      <c r="K179" s="31">
        <v>698.45</v>
      </c>
      <c r="L179" s="31">
        <v>661.45</v>
      </c>
      <c r="M179" s="31">
        <v>9.0208200000000005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1446.7</v>
      </c>
      <c r="D180" s="38">
        <v>1446.6166666666668</v>
      </c>
      <c r="E180" s="38">
        <v>1433.2333333333336</v>
      </c>
      <c r="F180" s="38">
        <v>1419.7666666666669</v>
      </c>
      <c r="G180" s="38">
        <v>1406.3833333333337</v>
      </c>
      <c r="H180" s="38">
        <v>1460.0833333333335</v>
      </c>
      <c r="I180" s="38">
        <v>1473.4666666666667</v>
      </c>
      <c r="J180" s="38">
        <v>1486.9333333333334</v>
      </c>
      <c r="K180" s="31">
        <v>1460</v>
      </c>
      <c r="L180" s="31">
        <v>1433.15</v>
      </c>
      <c r="M180" s="31">
        <v>1.0374399999999999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51.6</v>
      </c>
      <c r="D181" s="38">
        <v>51.416666666666664</v>
      </c>
      <c r="E181" s="38">
        <v>51.083333333333329</v>
      </c>
      <c r="F181" s="38">
        <v>50.566666666666663</v>
      </c>
      <c r="G181" s="38">
        <v>50.233333333333327</v>
      </c>
      <c r="H181" s="38">
        <v>51.93333333333333</v>
      </c>
      <c r="I181" s="38">
        <v>52.266666666666659</v>
      </c>
      <c r="J181" s="38">
        <v>52.783333333333331</v>
      </c>
      <c r="K181" s="31">
        <v>51.75</v>
      </c>
      <c r="L181" s="31">
        <v>50.9</v>
      </c>
      <c r="M181" s="31">
        <v>47.819330000000001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1257.2</v>
      </c>
      <c r="D182" s="38">
        <v>1254.6666666666667</v>
      </c>
      <c r="E182" s="38">
        <v>1237.5333333333335</v>
      </c>
      <c r="F182" s="38">
        <v>1217.8666666666668</v>
      </c>
      <c r="G182" s="38">
        <v>1200.7333333333336</v>
      </c>
      <c r="H182" s="38">
        <v>1274.3333333333335</v>
      </c>
      <c r="I182" s="38">
        <v>1291.4666666666667</v>
      </c>
      <c r="J182" s="38">
        <v>1311.1333333333334</v>
      </c>
      <c r="K182" s="31">
        <v>1271.8</v>
      </c>
      <c r="L182" s="31">
        <v>1235</v>
      </c>
      <c r="M182" s="31">
        <v>0.47365000000000002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2053.5500000000002</v>
      </c>
      <c r="D183" s="38">
        <v>2071.1666666666665</v>
      </c>
      <c r="E183" s="38">
        <v>1992.3833333333332</v>
      </c>
      <c r="F183" s="38">
        <v>1931.2166666666667</v>
      </c>
      <c r="G183" s="38">
        <v>1852.4333333333334</v>
      </c>
      <c r="H183" s="38">
        <v>2132.333333333333</v>
      </c>
      <c r="I183" s="38">
        <v>2211.1166666666668</v>
      </c>
      <c r="J183" s="38">
        <v>2272.2833333333328</v>
      </c>
      <c r="K183" s="31">
        <v>2149.9499999999998</v>
      </c>
      <c r="L183" s="31">
        <v>2010</v>
      </c>
      <c r="M183" s="31">
        <v>1.62669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487.15</v>
      </c>
      <c r="D184" s="38">
        <v>486.39999999999992</v>
      </c>
      <c r="E184" s="38">
        <v>483.34999999999985</v>
      </c>
      <c r="F184" s="38">
        <v>479.54999999999995</v>
      </c>
      <c r="G184" s="38">
        <v>476.49999999999989</v>
      </c>
      <c r="H184" s="38">
        <v>490.19999999999982</v>
      </c>
      <c r="I184" s="38">
        <v>493.24999999999989</v>
      </c>
      <c r="J184" s="38">
        <v>497.04999999999978</v>
      </c>
      <c r="K184" s="31">
        <v>489.45</v>
      </c>
      <c r="L184" s="31">
        <v>482.6</v>
      </c>
      <c r="M184" s="31">
        <v>1.65666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1030.7</v>
      </c>
      <c r="D185" s="38">
        <v>1025.2166666666669</v>
      </c>
      <c r="E185" s="38">
        <v>1015.5333333333338</v>
      </c>
      <c r="F185" s="38">
        <v>1000.3666666666668</v>
      </c>
      <c r="G185" s="38">
        <v>990.68333333333362</v>
      </c>
      <c r="H185" s="38">
        <v>1040.3833333333339</v>
      </c>
      <c r="I185" s="38">
        <v>1050.0666666666668</v>
      </c>
      <c r="J185" s="38">
        <v>1065.233333333334</v>
      </c>
      <c r="K185" s="31">
        <v>1034.9000000000001</v>
      </c>
      <c r="L185" s="31">
        <v>1010.05</v>
      </c>
      <c r="M185" s="31">
        <v>12.98516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471.15</v>
      </c>
      <c r="D186" s="38">
        <v>472.58333333333331</v>
      </c>
      <c r="E186" s="38">
        <v>467.06666666666661</v>
      </c>
      <c r="F186" s="38">
        <v>462.98333333333329</v>
      </c>
      <c r="G186" s="38">
        <v>457.46666666666658</v>
      </c>
      <c r="H186" s="38">
        <v>476.66666666666663</v>
      </c>
      <c r="I186" s="38">
        <v>482.18333333333339</v>
      </c>
      <c r="J186" s="38">
        <v>486.26666666666665</v>
      </c>
      <c r="K186" s="31">
        <v>478.1</v>
      </c>
      <c r="L186" s="31">
        <v>468.5</v>
      </c>
      <c r="M186" s="31">
        <v>1.573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1561.65</v>
      </c>
      <c r="D187" s="38">
        <v>1548.1500000000003</v>
      </c>
      <c r="E187" s="38">
        <v>1529.8500000000006</v>
      </c>
      <c r="F187" s="38">
        <v>1498.0500000000002</v>
      </c>
      <c r="G187" s="38">
        <v>1479.7500000000005</v>
      </c>
      <c r="H187" s="38">
        <v>1579.9500000000007</v>
      </c>
      <c r="I187" s="38">
        <v>1598.2500000000005</v>
      </c>
      <c r="J187" s="38">
        <v>1630.0500000000009</v>
      </c>
      <c r="K187" s="31">
        <v>1566.45</v>
      </c>
      <c r="L187" s="31">
        <v>1516.35</v>
      </c>
      <c r="M187" s="31">
        <v>8.9448799999999995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320.55</v>
      </c>
      <c r="D188" s="38">
        <v>320.05</v>
      </c>
      <c r="E188" s="38">
        <v>317.70000000000005</v>
      </c>
      <c r="F188" s="38">
        <v>314.85000000000002</v>
      </c>
      <c r="G188" s="38">
        <v>312.50000000000006</v>
      </c>
      <c r="H188" s="38">
        <v>322.90000000000003</v>
      </c>
      <c r="I188" s="38">
        <v>325.25000000000006</v>
      </c>
      <c r="J188" s="38">
        <v>328.1</v>
      </c>
      <c r="K188" s="31">
        <v>322.39999999999998</v>
      </c>
      <c r="L188" s="31">
        <v>317.2</v>
      </c>
      <c r="M188" s="31">
        <v>9.7025600000000001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463.6</v>
      </c>
      <c r="D189" s="38">
        <v>460.0333333333333</v>
      </c>
      <c r="E189" s="38">
        <v>452.56666666666661</v>
      </c>
      <c r="F189" s="38">
        <v>441.5333333333333</v>
      </c>
      <c r="G189" s="38">
        <v>434.06666666666661</v>
      </c>
      <c r="H189" s="38">
        <v>471.06666666666661</v>
      </c>
      <c r="I189" s="38">
        <v>478.5333333333333</v>
      </c>
      <c r="J189" s="38">
        <v>489.56666666666661</v>
      </c>
      <c r="K189" s="31">
        <v>467.5</v>
      </c>
      <c r="L189" s="31">
        <v>449</v>
      </c>
      <c r="M189" s="31">
        <v>28.103290000000001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1855.6</v>
      </c>
      <c r="D190" s="38">
        <v>1848.8666666666668</v>
      </c>
      <c r="E190" s="38">
        <v>1832.7833333333335</v>
      </c>
      <c r="F190" s="38">
        <v>1809.9666666666667</v>
      </c>
      <c r="G190" s="38">
        <v>1793.8833333333334</v>
      </c>
      <c r="H190" s="38">
        <v>1871.6833333333336</v>
      </c>
      <c r="I190" s="38">
        <v>1887.7666666666667</v>
      </c>
      <c r="J190" s="38">
        <v>1910.5833333333337</v>
      </c>
      <c r="K190" s="31">
        <v>1864.95</v>
      </c>
      <c r="L190" s="31">
        <v>1826.05</v>
      </c>
      <c r="M190" s="31">
        <v>9.6661599999999996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773.2</v>
      </c>
      <c r="D191" s="38">
        <v>789.36666666666667</v>
      </c>
      <c r="E191" s="38">
        <v>752.83333333333337</v>
      </c>
      <c r="F191" s="38">
        <v>732.4666666666667</v>
      </c>
      <c r="G191" s="38">
        <v>695.93333333333339</v>
      </c>
      <c r="H191" s="38">
        <v>809.73333333333335</v>
      </c>
      <c r="I191" s="38">
        <v>846.26666666666665</v>
      </c>
      <c r="J191" s="38">
        <v>866.63333333333333</v>
      </c>
      <c r="K191" s="31">
        <v>825.9</v>
      </c>
      <c r="L191" s="31">
        <v>769</v>
      </c>
      <c r="M191" s="31">
        <v>3.8110599999999999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330.95</v>
      </c>
      <c r="D192" s="38">
        <v>332.18333333333334</v>
      </c>
      <c r="E192" s="38">
        <v>327.76666666666665</v>
      </c>
      <c r="F192" s="38">
        <v>324.58333333333331</v>
      </c>
      <c r="G192" s="38">
        <v>320.16666666666663</v>
      </c>
      <c r="H192" s="38">
        <v>335.36666666666667</v>
      </c>
      <c r="I192" s="38">
        <v>339.7833333333333</v>
      </c>
      <c r="J192" s="38">
        <v>342.9666666666667</v>
      </c>
      <c r="K192" s="31">
        <v>336.6</v>
      </c>
      <c r="L192" s="31">
        <v>329</v>
      </c>
      <c r="M192" s="31">
        <v>2.2645499999999998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2364.85</v>
      </c>
      <c r="D193" s="38">
        <v>2343.1</v>
      </c>
      <c r="E193" s="38">
        <v>2298.0499999999997</v>
      </c>
      <c r="F193" s="38">
        <v>2231.25</v>
      </c>
      <c r="G193" s="38">
        <v>2186.1999999999998</v>
      </c>
      <c r="H193" s="38">
        <v>2409.8999999999996</v>
      </c>
      <c r="I193" s="38">
        <v>2454.9499999999998</v>
      </c>
      <c r="J193" s="38">
        <v>2521.7499999999995</v>
      </c>
      <c r="K193" s="31">
        <v>2388.15</v>
      </c>
      <c r="L193" s="31">
        <v>2276.3000000000002</v>
      </c>
      <c r="M193" s="31">
        <v>0.77361000000000002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668.9</v>
      </c>
      <c r="D194" s="38">
        <v>671.45</v>
      </c>
      <c r="E194" s="38">
        <v>662.90000000000009</v>
      </c>
      <c r="F194" s="38">
        <v>656.90000000000009</v>
      </c>
      <c r="G194" s="38">
        <v>648.35000000000014</v>
      </c>
      <c r="H194" s="38">
        <v>677.45</v>
      </c>
      <c r="I194" s="38">
        <v>686</v>
      </c>
      <c r="J194" s="38">
        <v>692</v>
      </c>
      <c r="K194" s="31">
        <v>680</v>
      </c>
      <c r="L194" s="31">
        <v>665.45</v>
      </c>
      <c r="M194" s="31">
        <v>0.7026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238.65</v>
      </c>
      <c r="D195" s="38">
        <v>241.88333333333335</v>
      </c>
      <c r="E195" s="38">
        <v>233.81666666666672</v>
      </c>
      <c r="F195" s="38">
        <v>228.98333333333338</v>
      </c>
      <c r="G195" s="38">
        <v>220.91666666666674</v>
      </c>
      <c r="H195" s="38">
        <v>246.7166666666667</v>
      </c>
      <c r="I195" s="38">
        <v>254.78333333333336</v>
      </c>
      <c r="J195" s="38">
        <v>259.61666666666667</v>
      </c>
      <c r="K195" s="31">
        <v>249.95</v>
      </c>
      <c r="L195" s="31">
        <v>237.05</v>
      </c>
      <c r="M195" s="31">
        <v>12.63749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2788.8</v>
      </c>
      <c r="D196" s="38">
        <v>2774.8333333333335</v>
      </c>
      <c r="E196" s="38">
        <v>2749.666666666667</v>
      </c>
      <c r="F196" s="38">
        <v>2710.5333333333333</v>
      </c>
      <c r="G196" s="38">
        <v>2685.3666666666668</v>
      </c>
      <c r="H196" s="38">
        <v>2813.9666666666672</v>
      </c>
      <c r="I196" s="38">
        <v>2839.1333333333341</v>
      </c>
      <c r="J196" s="38">
        <v>2878.2666666666673</v>
      </c>
      <c r="K196" s="31">
        <v>2800</v>
      </c>
      <c r="L196" s="31">
        <v>2735.7</v>
      </c>
      <c r="M196" s="31">
        <v>1.62297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461.7</v>
      </c>
      <c r="D197" s="38">
        <v>458.61666666666662</v>
      </c>
      <c r="E197" s="38">
        <v>453.88333333333321</v>
      </c>
      <c r="F197" s="38">
        <v>446.06666666666661</v>
      </c>
      <c r="G197" s="38">
        <v>441.3333333333332</v>
      </c>
      <c r="H197" s="38">
        <v>466.43333333333322</v>
      </c>
      <c r="I197" s="38">
        <v>471.16666666666669</v>
      </c>
      <c r="J197" s="38">
        <v>478.98333333333323</v>
      </c>
      <c r="K197" s="31">
        <v>463.35</v>
      </c>
      <c r="L197" s="31">
        <v>450.8</v>
      </c>
      <c r="M197" s="31">
        <v>14.52392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559.70000000000005</v>
      </c>
      <c r="D198" s="38">
        <v>567.16666666666663</v>
      </c>
      <c r="E198" s="38">
        <v>545.83333333333326</v>
      </c>
      <c r="F198" s="38">
        <v>531.96666666666658</v>
      </c>
      <c r="G198" s="38">
        <v>510.63333333333321</v>
      </c>
      <c r="H198" s="38">
        <v>581.0333333333333</v>
      </c>
      <c r="I198" s="38">
        <v>602.36666666666656</v>
      </c>
      <c r="J198" s="38">
        <v>616.23333333333335</v>
      </c>
      <c r="K198" s="31">
        <v>588.5</v>
      </c>
      <c r="L198" s="31">
        <v>553.29999999999995</v>
      </c>
      <c r="M198" s="31">
        <v>29.989080000000001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122.1</v>
      </c>
      <c r="D199" s="38">
        <v>122.71666666666665</v>
      </c>
      <c r="E199" s="38">
        <v>120.93333333333331</v>
      </c>
      <c r="F199" s="38">
        <v>119.76666666666665</v>
      </c>
      <c r="G199" s="38">
        <v>117.98333333333331</v>
      </c>
      <c r="H199" s="38">
        <v>123.88333333333331</v>
      </c>
      <c r="I199" s="38">
        <v>125.66666666666664</v>
      </c>
      <c r="J199" s="38">
        <v>126.83333333333331</v>
      </c>
      <c r="K199" s="31">
        <v>124.5</v>
      </c>
      <c r="L199" s="31">
        <v>121.55</v>
      </c>
      <c r="M199" s="31">
        <v>10.22709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158.1</v>
      </c>
      <c r="D200" s="38">
        <v>160.08333333333334</v>
      </c>
      <c r="E200" s="38">
        <v>155.51666666666668</v>
      </c>
      <c r="F200" s="38">
        <v>152.93333333333334</v>
      </c>
      <c r="G200" s="38">
        <v>148.36666666666667</v>
      </c>
      <c r="H200" s="38">
        <v>162.66666666666669</v>
      </c>
      <c r="I200" s="38">
        <v>167.23333333333335</v>
      </c>
      <c r="J200" s="38">
        <v>169.81666666666669</v>
      </c>
      <c r="K200" s="31">
        <v>164.65</v>
      </c>
      <c r="L200" s="31">
        <v>157.5</v>
      </c>
      <c r="M200" s="31">
        <v>29.45459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281.85000000000002</v>
      </c>
      <c r="D201" s="38">
        <v>281.25000000000006</v>
      </c>
      <c r="E201" s="38">
        <v>277.7000000000001</v>
      </c>
      <c r="F201" s="38">
        <v>273.55000000000007</v>
      </c>
      <c r="G201" s="38">
        <v>270.00000000000011</v>
      </c>
      <c r="H201" s="38">
        <v>285.40000000000009</v>
      </c>
      <c r="I201" s="38">
        <v>288.95000000000005</v>
      </c>
      <c r="J201" s="38">
        <v>293.10000000000008</v>
      </c>
      <c r="K201" s="31">
        <v>284.8</v>
      </c>
      <c r="L201" s="31">
        <v>277.10000000000002</v>
      </c>
      <c r="M201" s="31">
        <v>6.4249799999999997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1774.35</v>
      </c>
      <c r="D202" s="38">
        <v>1784.3333333333333</v>
      </c>
      <c r="E202" s="38">
        <v>1755.8166666666666</v>
      </c>
      <c r="F202" s="38">
        <v>1737.2833333333333</v>
      </c>
      <c r="G202" s="38">
        <v>1708.7666666666667</v>
      </c>
      <c r="H202" s="38">
        <v>1802.8666666666666</v>
      </c>
      <c r="I202" s="38">
        <v>1831.3833333333334</v>
      </c>
      <c r="J202" s="38">
        <v>1849.9166666666665</v>
      </c>
      <c r="K202" s="31">
        <v>1812.85</v>
      </c>
      <c r="L202" s="31">
        <v>1765.8</v>
      </c>
      <c r="M202" s="31">
        <v>3.3251900000000001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931.25</v>
      </c>
      <c r="D203" s="38">
        <v>930</v>
      </c>
      <c r="E203" s="38">
        <v>921.25</v>
      </c>
      <c r="F203" s="38">
        <v>911.25</v>
      </c>
      <c r="G203" s="38">
        <v>902.5</v>
      </c>
      <c r="H203" s="38">
        <v>940</v>
      </c>
      <c r="I203" s="38">
        <v>948.75</v>
      </c>
      <c r="J203" s="38">
        <v>958.75</v>
      </c>
      <c r="K203" s="31">
        <v>938.75</v>
      </c>
      <c r="L203" s="31">
        <v>920</v>
      </c>
      <c r="M203" s="31">
        <v>3.5460199999999999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1319.95</v>
      </c>
      <c r="D204" s="38">
        <v>1318.4666666666667</v>
      </c>
      <c r="E204" s="38">
        <v>1313.4833333333333</v>
      </c>
      <c r="F204" s="38">
        <v>1307.0166666666667</v>
      </c>
      <c r="G204" s="38">
        <v>1302.0333333333333</v>
      </c>
      <c r="H204" s="38">
        <v>1324.9333333333334</v>
      </c>
      <c r="I204" s="38">
        <v>1329.916666666667</v>
      </c>
      <c r="J204" s="38">
        <v>1336.3833333333334</v>
      </c>
      <c r="K204" s="31">
        <v>1323.45</v>
      </c>
      <c r="L204" s="31">
        <v>1312</v>
      </c>
      <c r="M204" s="31">
        <v>4.5119999999999996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1150.8</v>
      </c>
      <c r="D205" s="38">
        <v>1149.9000000000001</v>
      </c>
      <c r="E205" s="38">
        <v>1144.0500000000002</v>
      </c>
      <c r="F205" s="38">
        <v>1137.3000000000002</v>
      </c>
      <c r="G205" s="38">
        <v>1131.4500000000003</v>
      </c>
      <c r="H205" s="38">
        <v>1156.6500000000001</v>
      </c>
      <c r="I205" s="38">
        <v>1162.5</v>
      </c>
      <c r="J205" s="38">
        <v>1169.25</v>
      </c>
      <c r="K205" s="31">
        <v>1155.75</v>
      </c>
      <c r="L205" s="31">
        <v>1143.1500000000001</v>
      </c>
      <c r="M205" s="31">
        <v>16.554040000000001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2450.9</v>
      </c>
      <c r="D206" s="38">
        <v>2439.1333333333332</v>
      </c>
      <c r="E206" s="38">
        <v>2409.3666666666663</v>
      </c>
      <c r="F206" s="38">
        <v>2367.833333333333</v>
      </c>
      <c r="G206" s="38">
        <v>2338.0666666666662</v>
      </c>
      <c r="H206" s="38">
        <v>2480.6666666666665</v>
      </c>
      <c r="I206" s="38">
        <v>2510.4333333333329</v>
      </c>
      <c r="J206" s="38">
        <v>2551.9666666666667</v>
      </c>
      <c r="K206" s="31">
        <v>2468.9</v>
      </c>
      <c r="L206" s="31">
        <v>2397.6</v>
      </c>
      <c r="M206" s="31">
        <v>6.6461300000000003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1651.25</v>
      </c>
      <c r="D207" s="38">
        <v>1653.9666666666665</v>
      </c>
      <c r="E207" s="38">
        <v>1644.833333333333</v>
      </c>
      <c r="F207" s="38">
        <v>1638.4166666666665</v>
      </c>
      <c r="G207" s="38">
        <v>1629.2833333333331</v>
      </c>
      <c r="H207" s="38">
        <v>1660.383333333333</v>
      </c>
      <c r="I207" s="38">
        <v>1669.5166666666667</v>
      </c>
      <c r="J207" s="38">
        <v>1675.9333333333329</v>
      </c>
      <c r="K207" s="31">
        <v>1663.1</v>
      </c>
      <c r="L207" s="31">
        <v>1647.55</v>
      </c>
      <c r="M207" s="31">
        <v>141.50459000000001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648.79999999999995</v>
      </c>
      <c r="D208" s="38">
        <v>645.93333333333328</v>
      </c>
      <c r="E208" s="38">
        <v>642.11666666666656</v>
      </c>
      <c r="F208" s="38">
        <v>635.43333333333328</v>
      </c>
      <c r="G208" s="38">
        <v>631.61666666666656</v>
      </c>
      <c r="H208" s="38">
        <v>652.61666666666656</v>
      </c>
      <c r="I208" s="38">
        <v>656.43333333333339</v>
      </c>
      <c r="J208" s="38">
        <v>663.11666666666656</v>
      </c>
      <c r="K208" s="31">
        <v>649.75</v>
      </c>
      <c r="L208" s="31">
        <v>639.25</v>
      </c>
      <c r="M208" s="31">
        <v>16.766829999999999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2954.05</v>
      </c>
      <c r="D209" s="38">
        <v>2949.5499999999997</v>
      </c>
      <c r="E209" s="38">
        <v>2934.1499999999996</v>
      </c>
      <c r="F209" s="38">
        <v>2914.25</v>
      </c>
      <c r="G209" s="38">
        <v>2898.85</v>
      </c>
      <c r="H209" s="38">
        <v>2969.4499999999994</v>
      </c>
      <c r="I209" s="38">
        <v>2984.85</v>
      </c>
      <c r="J209" s="38">
        <v>3004.7499999999991</v>
      </c>
      <c r="K209" s="31">
        <v>2964.95</v>
      </c>
      <c r="L209" s="31">
        <v>2929.65</v>
      </c>
      <c r="M209" s="31">
        <v>4.4420999999999999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73.150000000000006</v>
      </c>
      <c r="D210" s="38">
        <v>72.150000000000006</v>
      </c>
      <c r="E210" s="38">
        <v>69.100000000000009</v>
      </c>
      <c r="F210" s="38">
        <v>65.05</v>
      </c>
      <c r="G210" s="38">
        <v>62</v>
      </c>
      <c r="H210" s="38">
        <v>76.200000000000017</v>
      </c>
      <c r="I210" s="38">
        <v>79.250000000000028</v>
      </c>
      <c r="J210" s="38">
        <v>83.300000000000026</v>
      </c>
      <c r="K210" s="31">
        <v>75.2</v>
      </c>
      <c r="L210" s="31">
        <v>68.099999999999994</v>
      </c>
      <c r="M210" s="31">
        <v>825.71091999999999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294.8</v>
      </c>
      <c r="D211" s="38">
        <v>297.59999999999997</v>
      </c>
      <c r="E211" s="38">
        <v>291.24999999999994</v>
      </c>
      <c r="F211" s="38">
        <v>287.7</v>
      </c>
      <c r="G211" s="38">
        <v>281.34999999999997</v>
      </c>
      <c r="H211" s="38">
        <v>301.14999999999992</v>
      </c>
      <c r="I211" s="38">
        <v>307.49999999999994</v>
      </c>
      <c r="J211" s="38">
        <v>311.0499999999999</v>
      </c>
      <c r="K211" s="31">
        <v>303.95</v>
      </c>
      <c r="L211" s="31">
        <v>294.05</v>
      </c>
      <c r="M211" s="31">
        <v>2.3586800000000001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464.85</v>
      </c>
      <c r="D212" s="38">
        <v>463.7833333333333</v>
      </c>
      <c r="E212" s="38">
        <v>460.21666666666658</v>
      </c>
      <c r="F212" s="38">
        <v>455.58333333333326</v>
      </c>
      <c r="G212" s="38">
        <v>452.01666666666654</v>
      </c>
      <c r="H212" s="38">
        <v>468.41666666666663</v>
      </c>
      <c r="I212" s="38">
        <v>471.98333333333335</v>
      </c>
      <c r="J212" s="38">
        <v>476.61666666666667</v>
      </c>
      <c r="K212" s="31">
        <v>467.35</v>
      </c>
      <c r="L212" s="31">
        <v>459.15</v>
      </c>
      <c r="M212" s="31">
        <v>37.704689999999999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1041.75</v>
      </c>
      <c r="D213" s="38">
        <v>1047.3666666666666</v>
      </c>
      <c r="E213" s="38">
        <v>1031.2833333333331</v>
      </c>
      <c r="F213" s="38">
        <v>1020.8166666666666</v>
      </c>
      <c r="G213" s="38">
        <v>1004.7333333333331</v>
      </c>
      <c r="H213" s="38">
        <v>1057.833333333333</v>
      </c>
      <c r="I213" s="38">
        <v>1073.9166666666665</v>
      </c>
      <c r="J213" s="38">
        <v>1084.383333333333</v>
      </c>
      <c r="K213" s="31">
        <v>1063.45</v>
      </c>
      <c r="L213" s="31">
        <v>1036.9000000000001</v>
      </c>
      <c r="M213" s="31">
        <v>0.23147999999999999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3752.05</v>
      </c>
      <c r="D214" s="38">
        <v>3758.9666666666667</v>
      </c>
      <c r="E214" s="38">
        <v>3738.0833333333335</v>
      </c>
      <c r="F214" s="38">
        <v>3724.1166666666668</v>
      </c>
      <c r="G214" s="38">
        <v>3703.2333333333336</v>
      </c>
      <c r="H214" s="38">
        <v>3772.9333333333334</v>
      </c>
      <c r="I214" s="38">
        <v>3793.8166666666666</v>
      </c>
      <c r="J214" s="38">
        <v>3807.7833333333333</v>
      </c>
      <c r="K214" s="31">
        <v>3779.85</v>
      </c>
      <c r="L214" s="31">
        <v>3745</v>
      </c>
      <c r="M214" s="31">
        <v>5.1772400000000003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148.69999999999999</v>
      </c>
      <c r="D215" s="38">
        <v>150.73333333333332</v>
      </c>
      <c r="E215" s="38">
        <v>145.96666666666664</v>
      </c>
      <c r="F215" s="38">
        <v>143.23333333333332</v>
      </c>
      <c r="G215" s="38">
        <v>138.46666666666664</v>
      </c>
      <c r="H215" s="38">
        <v>153.46666666666664</v>
      </c>
      <c r="I215" s="38">
        <v>158.23333333333335</v>
      </c>
      <c r="J215" s="38">
        <v>160.96666666666664</v>
      </c>
      <c r="K215" s="31">
        <v>155.5</v>
      </c>
      <c r="L215" s="31">
        <v>148</v>
      </c>
      <c r="M215" s="31">
        <v>77.024789999999996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267.8</v>
      </c>
      <c r="D216" s="38">
        <v>266.59999999999997</v>
      </c>
      <c r="E216" s="38">
        <v>264.19999999999993</v>
      </c>
      <c r="F216" s="38">
        <v>260.59999999999997</v>
      </c>
      <c r="G216" s="38">
        <v>258.19999999999993</v>
      </c>
      <c r="H216" s="38">
        <v>270.19999999999993</v>
      </c>
      <c r="I216" s="38">
        <v>272.59999999999991</v>
      </c>
      <c r="J216" s="38">
        <v>276.19999999999993</v>
      </c>
      <c r="K216" s="31">
        <v>269</v>
      </c>
      <c r="L216" s="31">
        <v>263</v>
      </c>
      <c r="M216" s="31">
        <v>39.864100000000001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2569.1999999999998</v>
      </c>
      <c r="D217" s="38">
        <v>2560.65</v>
      </c>
      <c r="E217" s="38">
        <v>2547.3000000000002</v>
      </c>
      <c r="F217" s="38">
        <v>2525.4</v>
      </c>
      <c r="G217" s="38">
        <v>2512.0500000000002</v>
      </c>
      <c r="H217" s="38">
        <v>2582.5500000000002</v>
      </c>
      <c r="I217" s="38">
        <v>2595.8999999999996</v>
      </c>
      <c r="J217" s="38">
        <v>2617.8000000000002</v>
      </c>
      <c r="K217" s="31">
        <v>2574</v>
      </c>
      <c r="L217" s="31">
        <v>2538.75</v>
      </c>
      <c r="M217" s="31">
        <v>8.0382300000000004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316.75</v>
      </c>
      <c r="D218" s="38">
        <v>318.21666666666664</v>
      </c>
      <c r="E218" s="38">
        <v>314.5333333333333</v>
      </c>
      <c r="F218" s="38">
        <v>312.31666666666666</v>
      </c>
      <c r="G218" s="38">
        <v>308.63333333333333</v>
      </c>
      <c r="H218" s="38">
        <v>320.43333333333328</v>
      </c>
      <c r="I218" s="38">
        <v>324.11666666666656</v>
      </c>
      <c r="J218" s="38">
        <v>326.33333333333326</v>
      </c>
      <c r="K218" s="31">
        <v>321.89999999999998</v>
      </c>
      <c r="L218" s="31">
        <v>316</v>
      </c>
      <c r="M218" s="31">
        <v>4.1114300000000004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4196.45</v>
      </c>
      <c r="D219" s="38">
        <v>4204.1333333333332</v>
      </c>
      <c r="E219" s="38">
        <v>4148.3166666666666</v>
      </c>
      <c r="F219" s="38">
        <v>4100.1833333333334</v>
      </c>
      <c r="G219" s="38">
        <v>4044.3666666666668</v>
      </c>
      <c r="H219" s="38">
        <v>4252.2666666666664</v>
      </c>
      <c r="I219" s="38">
        <v>4308.0833333333321</v>
      </c>
      <c r="J219" s="38">
        <v>4356.2166666666662</v>
      </c>
      <c r="K219" s="31">
        <v>4259.95</v>
      </c>
      <c r="L219" s="31">
        <v>4156</v>
      </c>
      <c r="M219" s="31">
        <v>0.10646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640.79999999999995</v>
      </c>
      <c r="D220" s="38">
        <v>640.7833333333333</v>
      </c>
      <c r="E220" s="38">
        <v>635.41666666666663</v>
      </c>
      <c r="F220" s="38">
        <v>630.0333333333333</v>
      </c>
      <c r="G220" s="38">
        <v>624.66666666666663</v>
      </c>
      <c r="H220" s="38">
        <v>646.16666666666663</v>
      </c>
      <c r="I220" s="38">
        <v>651.53333333333342</v>
      </c>
      <c r="J220" s="38">
        <v>656.91666666666663</v>
      </c>
      <c r="K220" s="31">
        <v>646.15</v>
      </c>
      <c r="L220" s="31">
        <v>635.4</v>
      </c>
      <c r="M220" s="31">
        <v>0.37430999999999998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849.4</v>
      </c>
      <c r="D221" s="38">
        <v>846.48333333333323</v>
      </c>
      <c r="E221" s="38">
        <v>838.96666666666647</v>
      </c>
      <c r="F221" s="38">
        <v>828.53333333333319</v>
      </c>
      <c r="G221" s="38">
        <v>821.01666666666642</v>
      </c>
      <c r="H221" s="38">
        <v>856.91666666666652</v>
      </c>
      <c r="I221" s="38">
        <v>864.43333333333317</v>
      </c>
      <c r="J221" s="38">
        <v>874.86666666666656</v>
      </c>
      <c r="K221" s="31">
        <v>854</v>
      </c>
      <c r="L221" s="31">
        <v>836.05</v>
      </c>
      <c r="M221" s="31">
        <v>0.89814000000000005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42364.75</v>
      </c>
      <c r="D222" s="38">
        <v>42385.566666666666</v>
      </c>
      <c r="E222" s="38">
        <v>42121.183333333334</v>
      </c>
      <c r="F222" s="38">
        <v>41877.616666666669</v>
      </c>
      <c r="G222" s="38">
        <v>41613.233333333337</v>
      </c>
      <c r="H222" s="38">
        <v>42629.133333333331</v>
      </c>
      <c r="I222" s="38">
        <v>42893.516666666663</v>
      </c>
      <c r="J222" s="38">
        <v>43137.083333333328</v>
      </c>
      <c r="K222" s="31">
        <v>42649.95</v>
      </c>
      <c r="L222" s="31">
        <v>42142</v>
      </c>
      <c r="M222" s="31">
        <v>1.027E-2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64.599999999999994</v>
      </c>
      <c r="D223" s="38">
        <v>63.783333333333339</v>
      </c>
      <c r="E223" s="38">
        <v>62.116666666666674</v>
      </c>
      <c r="F223" s="38">
        <v>59.633333333333333</v>
      </c>
      <c r="G223" s="38">
        <v>57.966666666666669</v>
      </c>
      <c r="H223" s="38">
        <v>66.26666666666668</v>
      </c>
      <c r="I223" s="38">
        <v>67.933333333333351</v>
      </c>
      <c r="J223" s="38">
        <v>70.416666666666686</v>
      </c>
      <c r="K223" s="31">
        <v>65.45</v>
      </c>
      <c r="L223" s="31">
        <v>61.3</v>
      </c>
      <c r="M223" s="31">
        <v>154.27562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975.65</v>
      </c>
      <c r="D224" s="38">
        <v>975.11666666666679</v>
      </c>
      <c r="E224" s="38">
        <v>968.73333333333358</v>
      </c>
      <c r="F224" s="38">
        <v>961.81666666666683</v>
      </c>
      <c r="G224" s="38">
        <v>955.43333333333362</v>
      </c>
      <c r="H224" s="38">
        <v>982.03333333333353</v>
      </c>
      <c r="I224" s="38">
        <v>988.41666666666674</v>
      </c>
      <c r="J224" s="38">
        <v>995.33333333333348</v>
      </c>
      <c r="K224" s="31">
        <v>981.5</v>
      </c>
      <c r="L224" s="31">
        <v>968.2</v>
      </c>
      <c r="M224" s="31">
        <v>166.86062000000001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1398.2</v>
      </c>
      <c r="D225" s="38">
        <v>1396.0999999999997</v>
      </c>
      <c r="E225" s="38">
        <v>1370.1999999999994</v>
      </c>
      <c r="F225" s="38">
        <v>1342.1999999999996</v>
      </c>
      <c r="G225" s="38">
        <v>1316.2999999999993</v>
      </c>
      <c r="H225" s="38">
        <v>1424.0999999999995</v>
      </c>
      <c r="I225" s="38">
        <v>1449.9999999999995</v>
      </c>
      <c r="J225" s="38">
        <v>1477.9999999999995</v>
      </c>
      <c r="K225" s="31">
        <v>1422</v>
      </c>
      <c r="L225" s="31">
        <v>1368.1</v>
      </c>
      <c r="M225" s="31">
        <v>11.09451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578.6</v>
      </c>
      <c r="D226" s="38">
        <v>577.25</v>
      </c>
      <c r="E226" s="38">
        <v>572.6</v>
      </c>
      <c r="F226" s="38">
        <v>566.6</v>
      </c>
      <c r="G226" s="38">
        <v>561.95000000000005</v>
      </c>
      <c r="H226" s="38">
        <v>583.25</v>
      </c>
      <c r="I226" s="38">
        <v>587.90000000000009</v>
      </c>
      <c r="J226" s="38">
        <v>593.9</v>
      </c>
      <c r="K226" s="31">
        <v>581.9</v>
      </c>
      <c r="L226" s="31">
        <v>571.25</v>
      </c>
      <c r="M226" s="31">
        <v>7.5943899999999998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625.20000000000005</v>
      </c>
      <c r="D227" s="38">
        <v>622.25</v>
      </c>
      <c r="E227" s="38">
        <v>618.5</v>
      </c>
      <c r="F227" s="38">
        <v>611.79999999999995</v>
      </c>
      <c r="G227" s="38">
        <v>608.04999999999995</v>
      </c>
      <c r="H227" s="38">
        <v>628.95000000000005</v>
      </c>
      <c r="I227" s="38">
        <v>632.70000000000005</v>
      </c>
      <c r="J227" s="38">
        <v>639.40000000000009</v>
      </c>
      <c r="K227" s="31">
        <v>626</v>
      </c>
      <c r="L227" s="31">
        <v>615.54999999999995</v>
      </c>
      <c r="M227" s="31">
        <v>1.60182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65.25</v>
      </c>
      <c r="D228" s="38">
        <v>65.383333333333326</v>
      </c>
      <c r="E228" s="38">
        <v>63.916666666666657</v>
      </c>
      <c r="F228" s="38">
        <v>62.583333333333329</v>
      </c>
      <c r="G228" s="38">
        <v>61.11666666666666</v>
      </c>
      <c r="H228" s="38">
        <v>66.716666666666654</v>
      </c>
      <c r="I228" s="38">
        <v>68.183333333333323</v>
      </c>
      <c r="J228" s="38">
        <v>69.516666666666652</v>
      </c>
      <c r="K228" s="31">
        <v>66.849999999999994</v>
      </c>
      <c r="L228" s="31">
        <v>64.05</v>
      </c>
      <c r="M228" s="31">
        <v>230.10489999999999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87.65</v>
      </c>
      <c r="D229" s="38">
        <v>87.733333333333348</v>
      </c>
      <c r="E229" s="38">
        <v>87.016666666666694</v>
      </c>
      <c r="F229" s="38">
        <v>86.38333333333334</v>
      </c>
      <c r="G229" s="38">
        <v>85.666666666666686</v>
      </c>
      <c r="H229" s="38">
        <v>88.366666666666703</v>
      </c>
      <c r="I229" s="38">
        <v>89.083333333333343</v>
      </c>
      <c r="J229" s="38">
        <v>89.716666666666711</v>
      </c>
      <c r="K229" s="31">
        <v>88.45</v>
      </c>
      <c r="L229" s="31">
        <v>87.1</v>
      </c>
      <c r="M229" s="31">
        <v>256.88423999999998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119.45</v>
      </c>
      <c r="D230" s="38">
        <v>119.46666666666665</v>
      </c>
      <c r="E230" s="38">
        <v>118.38333333333331</v>
      </c>
      <c r="F230" s="38">
        <v>117.31666666666666</v>
      </c>
      <c r="G230" s="38">
        <v>116.23333333333332</v>
      </c>
      <c r="H230" s="38">
        <v>120.5333333333333</v>
      </c>
      <c r="I230" s="38">
        <v>121.61666666666665</v>
      </c>
      <c r="J230" s="38">
        <v>122.68333333333329</v>
      </c>
      <c r="K230" s="31">
        <v>120.55</v>
      </c>
      <c r="L230" s="31">
        <v>118.4</v>
      </c>
      <c r="M230" s="31">
        <v>74.927719999999994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825.15</v>
      </c>
      <c r="D231" s="38">
        <v>830.98333333333323</v>
      </c>
      <c r="E231" s="38">
        <v>816.31666666666649</v>
      </c>
      <c r="F231" s="38">
        <v>807.48333333333323</v>
      </c>
      <c r="G231" s="38">
        <v>792.81666666666649</v>
      </c>
      <c r="H231" s="38">
        <v>839.81666666666649</v>
      </c>
      <c r="I231" s="38">
        <v>854.48333333333323</v>
      </c>
      <c r="J231" s="38">
        <v>863.31666666666649</v>
      </c>
      <c r="K231" s="31">
        <v>845.65</v>
      </c>
      <c r="L231" s="31">
        <v>822.15</v>
      </c>
      <c r="M231" s="31">
        <v>0.31407000000000002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588</v>
      </c>
      <c r="D232" s="38">
        <v>589.68333333333328</v>
      </c>
      <c r="E232" s="38">
        <v>581.56666666666661</v>
      </c>
      <c r="F232" s="38">
        <v>575.13333333333333</v>
      </c>
      <c r="G232" s="38">
        <v>567.01666666666665</v>
      </c>
      <c r="H232" s="38">
        <v>596.11666666666656</v>
      </c>
      <c r="I232" s="38">
        <v>604.23333333333312</v>
      </c>
      <c r="J232" s="38">
        <v>610.66666666666652</v>
      </c>
      <c r="K232" s="31">
        <v>597.79999999999995</v>
      </c>
      <c r="L232" s="31">
        <v>583.25</v>
      </c>
      <c r="M232" s="31">
        <v>1.9144000000000001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215.75</v>
      </c>
      <c r="D233" s="38">
        <v>218.73333333333335</v>
      </c>
      <c r="E233" s="38">
        <v>211.51666666666671</v>
      </c>
      <c r="F233" s="38">
        <v>207.28333333333336</v>
      </c>
      <c r="G233" s="38">
        <v>200.06666666666672</v>
      </c>
      <c r="H233" s="38">
        <v>222.9666666666667</v>
      </c>
      <c r="I233" s="38">
        <v>230.18333333333334</v>
      </c>
      <c r="J233" s="38">
        <v>234.41666666666669</v>
      </c>
      <c r="K233" s="31">
        <v>225.95</v>
      </c>
      <c r="L233" s="31">
        <v>214.5</v>
      </c>
      <c r="M233" s="31">
        <v>82.914810000000003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165.35</v>
      </c>
      <c r="D234" s="38">
        <v>164.53333333333333</v>
      </c>
      <c r="E234" s="38">
        <v>161.06666666666666</v>
      </c>
      <c r="F234" s="38">
        <v>156.78333333333333</v>
      </c>
      <c r="G234" s="38">
        <v>153.31666666666666</v>
      </c>
      <c r="H234" s="38">
        <v>168.81666666666666</v>
      </c>
      <c r="I234" s="38">
        <v>172.2833333333333</v>
      </c>
      <c r="J234" s="38">
        <v>176.56666666666666</v>
      </c>
      <c r="K234" s="31">
        <v>168</v>
      </c>
      <c r="L234" s="31">
        <v>160.25</v>
      </c>
      <c r="M234" s="31">
        <v>133.37647000000001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69.45</v>
      </c>
      <c r="D235" s="38">
        <v>69.483333333333334</v>
      </c>
      <c r="E235" s="38">
        <v>68.066666666666663</v>
      </c>
      <c r="F235" s="38">
        <v>66.683333333333323</v>
      </c>
      <c r="G235" s="38">
        <v>65.266666666666652</v>
      </c>
      <c r="H235" s="38">
        <v>70.866666666666674</v>
      </c>
      <c r="I235" s="38">
        <v>72.283333333333331</v>
      </c>
      <c r="J235" s="38">
        <v>73.666666666666686</v>
      </c>
      <c r="K235" s="31">
        <v>70.900000000000006</v>
      </c>
      <c r="L235" s="31">
        <v>68.099999999999994</v>
      </c>
      <c r="M235" s="31">
        <v>84.27516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3171.5</v>
      </c>
      <c r="D236" s="38">
        <v>3154</v>
      </c>
      <c r="E236" s="38">
        <v>3124.1</v>
      </c>
      <c r="F236" s="38">
        <v>3076.7</v>
      </c>
      <c r="G236" s="38">
        <v>3046.7999999999997</v>
      </c>
      <c r="H236" s="38">
        <v>3201.4</v>
      </c>
      <c r="I236" s="38">
        <v>3231.2999999999997</v>
      </c>
      <c r="J236" s="38">
        <v>3278.7000000000003</v>
      </c>
      <c r="K236" s="31">
        <v>3183.9</v>
      </c>
      <c r="L236" s="31">
        <v>3106.6</v>
      </c>
      <c r="M236" s="31">
        <v>2.1593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347.1</v>
      </c>
      <c r="D237" s="38">
        <v>346.45</v>
      </c>
      <c r="E237" s="38">
        <v>344</v>
      </c>
      <c r="F237" s="38">
        <v>340.90000000000003</v>
      </c>
      <c r="G237" s="38">
        <v>338.45000000000005</v>
      </c>
      <c r="H237" s="38">
        <v>349.54999999999995</v>
      </c>
      <c r="I237" s="38">
        <v>351.99999999999989</v>
      </c>
      <c r="J237" s="38">
        <v>355.09999999999991</v>
      </c>
      <c r="K237" s="31">
        <v>348.9</v>
      </c>
      <c r="L237" s="31">
        <v>343.35</v>
      </c>
      <c r="M237" s="31">
        <v>5.8808600000000002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126.9</v>
      </c>
      <c r="D238" s="38">
        <v>127.60000000000002</v>
      </c>
      <c r="E238" s="38">
        <v>125.65000000000003</v>
      </c>
      <c r="F238" s="38">
        <v>124.4</v>
      </c>
      <c r="G238" s="38">
        <v>122.45000000000002</v>
      </c>
      <c r="H238" s="38">
        <v>128.85000000000005</v>
      </c>
      <c r="I238" s="38">
        <v>130.80000000000004</v>
      </c>
      <c r="J238" s="38">
        <v>132.05000000000007</v>
      </c>
      <c r="K238" s="31">
        <v>129.55000000000001</v>
      </c>
      <c r="L238" s="31">
        <v>126.35</v>
      </c>
      <c r="M238" s="31">
        <v>77.950959999999995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394.4</v>
      </c>
      <c r="D239" s="38">
        <v>395.4666666666667</v>
      </c>
      <c r="E239" s="38">
        <v>391.68333333333339</v>
      </c>
      <c r="F239" s="38">
        <v>388.9666666666667</v>
      </c>
      <c r="G239" s="38">
        <v>385.18333333333339</v>
      </c>
      <c r="H239" s="38">
        <v>398.18333333333339</v>
      </c>
      <c r="I239" s="38">
        <v>401.9666666666667</v>
      </c>
      <c r="J239" s="38">
        <v>404.68333333333339</v>
      </c>
      <c r="K239" s="31">
        <v>399.25</v>
      </c>
      <c r="L239" s="31">
        <v>392.75</v>
      </c>
      <c r="M239" s="31">
        <v>11.069330000000001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92.85</v>
      </c>
      <c r="D240" s="38">
        <v>92.616666666666674</v>
      </c>
      <c r="E240" s="38">
        <v>92.233333333333348</v>
      </c>
      <c r="F240" s="38">
        <v>91.616666666666674</v>
      </c>
      <c r="G240" s="38">
        <v>91.233333333333348</v>
      </c>
      <c r="H240" s="38">
        <v>93.233333333333348</v>
      </c>
      <c r="I240" s="38">
        <v>93.616666666666674</v>
      </c>
      <c r="J240" s="38">
        <v>94.233333333333348</v>
      </c>
      <c r="K240" s="31">
        <v>93</v>
      </c>
      <c r="L240" s="31">
        <v>92</v>
      </c>
      <c r="M240" s="31">
        <v>69.474999999999994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25.85</v>
      </c>
      <c r="D241" s="38">
        <v>25.950000000000003</v>
      </c>
      <c r="E241" s="38">
        <v>25.600000000000005</v>
      </c>
      <c r="F241" s="38">
        <v>25.35</v>
      </c>
      <c r="G241" s="38">
        <v>25.000000000000004</v>
      </c>
      <c r="H241" s="38">
        <v>26.200000000000006</v>
      </c>
      <c r="I241" s="38">
        <v>26.55</v>
      </c>
      <c r="J241" s="38">
        <v>26.800000000000008</v>
      </c>
      <c r="K241" s="31">
        <v>26.3</v>
      </c>
      <c r="L241" s="31">
        <v>25.7</v>
      </c>
      <c r="M241" s="31">
        <v>118.93778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653.79999999999995</v>
      </c>
      <c r="D242" s="38">
        <v>653.81666666666661</v>
      </c>
      <c r="E242" s="38">
        <v>649.13333333333321</v>
      </c>
      <c r="F242" s="38">
        <v>644.46666666666658</v>
      </c>
      <c r="G242" s="38">
        <v>639.78333333333319</v>
      </c>
      <c r="H242" s="38">
        <v>658.48333333333323</v>
      </c>
      <c r="I242" s="38">
        <v>663.16666666666663</v>
      </c>
      <c r="J242" s="38">
        <v>667.83333333333326</v>
      </c>
      <c r="K242" s="31">
        <v>658.5</v>
      </c>
      <c r="L242" s="31">
        <v>649.15</v>
      </c>
      <c r="M242" s="31">
        <v>10.52162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49.75</v>
      </c>
      <c r="D243" s="38">
        <v>48.70000000000001</v>
      </c>
      <c r="E243" s="38">
        <v>46.750000000000021</v>
      </c>
      <c r="F243" s="38">
        <v>43.750000000000014</v>
      </c>
      <c r="G243" s="38">
        <v>41.800000000000026</v>
      </c>
      <c r="H243" s="38">
        <v>51.700000000000017</v>
      </c>
      <c r="I243" s="38">
        <v>53.650000000000006</v>
      </c>
      <c r="J243" s="38">
        <v>56.650000000000013</v>
      </c>
      <c r="K243" s="31">
        <v>50.65</v>
      </c>
      <c r="L243" s="31">
        <v>45.7</v>
      </c>
      <c r="M243" s="31">
        <v>3068.6373600000002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1597.15</v>
      </c>
      <c r="D244" s="38">
        <v>1597.5666666666668</v>
      </c>
      <c r="E244" s="38">
        <v>1575.1833333333336</v>
      </c>
      <c r="F244" s="38">
        <v>1553.2166666666667</v>
      </c>
      <c r="G244" s="38">
        <v>1530.8333333333335</v>
      </c>
      <c r="H244" s="38">
        <v>1619.5333333333338</v>
      </c>
      <c r="I244" s="38">
        <v>1641.916666666667</v>
      </c>
      <c r="J244" s="38">
        <v>1663.8833333333339</v>
      </c>
      <c r="K244" s="31">
        <v>1619.95</v>
      </c>
      <c r="L244" s="31">
        <v>1575.6</v>
      </c>
      <c r="M244" s="31">
        <v>0.99046999999999996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457.2</v>
      </c>
      <c r="D245" s="38">
        <v>456.98333333333335</v>
      </c>
      <c r="E245" s="38">
        <v>454.01666666666671</v>
      </c>
      <c r="F245" s="38">
        <v>450.83333333333337</v>
      </c>
      <c r="G245" s="38">
        <v>447.86666666666673</v>
      </c>
      <c r="H245" s="38">
        <v>460.16666666666669</v>
      </c>
      <c r="I245" s="38">
        <v>463.13333333333338</v>
      </c>
      <c r="J245" s="38">
        <v>466.31666666666666</v>
      </c>
      <c r="K245" s="31">
        <v>459.95</v>
      </c>
      <c r="L245" s="31">
        <v>453.8</v>
      </c>
      <c r="M245" s="31">
        <v>12.628579999999999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173.7</v>
      </c>
      <c r="D246" s="38">
        <v>174.11666666666667</v>
      </c>
      <c r="E246" s="38">
        <v>172.48333333333335</v>
      </c>
      <c r="F246" s="38">
        <v>171.26666666666668</v>
      </c>
      <c r="G246" s="38">
        <v>169.63333333333335</v>
      </c>
      <c r="H246" s="38">
        <v>175.33333333333334</v>
      </c>
      <c r="I246" s="38">
        <v>176.96666666666667</v>
      </c>
      <c r="J246" s="38">
        <v>178.18333333333334</v>
      </c>
      <c r="K246" s="31">
        <v>175.75</v>
      </c>
      <c r="L246" s="31">
        <v>172.9</v>
      </c>
      <c r="M246" s="31">
        <v>41.619100000000003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1415.25</v>
      </c>
      <c r="D247" s="38">
        <v>1410.75</v>
      </c>
      <c r="E247" s="38">
        <v>1403.85</v>
      </c>
      <c r="F247" s="38">
        <v>1392.4499999999998</v>
      </c>
      <c r="G247" s="38">
        <v>1385.5499999999997</v>
      </c>
      <c r="H247" s="38">
        <v>1422.15</v>
      </c>
      <c r="I247" s="38">
        <v>1429.0500000000002</v>
      </c>
      <c r="J247" s="38">
        <v>1440.4500000000003</v>
      </c>
      <c r="K247" s="31">
        <v>1417.65</v>
      </c>
      <c r="L247" s="31">
        <v>1399.35</v>
      </c>
      <c r="M247" s="31">
        <v>27.925820000000002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14.45</v>
      </c>
      <c r="D248" s="38">
        <v>14.700000000000001</v>
      </c>
      <c r="E248" s="38">
        <v>14.100000000000001</v>
      </c>
      <c r="F248" s="38">
        <v>13.75</v>
      </c>
      <c r="G248" s="38">
        <v>13.15</v>
      </c>
      <c r="H248" s="38">
        <v>15.050000000000002</v>
      </c>
      <c r="I248" s="38">
        <v>15.65</v>
      </c>
      <c r="J248" s="38">
        <v>16.000000000000004</v>
      </c>
      <c r="K248" s="31">
        <v>15.3</v>
      </c>
      <c r="L248" s="31">
        <v>14.35</v>
      </c>
      <c r="M248" s="31">
        <v>189.24229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4825.8</v>
      </c>
      <c r="D249" s="38">
        <v>4872.95</v>
      </c>
      <c r="E249" s="38">
        <v>4761.3999999999996</v>
      </c>
      <c r="F249" s="38">
        <v>4697</v>
      </c>
      <c r="G249" s="38">
        <v>4585.45</v>
      </c>
      <c r="H249" s="38">
        <v>4937.3499999999995</v>
      </c>
      <c r="I249" s="38">
        <v>5048.9000000000005</v>
      </c>
      <c r="J249" s="38">
        <v>5113.2999999999993</v>
      </c>
      <c r="K249" s="31">
        <v>4984.5</v>
      </c>
      <c r="L249" s="31">
        <v>4808.55</v>
      </c>
      <c r="M249" s="31">
        <v>4.07775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1393</v>
      </c>
      <c r="D250" s="38">
        <v>1388.3333333333333</v>
      </c>
      <c r="E250" s="38">
        <v>1381.6666666666665</v>
      </c>
      <c r="F250" s="38">
        <v>1370.3333333333333</v>
      </c>
      <c r="G250" s="38">
        <v>1363.6666666666665</v>
      </c>
      <c r="H250" s="38">
        <v>1399.6666666666665</v>
      </c>
      <c r="I250" s="38">
        <v>1406.333333333333</v>
      </c>
      <c r="J250" s="38">
        <v>1417.6666666666665</v>
      </c>
      <c r="K250" s="31">
        <v>1395</v>
      </c>
      <c r="L250" s="31">
        <v>1377</v>
      </c>
      <c r="M250" s="31">
        <v>37.290930000000003</v>
      </c>
      <c r="N250" s="1"/>
      <c r="O250" s="1"/>
    </row>
    <row r="251" spans="1:15" ht="12.75" customHeight="1">
      <c r="A251" s="33">
        <v>241</v>
      </c>
      <c r="B251" s="58" t="s">
        <v>869</v>
      </c>
      <c r="C251" s="31">
        <v>2978.2</v>
      </c>
      <c r="D251" s="38">
        <v>2982.7333333333336</v>
      </c>
      <c r="E251" s="38">
        <v>2945.4666666666672</v>
      </c>
      <c r="F251" s="38">
        <v>2912.7333333333336</v>
      </c>
      <c r="G251" s="38">
        <v>2875.4666666666672</v>
      </c>
      <c r="H251" s="38">
        <v>3015.4666666666672</v>
      </c>
      <c r="I251" s="38">
        <v>3052.7333333333336</v>
      </c>
      <c r="J251" s="38">
        <v>3085.4666666666672</v>
      </c>
      <c r="K251" s="31">
        <v>3020</v>
      </c>
      <c r="L251" s="31">
        <v>2950</v>
      </c>
      <c r="M251" s="31">
        <v>0.17509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699.65</v>
      </c>
      <c r="D252" s="38">
        <v>700.68333333333339</v>
      </c>
      <c r="E252" s="38">
        <v>691.41666666666674</v>
      </c>
      <c r="F252" s="38">
        <v>683.18333333333339</v>
      </c>
      <c r="G252" s="38">
        <v>673.91666666666674</v>
      </c>
      <c r="H252" s="38">
        <v>708.91666666666674</v>
      </c>
      <c r="I252" s="38">
        <v>718.18333333333339</v>
      </c>
      <c r="J252" s="38">
        <v>726.41666666666674</v>
      </c>
      <c r="K252" s="31">
        <v>709.95</v>
      </c>
      <c r="L252" s="31">
        <v>692.45</v>
      </c>
      <c r="M252" s="31">
        <v>10.91816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2528.4499999999998</v>
      </c>
      <c r="D253" s="38">
        <v>2516.8333333333335</v>
      </c>
      <c r="E253" s="38">
        <v>2483.666666666667</v>
      </c>
      <c r="F253" s="38">
        <v>2438.8833333333337</v>
      </c>
      <c r="G253" s="38">
        <v>2405.7166666666672</v>
      </c>
      <c r="H253" s="38">
        <v>2561.6166666666668</v>
      </c>
      <c r="I253" s="38">
        <v>2594.7833333333338</v>
      </c>
      <c r="J253" s="38">
        <v>2639.5666666666666</v>
      </c>
      <c r="K253" s="31">
        <v>2550</v>
      </c>
      <c r="L253" s="31">
        <v>2472.0500000000002</v>
      </c>
      <c r="M253" s="31">
        <v>5.9221000000000004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930.1</v>
      </c>
      <c r="D254" s="38">
        <v>925.35</v>
      </c>
      <c r="E254" s="38">
        <v>907.7</v>
      </c>
      <c r="F254" s="38">
        <v>885.30000000000007</v>
      </c>
      <c r="G254" s="38">
        <v>867.65000000000009</v>
      </c>
      <c r="H254" s="38">
        <v>947.75</v>
      </c>
      <c r="I254" s="38">
        <v>965.39999999999986</v>
      </c>
      <c r="J254" s="38">
        <v>987.8</v>
      </c>
      <c r="K254" s="31">
        <v>943</v>
      </c>
      <c r="L254" s="31">
        <v>902.95</v>
      </c>
      <c r="M254" s="31">
        <v>12.912710000000001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25.85</v>
      </c>
      <c r="D255" s="38">
        <v>25.933333333333334</v>
      </c>
      <c r="E255" s="38">
        <v>25.666666666666668</v>
      </c>
      <c r="F255" s="38">
        <v>25.483333333333334</v>
      </c>
      <c r="G255" s="38">
        <v>25.216666666666669</v>
      </c>
      <c r="H255" s="38">
        <v>26.116666666666667</v>
      </c>
      <c r="I255" s="38">
        <v>26.383333333333333</v>
      </c>
      <c r="J255" s="38">
        <v>26.566666666666666</v>
      </c>
      <c r="K255" s="31">
        <v>26.2</v>
      </c>
      <c r="L255" s="31">
        <v>25.75</v>
      </c>
      <c r="M255" s="31">
        <v>33.185940000000002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454.9</v>
      </c>
      <c r="D256" s="38">
        <v>454.13333333333338</v>
      </c>
      <c r="E256" s="38">
        <v>451.71666666666675</v>
      </c>
      <c r="F256" s="38">
        <v>448.53333333333336</v>
      </c>
      <c r="G256" s="38">
        <v>446.11666666666673</v>
      </c>
      <c r="H256" s="38">
        <v>457.31666666666678</v>
      </c>
      <c r="I256" s="38">
        <v>459.73333333333341</v>
      </c>
      <c r="J256" s="38">
        <v>462.9166666666668</v>
      </c>
      <c r="K256" s="31">
        <v>456.55</v>
      </c>
      <c r="L256" s="31">
        <v>450.95</v>
      </c>
      <c r="M256" s="31">
        <v>91.611310000000003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119.9</v>
      </c>
      <c r="D257" s="38">
        <v>117.25</v>
      </c>
      <c r="E257" s="38">
        <v>113.6</v>
      </c>
      <c r="F257" s="38">
        <v>107.3</v>
      </c>
      <c r="G257" s="38">
        <v>103.64999999999999</v>
      </c>
      <c r="H257" s="38">
        <v>123.55</v>
      </c>
      <c r="I257" s="38">
        <v>127.2</v>
      </c>
      <c r="J257" s="38">
        <v>133.5</v>
      </c>
      <c r="K257" s="31">
        <v>120.9</v>
      </c>
      <c r="L257" s="31">
        <v>110.95</v>
      </c>
      <c r="M257" s="31">
        <v>93.957939999999994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2567.1999999999998</v>
      </c>
      <c r="D258" s="38">
        <v>2595.5</v>
      </c>
      <c r="E258" s="38">
        <v>2521.6999999999998</v>
      </c>
      <c r="F258" s="38">
        <v>2476.1999999999998</v>
      </c>
      <c r="G258" s="38">
        <v>2402.3999999999996</v>
      </c>
      <c r="H258" s="38">
        <v>2641</v>
      </c>
      <c r="I258" s="38">
        <v>2714.8</v>
      </c>
      <c r="J258" s="38">
        <v>2760.3</v>
      </c>
      <c r="K258" s="31">
        <v>2669.3</v>
      </c>
      <c r="L258" s="31">
        <v>2550</v>
      </c>
      <c r="M258" s="31">
        <v>0.45067000000000002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3242.4</v>
      </c>
      <c r="D259" s="38">
        <v>3225.7666666666664</v>
      </c>
      <c r="E259" s="38">
        <v>3197.6333333333328</v>
      </c>
      <c r="F259" s="38">
        <v>3152.8666666666663</v>
      </c>
      <c r="G259" s="38">
        <v>3124.7333333333327</v>
      </c>
      <c r="H259" s="38">
        <v>3270.5333333333328</v>
      </c>
      <c r="I259" s="38">
        <v>3298.6666666666661</v>
      </c>
      <c r="J259" s="38">
        <v>3343.4333333333329</v>
      </c>
      <c r="K259" s="31">
        <v>3253.9</v>
      </c>
      <c r="L259" s="31">
        <v>3181</v>
      </c>
      <c r="M259" s="31">
        <v>0.62643000000000004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111.1</v>
      </c>
      <c r="D260" s="38">
        <v>111.15000000000002</v>
      </c>
      <c r="E260" s="38">
        <v>110.35000000000004</v>
      </c>
      <c r="F260" s="38">
        <v>109.60000000000002</v>
      </c>
      <c r="G260" s="38">
        <v>108.80000000000004</v>
      </c>
      <c r="H260" s="38">
        <v>111.90000000000003</v>
      </c>
      <c r="I260" s="38">
        <v>112.70000000000002</v>
      </c>
      <c r="J260" s="38">
        <v>113.45000000000003</v>
      </c>
      <c r="K260" s="31">
        <v>111.95</v>
      </c>
      <c r="L260" s="31">
        <v>110.4</v>
      </c>
      <c r="M260" s="31">
        <v>11.31954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1348.9</v>
      </c>
      <c r="D261" s="38">
        <v>1341.9666666666667</v>
      </c>
      <c r="E261" s="38">
        <v>1313.9333333333334</v>
      </c>
      <c r="F261" s="38">
        <v>1278.9666666666667</v>
      </c>
      <c r="G261" s="38">
        <v>1250.9333333333334</v>
      </c>
      <c r="H261" s="38">
        <v>1376.9333333333334</v>
      </c>
      <c r="I261" s="38">
        <v>1404.9666666666667</v>
      </c>
      <c r="J261" s="38">
        <v>1439.9333333333334</v>
      </c>
      <c r="K261" s="31">
        <v>1370</v>
      </c>
      <c r="L261" s="31">
        <v>1307</v>
      </c>
      <c r="M261" s="31">
        <v>1.7396799999999999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391.85</v>
      </c>
      <c r="D262" s="38">
        <v>393.7166666666667</v>
      </c>
      <c r="E262" s="38">
        <v>386.53333333333342</v>
      </c>
      <c r="F262" s="38">
        <v>381.2166666666667</v>
      </c>
      <c r="G262" s="38">
        <v>374.03333333333342</v>
      </c>
      <c r="H262" s="38">
        <v>399.03333333333342</v>
      </c>
      <c r="I262" s="38">
        <v>406.2166666666667</v>
      </c>
      <c r="J262" s="38">
        <v>411.53333333333342</v>
      </c>
      <c r="K262" s="31">
        <v>400.9</v>
      </c>
      <c r="L262" s="31">
        <v>388.4</v>
      </c>
      <c r="M262" s="31">
        <v>4.04054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657.45</v>
      </c>
      <c r="D263" s="38">
        <v>655.7166666666667</v>
      </c>
      <c r="E263" s="38">
        <v>651.43333333333339</v>
      </c>
      <c r="F263" s="38">
        <v>645.41666666666674</v>
      </c>
      <c r="G263" s="38">
        <v>641.13333333333344</v>
      </c>
      <c r="H263" s="38">
        <v>661.73333333333335</v>
      </c>
      <c r="I263" s="38">
        <v>666.01666666666665</v>
      </c>
      <c r="J263" s="38">
        <v>672.0333333333333</v>
      </c>
      <c r="K263" s="31">
        <v>660</v>
      </c>
      <c r="L263" s="31">
        <v>649.70000000000005</v>
      </c>
      <c r="M263" s="31">
        <v>11.73349</v>
      </c>
      <c r="N263" s="1"/>
      <c r="O263" s="1"/>
    </row>
    <row r="264" spans="1:15" ht="12.75" customHeight="1">
      <c r="A264" s="33">
        <v>254</v>
      </c>
      <c r="B264" s="58" t="s">
        <v>870</v>
      </c>
      <c r="C264" s="31">
        <v>337.65</v>
      </c>
      <c r="D264" s="38">
        <v>334.31666666666666</v>
      </c>
      <c r="E264" s="38">
        <v>322.33333333333331</v>
      </c>
      <c r="F264" s="38">
        <v>307.01666666666665</v>
      </c>
      <c r="G264" s="38">
        <v>295.0333333333333</v>
      </c>
      <c r="H264" s="38">
        <v>349.63333333333333</v>
      </c>
      <c r="I264" s="38">
        <v>361.61666666666667</v>
      </c>
      <c r="J264" s="38">
        <v>376.93333333333334</v>
      </c>
      <c r="K264" s="31">
        <v>346.3</v>
      </c>
      <c r="L264" s="31">
        <v>319</v>
      </c>
      <c r="M264" s="31">
        <v>3.7479300000000002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654.35</v>
      </c>
      <c r="D265" s="38">
        <v>650.1</v>
      </c>
      <c r="E265" s="38">
        <v>644.20000000000005</v>
      </c>
      <c r="F265" s="38">
        <v>634.05000000000007</v>
      </c>
      <c r="G265" s="38">
        <v>628.15000000000009</v>
      </c>
      <c r="H265" s="38">
        <v>660.25</v>
      </c>
      <c r="I265" s="38">
        <v>666.14999999999986</v>
      </c>
      <c r="J265" s="38">
        <v>676.3</v>
      </c>
      <c r="K265" s="31">
        <v>656</v>
      </c>
      <c r="L265" s="31">
        <v>639.95000000000005</v>
      </c>
      <c r="M265" s="31">
        <v>3.4115099999999998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334.1</v>
      </c>
      <c r="D266" s="38">
        <v>333.33333333333331</v>
      </c>
      <c r="E266" s="38">
        <v>329.66666666666663</v>
      </c>
      <c r="F266" s="38">
        <v>325.23333333333329</v>
      </c>
      <c r="G266" s="38">
        <v>321.56666666666661</v>
      </c>
      <c r="H266" s="38">
        <v>337.76666666666665</v>
      </c>
      <c r="I266" s="38">
        <v>341.43333333333328</v>
      </c>
      <c r="J266" s="38">
        <v>345.86666666666667</v>
      </c>
      <c r="K266" s="31">
        <v>337</v>
      </c>
      <c r="L266" s="31">
        <v>328.9</v>
      </c>
      <c r="M266" s="31">
        <v>4.8910099999999996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74.650000000000006</v>
      </c>
      <c r="D267" s="38">
        <v>74.650000000000006</v>
      </c>
      <c r="E267" s="38">
        <v>73.400000000000006</v>
      </c>
      <c r="F267" s="38">
        <v>72.150000000000006</v>
      </c>
      <c r="G267" s="38">
        <v>70.900000000000006</v>
      </c>
      <c r="H267" s="38">
        <v>75.900000000000006</v>
      </c>
      <c r="I267" s="38">
        <v>77.150000000000006</v>
      </c>
      <c r="J267" s="38">
        <v>78.400000000000006</v>
      </c>
      <c r="K267" s="31">
        <v>75.900000000000006</v>
      </c>
      <c r="L267" s="31">
        <v>73.400000000000006</v>
      </c>
      <c r="M267" s="31">
        <v>33.899540000000002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291.85000000000002</v>
      </c>
      <c r="D268" s="38">
        <v>293.11666666666667</v>
      </c>
      <c r="E268" s="38">
        <v>289.73333333333335</v>
      </c>
      <c r="F268" s="38">
        <v>287.61666666666667</v>
      </c>
      <c r="G268" s="38">
        <v>284.23333333333335</v>
      </c>
      <c r="H268" s="38">
        <v>295.23333333333335</v>
      </c>
      <c r="I268" s="38">
        <v>298.61666666666667</v>
      </c>
      <c r="J268" s="38">
        <v>300.73333333333335</v>
      </c>
      <c r="K268" s="31">
        <v>296.5</v>
      </c>
      <c r="L268" s="31">
        <v>291</v>
      </c>
      <c r="M268" s="31">
        <v>20.473780000000001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813.05</v>
      </c>
      <c r="D269" s="38">
        <v>811.06666666666661</v>
      </c>
      <c r="E269" s="38">
        <v>805.53333333333319</v>
      </c>
      <c r="F269" s="38">
        <v>798.01666666666654</v>
      </c>
      <c r="G269" s="38">
        <v>792.48333333333312</v>
      </c>
      <c r="H269" s="38">
        <v>818.58333333333326</v>
      </c>
      <c r="I269" s="38">
        <v>824.11666666666656</v>
      </c>
      <c r="J269" s="38">
        <v>831.63333333333333</v>
      </c>
      <c r="K269" s="31">
        <v>816.6</v>
      </c>
      <c r="L269" s="31">
        <v>803.55</v>
      </c>
      <c r="M269" s="31">
        <v>14.220510000000001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513.54999999999995</v>
      </c>
      <c r="D270" s="38">
        <v>519.26666666666677</v>
      </c>
      <c r="E270" s="38">
        <v>506.18333333333351</v>
      </c>
      <c r="F270" s="38">
        <v>498.81666666666672</v>
      </c>
      <c r="G270" s="38">
        <v>485.73333333333346</v>
      </c>
      <c r="H270" s="38">
        <v>526.63333333333355</v>
      </c>
      <c r="I270" s="38">
        <v>539.71666666666681</v>
      </c>
      <c r="J270" s="38">
        <v>547.0833333333336</v>
      </c>
      <c r="K270" s="31">
        <v>532.35</v>
      </c>
      <c r="L270" s="31">
        <v>511.9</v>
      </c>
      <c r="M270" s="31">
        <v>45.941209999999998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430.45</v>
      </c>
      <c r="D271" s="38">
        <v>430.51666666666671</v>
      </c>
      <c r="E271" s="38">
        <v>423.53333333333342</v>
      </c>
      <c r="F271" s="38">
        <v>416.61666666666673</v>
      </c>
      <c r="G271" s="38">
        <v>409.63333333333344</v>
      </c>
      <c r="H271" s="38">
        <v>437.43333333333339</v>
      </c>
      <c r="I271" s="38">
        <v>444.41666666666663</v>
      </c>
      <c r="J271" s="38">
        <v>451.33333333333337</v>
      </c>
      <c r="K271" s="31">
        <v>437.5</v>
      </c>
      <c r="L271" s="31">
        <v>423.6</v>
      </c>
      <c r="M271" s="31">
        <v>5.1112700000000002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392.2</v>
      </c>
      <c r="D272" s="38">
        <v>389.38333333333338</v>
      </c>
      <c r="E272" s="38">
        <v>379.76666666666677</v>
      </c>
      <c r="F272" s="38">
        <v>367.33333333333337</v>
      </c>
      <c r="G272" s="38">
        <v>357.71666666666675</v>
      </c>
      <c r="H272" s="38">
        <v>401.81666666666678</v>
      </c>
      <c r="I272" s="38">
        <v>411.43333333333345</v>
      </c>
      <c r="J272" s="38">
        <v>423.86666666666679</v>
      </c>
      <c r="K272" s="31">
        <v>399</v>
      </c>
      <c r="L272" s="31">
        <v>376.95</v>
      </c>
      <c r="M272" s="31">
        <v>5.41174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785.3</v>
      </c>
      <c r="D273" s="38">
        <v>784.56666666666661</v>
      </c>
      <c r="E273" s="38">
        <v>779.13333333333321</v>
      </c>
      <c r="F273" s="38">
        <v>772.96666666666658</v>
      </c>
      <c r="G273" s="38">
        <v>767.53333333333319</v>
      </c>
      <c r="H273" s="38">
        <v>790.73333333333323</v>
      </c>
      <c r="I273" s="38">
        <v>796.16666666666663</v>
      </c>
      <c r="J273" s="38">
        <v>802.33333333333326</v>
      </c>
      <c r="K273" s="31">
        <v>790</v>
      </c>
      <c r="L273" s="31">
        <v>778.4</v>
      </c>
      <c r="M273" s="31">
        <v>1.0524899999999999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319.75</v>
      </c>
      <c r="D274" s="38">
        <v>321.41666666666669</v>
      </c>
      <c r="E274" s="38">
        <v>315.83333333333337</v>
      </c>
      <c r="F274" s="38">
        <v>311.91666666666669</v>
      </c>
      <c r="G274" s="38">
        <v>306.33333333333337</v>
      </c>
      <c r="H274" s="38">
        <v>325.33333333333337</v>
      </c>
      <c r="I274" s="38">
        <v>330.91666666666674</v>
      </c>
      <c r="J274" s="38">
        <v>334.83333333333337</v>
      </c>
      <c r="K274" s="31">
        <v>327</v>
      </c>
      <c r="L274" s="31">
        <v>317.5</v>
      </c>
      <c r="M274" s="31">
        <v>7.1943400000000004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638.79999999999995</v>
      </c>
      <c r="D275" s="38">
        <v>639.69999999999993</v>
      </c>
      <c r="E275" s="38">
        <v>632.44999999999982</v>
      </c>
      <c r="F275" s="38">
        <v>626.09999999999991</v>
      </c>
      <c r="G275" s="38">
        <v>618.8499999999998</v>
      </c>
      <c r="H275" s="38">
        <v>646.04999999999984</v>
      </c>
      <c r="I275" s="38">
        <v>653.30000000000007</v>
      </c>
      <c r="J275" s="38">
        <v>659.64999999999986</v>
      </c>
      <c r="K275" s="31">
        <v>646.95000000000005</v>
      </c>
      <c r="L275" s="31">
        <v>633.35</v>
      </c>
      <c r="M275" s="31">
        <v>1.6990400000000001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1445.3</v>
      </c>
      <c r="D276" s="38">
        <v>1453.55</v>
      </c>
      <c r="E276" s="38">
        <v>1430.3999999999999</v>
      </c>
      <c r="F276" s="38">
        <v>1415.5</v>
      </c>
      <c r="G276" s="38">
        <v>1392.35</v>
      </c>
      <c r="H276" s="38">
        <v>1468.4499999999998</v>
      </c>
      <c r="I276" s="38">
        <v>1491.6</v>
      </c>
      <c r="J276" s="38">
        <v>1506.4999999999998</v>
      </c>
      <c r="K276" s="31">
        <v>1476.7</v>
      </c>
      <c r="L276" s="31">
        <v>1438.65</v>
      </c>
      <c r="M276" s="31">
        <v>2.54678</v>
      </c>
      <c r="N276" s="1"/>
      <c r="O276" s="1"/>
    </row>
    <row r="277" spans="1:15" ht="12.75" customHeight="1">
      <c r="A277" s="33">
        <v>267</v>
      </c>
      <c r="B277" s="58" t="s">
        <v>858</v>
      </c>
      <c r="C277" s="31">
        <v>633.1</v>
      </c>
      <c r="D277" s="38">
        <v>623.13333333333333</v>
      </c>
      <c r="E277" s="38">
        <v>609.26666666666665</v>
      </c>
      <c r="F277" s="38">
        <v>585.43333333333328</v>
      </c>
      <c r="G277" s="38">
        <v>571.56666666666661</v>
      </c>
      <c r="H277" s="38">
        <v>646.9666666666667</v>
      </c>
      <c r="I277" s="38">
        <v>660.83333333333326</v>
      </c>
      <c r="J277" s="38">
        <v>684.66666666666674</v>
      </c>
      <c r="K277" s="31">
        <v>637</v>
      </c>
      <c r="L277" s="31">
        <v>599.29999999999995</v>
      </c>
      <c r="M277" s="31">
        <v>3.76919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174.35</v>
      </c>
      <c r="D278" s="38">
        <v>173.56666666666669</v>
      </c>
      <c r="E278" s="38">
        <v>171.13333333333338</v>
      </c>
      <c r="F278" s="38">
        <v>167.91666666666669</v>
      </c>
      <c r="G278" s="38">
        <v>165.48333333333338</v>
      </c>
      <c r="H278" s="38">
        <v>176.78333333333339</v>
      </c>
      <c r="I278" s="38">
        <v>179.21666666666673</v>
      </c>
      <c r="J278" s="38">
        <v>182.43333333333339</v>
      </c>
      <c r="K278" s="31">
        <v>176</v>
      </c>
      <c r="L278" s="31">
        <v>170.35</v>
      </c>
      <c r="M278" s="31">
        <v>12.871600000000001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328.45</v>
      </c>
      <c r="D279" s="38">
        <v>329.2</v>
      </c>
      <c r="E279" s="38">
        <v>325.39999999999998</v>
      </c>
      <c r="F279" s="38">
        <v>322.34999999999997</v>
      </c>
      <c r="G279" s="38">
        <v>318.54999999999995</v>
      </c>
      <c r="H279" s="38">
        <v>332.25</v>
      </c>
      <c r="I279" s="38">
        <v>336.05000000000007</v>
      </c>
      <c r="J279" s="38">
        <v>339.1</v>
      </c>
      <c r="K279" s="31">
        <v>333</v>
      </c>
      <c r="L279" s="31">
        <v>326.14999999999998</v>
      </c>
      <c r="M279" s="31">
        <v>5.6981900000000003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124.3</v>
      </c>
      <c r="D280" s="38">
        <v>124.98333333333333</v>
      </c>
      <c r="E280" s="38">
        <v>122.06666666666666</v>
      </c>
      <c r="F280" s="38">
        <v>119.83333333333333</v>
      </c>
      <c r="G280" s="38">
        <v>116.91666666666666</v>
      </c>
      <c r="H280" s="38">
        <v>127.21666666666667</v>
      </c>
      <c r="I280" s="38">
        <v>130.13333333333333</v>
      </c>
      <c r="J280" s="38">
        <v>132.36666666666667</v>
      </c>
      <c r="K280" s="31">
        <v>127.9</v>
      </c>
      <c r="L280" s="31">
        <v>122.75</v>
      </c>
      <c r="M280" s="31">
        <v>10.723940000000001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647.45000000000005</v>
      </c>
      <c r="D281" s="38">
        <v>654.08333333333337</v>
      </c>
      <c r="E281" s="38">
        <v>635.36666666666679</v>
      </c>
      <c r="F281" s="38">
        <v>623.28333333333342</v>
      </c>
      <c r="G281" s="38">
        <v>604.56666666666683</v>
      </c>
      <c r="H281" s="38">
        <v>666.16666666666674</v>
      </c>
      <c r="I281" s="38">
        <v>684.88333333333321</v>
      </c>
      <c r="J281" s="38">
        <v>696.9666666666667</v>
      </c>
      <c r="K281" s="31">
        <v>672.8</v>
      </c>
      <c r="L281" s="31">
        <v>642</v>
      </c>
      <c r="M281" s="31">
        <v>5.7905699999999998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2374.35</v>
      </c>
      <c r="D282" s="38">
        <v>2399.5666666666666</v>
      </c>
      <c r="E282" s="38">
        <v>2336.7833333333333</v>
      </c>
      <c r="F282" s="38">
        <v>2299.2166666666667</v>
      </c>
      <c r="G282" s="38">
        <v>2236.4333333333334</v>
      </c>
      <c r="H282" s="38">
        <v>2437.1333333333332</v>
      </c>
      <c r="I282" s="38">
        <v>2499.9166666666661</v>
      </c>
      <c r="J282" s="38">
        <v>2537.4833333333331</v>
      </c>
      <c r="K282" s="31">
        <v>2462.35</v>
      </c>
      <c r="L282" s="31">
        <v>2362</v>
      </c>
      <c r="M282" s="31">
        <v>2.16418</v>
      </c>
      <c r="N282" s="1"/>
      <c r="O282" s="1"/>
    </row>
    <row r="283" spans="1:15" ht="12.75" customHeight="1">
      <c r="A283" s="33">
        <v>273</v>
      </c>
      <c r="B283" s="58" t="s">
        <v>871</v>
      </c>
      <c r="C283" s="31">
        <v>2810.6</v>
      </c>
      <c r="D283" s="38">
        <v>2806.1666666666665</v>
      </c>
      <c r="E283" s="38">
        <v>2774.4333333333329</v>
      </c>
      <c r="F283" s="38">
        <v>2738.2666666666664</v>
      </c>
      <c r="G283" s="38">
        <v>2706.5333333333328</v>
      </c>
      <c r="H283" s="38">
        <v>2842.333333333333</v>
      </c>
      <c r="I283" s="38">
        <v>2874.0666666666666</v>
      </c>
      <c r="J283" s="38">
        <v>2910.2333333333331</v>
      </c>
      <c r="K283" s="31">
        <v>2837.9</v>
      </c>
      <c r="L283" s="31">
        <v>2770</v>
      </c>
      <c r="M283" s="31">
        <v>0.12712000000000001</v>
      </c>
      <c r="N283" s="1"/>
      <c r="O283" s="1"/>
    </row>
    <row r="284" spans="1:15" ht="12.75" customHeight="1">
      <c r="A284" s="33">
        <v>274</v>
      </c>
      <c r="B284" s="58" t="s">
        <v>877</v>
      </c>
      <c r="C284" s="31">
        <v>626.79999999999995</v>
      </c>
      <c r="D284" s="38">
        <v>604.93333333333328</v>
      </c>
      <c r="E284" s="38">
        <v>583.06666666666661</v>
      </c>
      <c r="F284" s="38">
        <v>539.33333333333337</v>
      </c>
      <c r="G284" s="38">
        <v>517.4666666666667</v>
      </c>
      <c r="H284" s="38">
        <v>648.66666666666652</v>
      </c>
      <c r="I284" s="38">
        <v>670.53333333333308</v>
      </c>
      <c r="J284" s="38">
        <v>714.26666666666642</v>
      </c>
      <c r="K284" s="31">
        <v>626.79999999999995</v>
      </c>
      <c r="L284" s="31">
        <v>561.20000000000005</v>
      </c>
      <c r="M284" s="31">
        <v>2.0120100000000001</v>
      </c>
      <c r="N284" s="1"/>
      <c r="O284" s="1"/>
    </row>
    <row r="285" spans="1:15" ht="12.75" customHeight="1">
      <c r="A285" s="33">
        <v>275</v>
      </c>
      <c r="B285" s="58" t="s">
        <v>872</v>
      </c>
      <c r="C285" s="31">
        <v>382.8</v>
      </c>
      <c r="D285" s="38">
        <v>385.13333333333338</v>
      </c>
      <c r="E285" s="38">
        <v>378.76666666666677</v>
      </c>
      <c r="F285" s="38">
        <v>374.73333333333341</v>
      </c>
      <c r="G285" s="38">
        <v>368.36666666666679</v>
      </c>
      <c r="H285" s="38">
        <v>389.16666666666674</v>
      </c>
      <c r="I285" s="38">
        <v>395.53333333333342</v>
      </c>
      <c r="J285" s="38">
        <v>399.56666666666672</v>
      </c>
      <c r="K285" s="31">
        <v>391.5</v>
      </c>
      <c r="L285" s="31">
        <v>381.1</v>
      </c>
      <c r="M285" s="31">
        <v>0.75878000000000001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241.55</v>
      </c>
      <c r="D286" s="38">
        <v>242.91666666666666</v>
      </c>
      <c r="E286" s="38">
        <v>239.5333333333333</v>
      </c>
      <c r="F286" s="38">
        <v>237.51666666666665</v>
      </c>
      <c r="G286" s="38">
        <v>234.1333333333333</v>
      </c>
      <c r="H286" s="38">
        <v>244.93333333333331</v>
      </c>
      <c r="I286" s="38">
        <v>248.31666666666669</v>
      </c>
      <c r="J286" s="38">
        <v>250.33333333333331</v>
      </c>
      <c r="K286" s="31">
        <v>246.3</v>
      </c>
      <c r="L286" s="31">
        <v>240.9</v>
      </c>
      <c r="M286" s="31">
        <v>2.8631899999999999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1831.55</v>
      </c>
      <c r="D287" s="38">
        <v>1834.3166666666668</v>
      </c>
      <c r="E287" s="38">
        <v>1823.6333333333337</v>
      </c>
      <c r="F287" s="38">
        <v>1815.7166666666669</v>
      </c>
      <c r="G287" s="38">
        <v>1805.0333333333338</v>
      </c>
      <c r="H287" s="38">
        <v>1842.2333333333336</v>
      </c>
      <c r="I287" s="38">
        <v>1852.9166666666665</v>
      </c>
      <c r="J287" s="38">
        <v>1860.8333333333335</v>
      </c>
      <c r="K287" s="31">
        <v>1845</v>
      </c>
      <c r="L287" s="31">
        <v>1826.4</v>
      </c>
      <c r="M287" s="31">
        <v>37.083100000000002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1151</v>
      </c>
      <c r="D288" s="38">
        <v>1158.4666666666667</v>
      </c>
      <c r="E288" s="38">
        <v>1132.5333333333333</v>
      </c>
      <c r="F288" s="38">
        <v>1114.0666666666666</v>
      </c>
      <c r="G288" s="38">
        <v>1088.1333333333332</v>
      </c>
      <c r="H288" s="38">
        <v>1176.9333333333334</v>
      </c>
      <c r="I288" s="38">
        <v>1202.8666666666668</v>
      </c>
      <c r="J288" s="38">
        <v>1221.3333333333335</v>
      </c>
      <c r="K288" s="31">
        <v>1184.4000000000001</v>
      </c>
      <c r="L288" s="31">
        <v>1140</v>
      </c>
      <c r="M288" s="31">
        <v>17.499880000000001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394.75</v>
      </c>
      <c r="D289" s="38">
        <v>398.25</v>
      </c>
      <c r="E289" s="38">
        <v>387.5</v>
      </c>
      <c r="F289" s="38">
        <v>380.25</v>
      </c>
      <c r="G289" s="38">
        <v>369.5</v>
      </c>
      <c r="H289" s="38">
        <v>405.5</v>
      </c>
      <c r="I289" s="38">
        <v>416.25</v>
      </c>
      <c r="J289" s="38">
        <v>423.5</v>
      </c>
      <c r="K289" s="31">
        <v>409</v>
      </c>
      <c r="L289" s="31">
        <v>391</v>
      </c>
      <c r="M289" s="31">
        <v>10.64223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1856.3</v>
      </c>
      <c r="D290" s="38">
        <v>1861.1833333333334</v>
      </c>
      <c r="E290" s="38">
        <v>1829.4166666666667</v>
      </c>
      <c r="F290" s="38">
        <v>1802.5333333333333</v>
      </c>
      <c r="G290" s="38">
        <v>1770.7666666666667</v>
      </c>
      <c r="H290" s="38">
        <v>1888.0666666666668</v>
      </c>
      <c r="I290" s="38">
        <v>1919.8333333333333</v>
      </c>
      <c r="J290" s="38">
        <v>1946.7166666666669</v>
      </c>
      <c r="K290" s="31">
        <v>1892.95</v>
      </c>
      <c r="L290" s="31">
        <v>1834.3</v>
      </c>
      <c r="M290" s="31">
        <v>0.40200000000000002</v>
      </c>
      <c r="N290" s="1"/>
      <c r="O290" s="1"/>
    </row>
    <row r="291" spans="1:15" ht="12.75" customHeight="1">
      <c r="A291" s="33">
        <v>281</v>
      </c>
      <c r="B291" s="58" t="s">
        <v>873</v>
      </c>
      <c r="C291" s="31">
        <v>2587.25</v>
      </c>
      <c r="D291" s="38">
        <v>2603.0499999999997</v>
      </c>
      <c r="E291" s="38">
        <v>2541.1499999999996</v>
      </c>
      <c r="F291" s="38">
        <v>2495.0499999999997</v>
      </c>
      <c r="G291" s="38">
        <v>2433.1499999999996</v>
      </c>
      <c r="H291" s="38">
        <v>2649.1499999999996</v>
      </c>
      <c r="I291" s="38">
        <v>2711.05</v>
      </c>
      <c r="J291" s="38">
        <v>2757.1499999999996</v>
      </c>
      <c r="K291" s="31">
        <v>2664.95</v>
      </c>
      <c r="L291" s="31">
        <v>2556.9499999999998</v>
      </c>
      <c r="M291" s="31">
        <v>0.68752999999999997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128.80000000000001</v>
      </c>
      <c r="D292" s="38">
        <v>128.41666666666666</v>
      </c>
      <c r="E292" s="38">
        <v>127.7833333333333</v>
      </c>
      <c r="F292" s="38">
        <v>126.76666666666665</v>
      </c>
      <c r="G292" s="38">
        <v>126.1333333333333</v>
      </c>
      <c r="H292" s="38">
        <v>129.43333333333331</v>
      </c>
      <c r="I292" s="38">
        <v>130.06666666666669</v>
      </c>
      <c r="J292" s="38">
        <v>131.08333333333331</v>
      </c>
      <c r="K292" s="31">
        <v>129.05000000000001</v>
      </c>
      <c r="L292" s="31">
        <v>127.4</v>
      </c>
      <c r="M292" s="31">
        <v>37.130119999999998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4239.7</v>
      </c>
      <c r="D293" s="38">
        <v>4226.55</v>
      </c>
      <c r="E293" s="38">
        <v>4183.1500000000005</v>
      </c>
      <c r="F293" s="38">
        <v>4126.6000000000004</v>
      </c>
      <c r="G293" s="38">
        <v>4083.2000000000007</v>
      </c>
      <c r="H293" s="38">
        <v>4283.1000000000004</v>
      </c>
      <c r="I293" s="38">
        <v>4326.5</v>
      </c>
      <c r="J293" s="38">
        <v>4383.05</v>
      </c>
      <c r="K293" s="31">
        <v>4269.95</v>
      </c>
      <c r="L293" s="31">
        <v>4170</v>
      </c>
      <c r="M293" s="31">
        <v>1.9036999999999999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13479.2</v>
      </c>
      <c r="D294" s="38">
        <v>13509.066666666666</v>
      </c>
      <c r="E294" s="38">
        <v>13320.133333333331</v>
      </c>
      <c r="F294" s="38">
        <v>13161.066666666666</v>
      </c>
      <c r="G294" s="38">
        <v>12972.133333333331</v>
      </c>
      <c r="H294" s="38">
        <v>13668.133333333331</v>
      </c>
      <c r="I294" s="38">
        <v>13857.066666666666</v>
      </c>
      <c r="J294" s="38">
        <v>14016.133333333331</v>
      </c>
      <c r="K294" s="31">
        <v>13698</v>
      </c>
      <c r="L294" s="31">
        <v>13350</v>
      </c>
      <c r="M294" s="31">
        <v>4.2869999999999998E-2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2635.9</v>
      </c>
      <c r="D295" s="38">
        <v>2637.6666666666665</v>
      </c>
      <c r="E295" s="38">
        <v>2621.333333333333</v>
      </c>
      <c r="F295" s="38">
        <v>2606.7666666666664</v>
      </c>
      <c r="G295" s="38">
        <v>2590.4333333333329</v>
      </c>
      <c r="H295" s="38">
        <v>2652.2333333333331</v>
      </c>
      <c r="I295" s="38">
        <v>2668.5666666666662</v>
      </c>
      <c r="J295" s="38">
        <v>2683.1333333333332</v>
      </c>
      <c r="K295" s="31">
        <v>2654</v>
      </c>
      <c r="L295" s="31">
        <v>2623.1</v>
      </c>
      <c r="M295" s="31">
        <v>11.63125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374.25</v>
      </c>
      <c r="D296" s="38">
        <v>378.08333333333331</v>
      </c>
      <c r="E296" s="38">
        <v>369.21666666666664</v>
      </c>
      <c r="F296" s="38">
        <v>364.18333333333334</v>
      </c>
      <c r="G296" s="38">
        <v>355.31666666666666</v>
      </c>
      <c r="H296" s="38">
        <v>383.11666666666662</v>
      </c>
      <c r="I296" s="38">
        <v>391.98333333333329</v>
      </c>
      <c r="J296" s="38">
        <v>397.01666666666659</v>
      </c>
      <c r="K296" s="31">
        <v>386.95</v>
      </c>
      <c r="L296" s="31">
        <v>373.05</v>
      </c>
      <c r="M296" s="31">
        <v>3.5063499999999999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400.15</v>
      </c>
      <c r="D297" s="38">
        <v>398.08333333333331</v>
      </c>
      <c r="E297" s="38">
        <v>392.31666666666661</v>
      </c>
      <c r="F297" s="38">
        <v>384.48333333333329</v>
      </c>
      <c r="G297" s="38">
        <v>378.71666666666658</v>
      </c>
      <c r="H297" s="38">
        <v>405.91666666666663</v>
      </c>
      <c r="I297" s="38">
        <v>411.68333333333339</v>
      </c>
      <c r="J297" s="38">
        <v>419.51666666666665</v>
      </c>
      <c r="K297" s="31">
        <v>403.85</v>
      </c>
      <c r="L297" s="31">
        <v>390.25</v>
      </c>
      <c r="M297" s="31">
        <v>52.026020000000003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268.3</v>
      </c>
      <c r="D298" s="38">
        <v>268.93333333333334</v>
      </c>
      <c r="E298" s="38">
        <v>266.91666666666669</v>
      </c>
      <c r="F298" s="38">
        <v>265.53333333333336</v>
      </c>
      <c r="G298" s="38">
        <v>263.51666666666671</v>
      </c>
      <c r="H298" s="38">
        <v>270.31666666666666</v>
      </c>
      <c r="I298" s="38">
        <v>272.33333333333331</v>
      </c>
      <c r="J298" s="38">
        <v>273.71666666666664</v>
      </c>
      <c r="K298" s="31">
        <v>270.95</v>
      </c>
      <c r="L298" s="31">
        <v>267.55</v>
      </c>
      <c r="M298" s="31">
        <v>3.7543500000000001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95.25</v>
      </c>
      <c r="D299" s="38">
        <v>95.45</v>
      </c>
      <c r="E299" s="38">
        <v>94.5</v>
      </c>
      <c r="F299" s="38">
        <v>93.75</v>
      </c>
      <c r="G299" s="38">
        <v>92.8</v>
      </c>
      <c r="H299" s="38">
        <v>96.2</v>
      </c>
      <c r="I299" s="38">
        <v>97.15000000000002</v>
      </c>
      <c r="J299" s="38">
        <v>97.9</v>
      </c>
      <c r="K299" s="31">
        <v>96.4</v>
      </c>
      <c r="L299" s="31">
        <v>94.7</v>
      </c>
      <c r="M299" s="31">
        <v>42.411949999999997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440.9</v>
      </c>
      <c r="D300" s="38">
        <v>436.5</v>
      </c>
      <c r="E300" s="38">
        <v>427.55</v>
      </c>
      <c r="F300" s="38">
        <v>414.2</v>
      </c>
      <c r="G300" s="38">
        <v>405.25</v>
      </c>
      <c r="H300" s="38">
        <v>449.85</v>
      </c>
      <c r="I300" s="38">
        <v>458.80000000000007</v>
      </c>
      <c r="J300" s="38">
        <v>472.15000000000003</v>
      </c>
      <c r="K300" s="31">
        <v>445.45</v>
      </c>
      <c r="L300" s="31">
        <v>423.15</v>
      </c>
      <c r="M300" s="31">
        <v>92.369960000000006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655.55</v>
      </c>
      <c r="D301" s="38">
        <v>657.83333333333326</v>
      </c>
      <c r="E301" s="38">
        <v>650.76666666666654</v>
      </c>
      <c r="F301" s="38">
        <v>645.98333333333323</v>
      </c>
      <c r="G301" s="38">
        <v>638.91666666666652</v>
      </c>
      <c r="H301" s="38">
        <v>662.61666666666656</v>
      </c>
      <c r="I301" s="38">
        <v>669.68333333333317</v>
      </c>
      <c r="J301" s="38">
        <v>674.46666666666658</v>
      </c>
      <c r="K301" s="31">
        <v>664.9</v>
      </c>
      <c r="L301" s="31">
        <v>653.04999999999995</v>
      </c>
      <c r="M301" s="31">
        <v>11.10788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5146.7</v>
      </c>
      <c r="D302" s="38">
        <v>5146.7333333333336</v>
      </c>
      <c r="E302" s="38">
        <v>5100.0166666666673</v>
      </c>
      <c r="F302" s="38">
        <v>5053.3333333333339</v>
      </c>
      <c r="G302" s="38">
        <v>5006.6166666666677</v>
      </c>
      <c r="H302" s="38">
        <v>5193.416666666667</v>
      </c>
      <c r="I302" s="38">
        <v>5240.1333333333341</v>
      </c>
      <c r="J302" s="38">
        <v>5286.8166666666666</v>
      </c>
      <c r="K302" s="31">
        <v>5193.45</v>
      </c>
      <c r="L302" s="31">
        <v>5100.05</v>
      </c>
      <c r="M302" s="31">
        <v>0.29852000000000001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5047.05</v>
      </c>
      <c r="D303" s="38">
        <v>5012.4000000000005</v>
      </c>
      <c r="E303" s="38">
        <v>4965.5000000000009</v>
      </c>
      <c r="F303" s="38">
        <v>4883.9500000000007</v>
      </c>
      <c r="G303" s="38">
        <v>4837.0500000000011</v>
      </c>
      <c r="H303" s="38">
        <v>5093.9500000000007</v>
      </c>
      <c r="I303" s="38">
        <v>5140.8500000000004</v>
      </c>
      <c r="J303" s="38">
        <v>5222.4000000000005</v>
      </c>
      <c r="K303" s="31">
        <v>5059.3</v>
      </c>
      <c r="L303" s="31">
        <v>4930.8500000000004</v>
      </c>
      <c r="M303" s="31">
        <v>4.5143000000000004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1081.1500000000001</v>
      </c>
      <c r="D304" s="38">
        <v>1073.1166666666668</v>
      </c>
      <c r="E304" s="38">
        <v>1051.5333333333335</v>
      </c>
      <c r="F304" s="38">
        <v>1021.9166666666667</v>
      </c>
      <c r="G304" s="38">
        <v>1000.3333333333335</v>
      </c>
      <c r="H304" s="38">
        <v>1102.7333333333336</v>
      </c>
      <c r="I304" s="38">
        <v>1124.3166666666666</v>
      </c>
      <c r="J304" s="38">
        <v>1153.9333333333336</v>
      </c>
      <c r="K304" s="31">
        <v>1094.7</v>
      </c>
      <c r="L304" s="31">
        <v>1043.5</v>
      </c>
      <c r="M304" s="31">
        <v>25.976890000000001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1563.65</v>
      </c>
      <c r="D305" s="38">
        <v>1569.2</v>
      </c>
      <c r="E305" s="38">
        <v>1549</v>
      </c>
      <c r="F305" s="38">
        <v>1534.35</v>
      </c>
      <c r="G305" s="38">
        <v>1514.1499999999999</v>
      </c>
      <c r="H305" s="38">
        <v>1583.8500000000001</v>
      </c>
      <c r="I305" s="38">
        <v>1604.0500000000004</v>
      </c>
      <c r="J305" s="38">
        <v>1618.7000000000003</v>
      </c>
      <c r="K305" s="31">
        <v>1589.4</v>
      </c>
      <c r="L305" s="31">
        <v>1554.55</v>
      </c>
      <c r="M305" s="31">
        <v>0.38005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726.75</v>
      </c>
      <c r="D306" s="38">
        <v>725.94999999999993</v>
      </c>
      <c r="E306" s="38">
        <v>707.39999999999986</v>
      </c>
      <c r="F306" s="38">
        <v>688.05</v>
      </c>
      <c r="G306" s="38">
        <v>669.49999999999989</v>
      </c>
      <c r="H306" s="38">
        <v>745.29999999999984</v>
      </c>
      <c r="I306" s="38">
        <v>763.8499999999998</v>
      </c>
      <c r="J306" s="38">
        <v>783.19999999999982</v>
      </c>
      <c r="K306" s="31">
        <v>744.5</v>
      </c>
      <c r="L306" s="31">
        <v>706.6</v>
      </c>
      <c r="M306" s="31">
        <v>8.8507800000000003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1063.8499999999999</v>
      </c>
      <c r="D307" s="38">
        <v>1072.2</v>
      </c>
      <c r="E307" s="38">
        <v>1050.6500000000001</v>
      </c>
      <c r="F307" s="38">
        <v>1037.45</v>
      </c>
      <c r="G307" s="38">
        <v>1015.9000000000001</v>
      </c>
      <c r="H307" s="38">
        <v>1085.4000000000001</v>
      </c>
      <c r="I307" s="38">
        <v>1106.9499999999998</v>
      </c>
      <c r="J307" s="38">
        <v>1120.1500000000001</v>
      </c>
      <c r="K307" s="31">
        <v>1093.75</v>
      </c>
      <c r="L307" s="31">
        <v>1059</v>
      </c>
      <c r="M307" s="31">
        <v>8.3592700000000004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295.55</v>
      </c>
      <c r="D308" s="38">
        <v>294.14999999999998</v>
      </c>
      <c r="E308" s="38">
        <v>292.04999999999995</v>
      </c>
      <c r="F308" s="38">
        <v>288.54999999999995</v>
      </c>
      <c r="G308" s="38">
        <v>286.44999999999993</v>
      </c>
      <c r="H308" s="38">
        <v>297.64999999999998</v>
      </c>
      <c r="I308" s="38">
        <v>299.75</v>
      </c>
      <c r="J308" s="38">
        <v>303.25</v>
      </c>
      <c r="K308" s="31">
        <v>296.25</v>
      </c>
      <c r="L308" s="31">
        <v>290.64999999999998</v>
      </c>
      <c r="M308" s="31">
        <v>19.393039999999999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1526.9</v>
      </c>
      <c r="D309" s="38">
        <v>1512.8833333333332</v>
      </c>
      <c r="E309" s="38">
        <v>1494.7666666666664</v>
      </c>
      <c r="F309" s="38">
        <v>1462.6333333333332</v>
      </c>
      <c r="G309" s="38">
        <v>1444.5166666666664</v>
      </c>
      <c r="H309" s="38">
        <v>1545.0166666666664</v>
      </c>
      <c r="I309" s="38">
        <v>1563.1333333333332</v>
      </c>
      <c r="J309" s="38">
        <v>1595.2666666666664</v>
      </c>
      <c r="K309" s="31">
        <v>1531</v>
      </c>
      <c r="L309" s="31">
        <v>1480.75</v>
      </c>
      <c r="M309" s="31">
        <v>92.572909999999993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333.9</v>
      </c>
      <c r="D310" s="38">
        <v>337.3</v>
      </c>
      <c r="E310" s="38">
        <v>329.6</v>
      </c>
      <c r="F310" s="38">
        <v>325.3</v>
      </c>
      <c r="G310" s="38">
        <v>317.60000000000002</v>
      </c>
      <c r="H310" s="38">
        <v>341.6</v>
      </c>
      <c r="I310" s="38">
        <v>349.29999999999995</v>
      </c>
      <c r="J310" s="38">
        <v>353.6</v>
      </c>
      <c r="K310" s="31">
        <v>345</v>
      </c>
      <c r="L310" s="31">
        <v>333</v>
      </c>
      <c r="M310" s="31">
        <v>2.37405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512.35</v>
      </c>
      <c r="D311" s="38">
        <v>511.41666666666674</v>
      </c>
      <c r="E311" s="38">
        <v>504.63333333333344</v>
      </c>
      <c r="F311" s="38">
        <v>496.91666666666669</v>
      </c>
      <c r="G311" s="38">
        <v>490.13333333333338</v>
      </c>
      <c r="H311" s="38">
        <v>519.13333333333344</v>
      </c>
      <c r="I311" s="38">
        <v>525.91666666666674</v>
      </c>
      <c r="J311" s="38">
        <v>533.63333333333355</v>
      </c>
      <c r="K311" s="31">
        <v>518.20000000000005</v>
      </c>
      <c r="L311" s="31">
        <v>503.7</v>
      </c>
      <c r="M311" s="31">
        <v>0.99700999999999995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360</v>
      </c>
      <c r="D312" s="38">
        <v>360.61666666666662</v>
      </c>
      <c r="E312" s="38">
        <v>356.88333333333321</v>
      </c>
      <c r="F312" s="38">
        <v>353.76666666666659</v>
      </c>
      <c r="G312" s="38">
        <v>350.03333333333319</v>
      </c>
      <c r="H312" s="38">
        <v>363.73333333333323</v>
      </c>
      <c r="I312" s="38">
        <v>367.4666666666667</v>
      </c>
      <c r="J312" s="38">
        <v>370.58333333333326</v>
      </c>
      <c r="K312" s="31">
        <v>364.35</v>
      </c>
      <c r="L312" s="31">
        <v>357.5</v>
      </c>
      <c r="M312" s="31">
        <v>1.5714699999999999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137.35</v>
      </c>
      <c r="D313" s="38">
        <v>136.16666666666666</v>
      </c>
      <c r="E313" s="38">
        <v>134.73333333333332</v>
      </c>
      <c r="F313" s="38">
        <v>132.11666666666667</v>
      </c>
      <c r="G313" s="38">
        <v>130.68333333333334</v>
      </c>
      <c r="H313" s="38">
        <v>138.7833333333333</v>
      </c>
      <c r="I313" s="38">
        <v>140.21666666666664</v>
      </c>
      <c r="J313" s="38">
        <v>142.83333333333329</v>
      </c>
      <c r="K313" s="31">
        <v>137.6</v>
      </c>
      <c r="L313" s="31">
        <v>133.55000000000001</v>
      </c>
      <c r="M313" s="31">
        <v>39.553289999999997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81.849999999999994</v>
      </c>
      <c r="D314" s="38">
        <v>82.233333333333334</v>
      </c>
      <c r="E314" s="38">
        <v>81.166666666666671</v>
      </c>
      <c r="F314" s="38">
        <v>80.483333333333334</v>
      </c>
      <c r="G314" s="38">
        <v>79.416666666666671</v>
      </c>
      <c r="H314" s="38">
        <v>82.916666666666671</v>
      </c>
      <c r="I314" s="38">
        <v>83.983333333333334</v>
      </c>
      <c r="J314" s="38">
        <v>84.666666666666671</v>
      </c>
      <c r="K314" s="31">
        <v>83.3</v>
      </c>
      <c r="L314" s="31">
        <v>81.55</v>
      </c>
      <c r="M314" s="31">
        <v>17.92229</v>
      </c>
      <c r="N314" s="1"/>
      <c r="O314" s="1"/>
    </row>
    <row r="315" spans="1:15" ht="12.75" customHeight="1">
      <c r="A315" s="33">
        <v>305</v>
      </c>
      <c r="B315" s="58" t="s">
        <v>893</v>
      </c>
      <c r="C315" s="31">
        <v>1803.5</v>
      </c>
      <c r="D315" s="38">
        <v>1828.45</v>
      </c>
      <c r="E315" s="38">
        <v>1768.9</v>
      </c>
      <c r="F315" s="38">
        <v>1734.3</v>
      </c>
      <c r="G315" s="38">
        <v>1674.75</v>
      </c>
      <c r="H315" s="38">
        <v>1863.0500000000002</v>
      </c>
      <c r="I315" s="38">
        <v>1922.6</v>
      </c>
      <c r="J315" s="38">
        <v>1957.2000000000003</v>
      </c>
      <c r="K315" s="31">
        <v>1888</v>
      </c>
      <c r="L315" s="31">
        <v>1793.85</v>
      </c>
      <c r="M315" s="31">
        <v>5.9855400000000003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575.79999999999995</v>
      </c>
      <c r="D316" s="38">
        <v>575.16666666666663</v>
      </c>
      <c r="E316" s="38">
        <v>572.88333333333321</v>
      </c>
      <c r="F316" s="38">
        <v>569.96666666666658</v>
      </c>
      <c r="G316" s="38">
        <v>567.68333333333317</v>
      </c>
      <c r="H316" s="38">
        <v>578.08333333333326</v>
      </c>
      <c r="I316" s="38">
        <v>580.36666666666679</v>
      </c>
      <c r="J316" s="38">
        <v>583.2833333333333</v>
      </c>
      <c r="K316" s="31">
        <v>577.45000000000005</v>
      </c>
      <c r="L316" s="31">
        <v>572.25</v>
      </c>
      <c r="M316" s="31">
        <v>11.206530000000001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9523.7999999999993</v>
      </c>
      <c r="D317" s="38">
        <v>9495.1999999999989</v>
      </c>
      <c r="E317" s="38">
        <v>9450.5999999999985</v>
      </c>
      <c r="F317" s="38">
        <v>9377.4</v>
      </c>
      <c r="G317" s="38">
        <v>9332.7999999999993</v>
      </c>
      <c r="H317" s="38">
        <v>9568.3999999999978</v>
      </c>
      <c r="I317" s="38">
        <v>9613</v>
      </c>
      <c r="J317" s="38">
        <v>9686.1999999999971</v>
      </c>
      <c r="K317" s="31">
        <v>9539.7999999999993</v>
      </c>
      <c r="L317" s="31">
        <v>9422</v>
      </c>
      <c r="M317" s="31">
        <v>3.6632899999999999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2046.2</v>
      </c>
      <c r="D318" s="38">
        <v>2028.2</v>
      </c>
      <c r="E318" s="38">
        <v>1993</v>
      </c>
      <c r="F318" s="38">
        <v>1939.8</v>
      </c>
      <c r="G318" s="38">
        <v>1904.6</v>
      </c>
      <c r="H318" s="38">
        <v>2081.4</v>
      </c>
      <c r="I318" s="38">
        <v>2116.6000000000004</v>
      </c>
      <c r="J318" s="38">
        <v>2169.8000000000002</v>
      </c>
      <c r="K318" s="31">
        <v>2063.4</v>
      </c>
      <c r="L318" s="31">
        <v>1975</v>
      </c>
      <c r="M318" s="31">
        <v>1.2212499999999999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785.25</v>
      </c>
      <c r="D319" s="38">
        <v>781.4666666666667</v>
      </c>
      <c r="E319" s="38">
        <v>773.93333333333339</v>
      </c>
      <c r="F319" s="38">
        <v>762.61666666666667</v>
      </c>
      <c r="G319" s="38">
        <v>755.08333333333337</v>
      </c>
      <c r="H319" s="38">
        <v>792.78333333333342</v>
      </c>
      <c r="I319" s="38">
        <v>800.31666666666672</v>
      </c>
      <c r="J319" s="38">
        <v>811.63333333333344</v>
      </c>
      <c r="K319" s="31">
        <v>789</v>
      </c>
      <c r="L319" s="31">
        <v>770.15</v>
      </c>
      <c r="M319" s="31">
        <v>7.2777099999999999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583.35</v>
      </c>
      <c r="D320" s="38">
        <v>570.68333333333339</v>
      </c>
      <c r="E320" s="38">
        <v>552.41666666666674</v>
      </c>
      <c r="F320" s="38">
        <v>521.48333333333335</v>
      </c>
      <c r="G320" s="38">
        <v>503.2166666666667</v>
      </c>
      <c r="H320" s="38">
        <v>601.61666666666679</v>
      </c>
      <c r="I320" s="38">
        <v>619.88333333333344</v>
      </c>
      <c r="J320" s="38">
        <v>650.81666666666683</v>
      </c>
      <c r="K320" s="31">
        <v>588.95000000000005</v>
      </c>
      <c r="L320" s="31">
        <v>539.75</v>
      </c>
      <c r="M320" s="31">
        <v>31.04167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1810.45</v>
      </c>
      <c r="D321" s="38">
        <v>1840.1499999999999</v>
      </c>
      <c r="E321" s="38">
        <v>1770.2999999999997</v>
      </c>
      <c r="F321" s="38">
        <v>1730.1499999999999</v>
      </c>
      <c r="G321" s="38">
        <v>1660.2999999999997</v>
      </c>
      <c r="H321" s="38">
        <v>1880.2999999999997</v>
      </c>
      <c r="I321" s="38">
        <v>1950.1499999999996</v>
      </c>
      <c r="J321" s="38">
        <v>1990.2999999999997</v>
      </c>
      <c r="K321" s="31">
        <v>1910</v>
      </c>
      <c r="L321" s="31">
        <v>1800</v>
      </c>
      <c r="M321" s="31">
        <v>15.6616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951.25</v>
      </c>
      <c r="D322" s="38">
        <v>950.4666666666667</v>
      </c>
      <c r="E322" s="38">
        <v>940.93333333333339</v>
      </c>
      <c r="F322" s="38">
        <v>930.61666666666667</v>
      </c>
      <c r="G322" s="38">
        <v>921.08333333333337</v>
      </c>
      <c r="H322" s="38">
        <v>960.78333333333342</v>
      </c>
      <c r="I322" s="38">
        <v>970.31666666666672</v>
      </c>
      <c r="J322" s="38">
        <v>980.63333333333344</v>
      </c>
      <c r="K322" s="31">
        <v>960</v>
      </c>
      <c r="L322" s="31">
        <v>940.15</v>
      </c>
      <c r="M322" s="31">
        <v>0.47947000000000001</v>
      </c>
      <c r="N322" s="1"/>
      <c r="O322" s="1"/>
    </row>
    <row r="323" spans="1:15" ht="12.75" customHeight="1">
      <c r="A323" s="33">
        <v>313</v>
      </c>
      <c r="B323" s="58" t="s">
        <v>875</v>
      </c>
      <c r="C323" s="31">
        <v>908.2</v>
      </c>
      <c r="D323" s="38">
        <v>895.85</v>
      </c>
      <c r="E323" s="38">
        <v>874.40000000000009</v>
      </c>
      <c r="F323" s="38">
        <v>840.6</v>
      </c>
      <c r="G323" s="38">
        <v>819.15000000000009</v>
      </c>
      <c r="H323" s="38">
        <v>929.65000000000009</v>
      </c>
      <c r="I323" s="38">
        <v>951.10000000000014</v>
      </c>
      <c r="J323" s="38">
        <v>984.90000000000009</v>
      </c>
      <c r="K323" s="31">
        <v>917.3</v>
      </c>
      <c r="L323" s="31">
        <v>862.05</v>
      </c>
      <c r="M323" s="31">
        <v>2.84124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1073.8499999999999</v>
      </c>
      <c r="D324" s="38">
        <v>1073.3166666666666</v>
      </c>
      <c r="E324" s="38">
        <v>1060.6333333333332</v>
      </c>
      <c r="F324" s="38">
        <v>1047.4166666666665</v>
      </c>
      <c r="G324" s="38">
        <v>1034.7333333333331</v>
      </c>
      <c r="H324" s="38">
        <v>1086.5333333333333</v>
      </c>
      <c r="I324" s="38">
        <v>1099.2166666666667</v>
      </c>
      <c r="J324" s="38">
        <v>1112.4333333333334</v>
      </c>
      <c r="K324" s="31">
        <v>1086</v>
      </c>
      <c r="L324" s="31">
        <v>1060.0999999999999</v>
      </c>
      <c r="M324" s="31">
        <v>0.51873000000000002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1395.6</v>
      </c>
      <c r="D325" s="38">
        <v>1386.6000000000001</v>
      </c>
      <c r="E325" s="38">
        <v>1373.2000000000003</v>
      </c>
      <c r="F325" s="38">
        <v>1350.8000000000002</v>
      </c>
      <c r="G325" s="38">
        <v>1337.4000000000003</v>
      </c>
      <c r="H325" s="38">
        <v>1409.0000000000002</v>
      </c>
      <c r="I325" s="38">
        <v>1422.4000000000003</v>
      </c>
      <c r="J325" s="38">
        <v>1444.8000000000002</v>
      </c>
      <c r="K325" s="31">
        <v>1400</v>
      </c>
      <c r="L325" s="31">
        <v>1364.2</v>
      </c>
      <c r="M325" s="31">
        <v>3.6612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37.5</v>
      </c>
      <c r="D326" s="38">
        <v>37.616666666666667</v>
      </c>
      <c r="E326" s="38">
        <v>37.133333333333333</v>
      </c>
      <c r="F326" s="38">
        <v>36.766666666666666</v>
      </c>
      <c r="G326" s="38">
        <v>36.283333333333331</v>
      </c>
      <c r="H326" s="38">
        <v>37.983333333333334</v>
      </c>
      <c r="I326" s="38">
        <v>38.466666666666669</v>
      </c>
      <c r="J326" s="38">
        <v>38.833333333333336</v>
      </c>
      <c r="K326" s="31">
        <v>38.1</v>
      </c>
      <c r="L326" s="31">
        <v>37.25</v>
      </c>
      <c r="M326" s="31">
        <v>24.272549999999999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60.3</v>
      </c>
      <c r="D327" s="38">
        <v>60.433333333333337</v>
      </c>
      <c r="E327" s="38">
        <v>59.866666666666674</v>
      </c>
      <c r="F327" s="38">
        <v>59.433333333333337</v>
      </c>
      <c r="G327" s="38">
        <v>58.866666666666674</v>
      </c>
      <c r="H327" s="38">
        <v>60.866666666666674</v>
      </c>
      <c r="I327" s="38">
        <v>61.433333333333337</v>
      </c>
      <c r="J327" s="38">
        <v>61.866666666666674</v>
      </c>
      <c r="K327" s="31">
        <v>61</v>
      </c>
      <c r="L327" s="31">
        <v>60</v>
      </c>
      <c r="M327" s="31">
        <v>27.20787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862.8</v>
      </c>
      <c r="D328" s="38">
        <v>855.61666666666667</v>
      </c>
      <c r="E328" s="38">
        <v>844.2833333333333</v>
      </c>
      <c r="F328" s="38">
        <v>825.76666666666665</v>
      </c>
      <c r="G328" s="38">
        <v>814.43333333333328</v>
      </c>
      <c r="H328" s="38">
        <v>874.13333333333333</v>
      </c>
      <c r="I328" s="38">
        <v>885.46666666666658</v>
      </c>
      <c r="J328" s="38">
        <v>903.98333333333335</v>
      </c>
      <c r="K328" s="31">
        <v>866.95</v>
      </c>
      <c r="L328" s="31">
        <v>837.1</v>
      </c>
      <c r="M328" s="31">
        <v>2.2259000000000002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2330.15</v>
      </c>
      <c r="D329" s="38">
        <v>2310.8666666666668</v>
      </c>
      <c r="E329" s="38">
        <v>2279.2833333333338</v>
      </c>
      <c r="F329" s="38">
        <v>2228.416666666667</v>
      </c>
      <c r="G329" s="38">
        <v>2196.8333333333339</v>
      </c>
      <c r="H329" s="38">
        <v>2361.7333333333336</v>
      </c>
      <c r="I329" s="38">
        <v>2393.3166666666666</v>
      </c>
      <c r="J329" s="38">
        <v>2444.1833333333334</v>
      </c>
      <c r="K329" s="31">
        <v>2342.4499999999998</v>
      </c>
      <c r="L329" s="31">
        <v>2260</v>
      </c>
      <c r="M329" s="31">
        <v>4.62263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108216.25</v>
      </c>
      <c r="D330" s="38">
        <v>109209.53333333333</v>
      </c>
      <c r="E330" s="38">
        <v>106919.06666666665</v>
      </c>
      <c r="F330" s="38">
        <v>105621.88333333333</v>
      </c>
      <c r="G330" s="38">
        <v>103331.41666666666</v>
      </c>
      <c r="H330" s="38">
        <v>110506.71666666665</v>
      </c>
      <c r="I330" s="38">
        <v>112797.18333333332</v>
      </c>
      <c r="J330" s="38">
        <v>114094.36666666664</v>
      </c>
      <c r="K330" s="31">
        <v>111500</v>
      </c>
      <c r="L330" s="31">
        <v>107912.35</v>
      </c>
      <c r="M330" s="31">
        <v>0.11175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2231.8000000000002</v>
      </c>
      <c r="D331" s="38">
        <v>2254</v>
      </c>
      <c r="E331" s="38">
        <v>2190</v>
      </c>
      <c r="F331" s="38">
        <v>2148.1999999999998</v>
      </c>
      <c r="G331" s="38">
        <v>2084.1999999999998</v>
      </c>
      <c r="H331" s="38">
        <v>2295.8000000000002</v>
      </c>
      <c r="I331" s="38">
        <v>2359.8000000000002</v>
      </c>
      <c r="J331" s="38">
        <v>2401.6000000000004</v>
      </c>
      <c r="K331" s="31">
        <v>2318</v>
      </c>
      <c r="L331" s="31">
        <v>2212.1999999999998</v>
      </c>
      <c r="M331" s="31">
        <v>3.01227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1627.15</v>
      </c>
      <c r="D332" s="38">
        <v>1628.7166666666665</v>
      </c>
      <c r="E332" s="38">
        <v>1614.4333333333329</v>
      </c>
      <c r="F332" s="38">
        <v>1601.7166666666665</v>
      </c>
      <c r="G332" s="38">
        <v>1587.4333333333329</v>
      </c>
      <c r="H332" s="38">
        <v>1641.4333333333329</v>
      </c>
      <c r="I332" s="38">
        <v>1655.7166666666662</v>
      </c>
      <c r="J332" s="38">
        <v>1668.4333333333329</v>
      </c>
      <c r="K332" s="31">
        <v>1643</v>
      </c>
      <c r="L332" s="31">
        <v>1616</v>
      </c>
      <c r="M332" s="31">
        <v>1.81962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1362.05</v>
      </c>
      <c r="D333" s="38">
        <v>1356.1333333333334</v>
      </c>
      <c r="E333" s="38">
        <v>1347.2666666666669</v>
      </c>
      <c r="F333" s="38">
        <v>1332.4833333333333</v>
      </c>
      <c r="G333" s="38">
        <v>1323.6166666666668</v>
      </c>
      <c r="H333" s="38">
        <v>1370.916666666667</v>
      </c>
      <c r="I333" s="38">
        <v>1379.7833333333333</v>
      </c>
      <c r="J333" s="38">
        <v>1394.5666666666671</v>
      </c>
      <c r="K333" s="31">
        <v>1365</v>
      </c>
      <c r="L333" s="31">
        <v>1341.35</v>
      </c>
      <c r="M333" s="31">
        <v>1.6869499999999999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1009.7</v>
      </c>
      <c r="D334" s="38">
        <v>1016.2333333333332</v>
      </c>
      <c r="E334" s="38">
        <v>997.46666666666647</v>
      </c>
      <c r="F334" s="38">
        <v>985.23333333333323</v>
      </c>
      <c r="G334" s="38">
        <v>966.46666666666647</v>
      </c>
      <c r="H334" s="38">
        <v>1028.4666666666665</v>
      </c>
      <c r="I334" s="38">
        <v>1047.2333333333331</v>
      </c>
      <c r="J334" s="38">
        <v>1059.4666666666665</v>
      </c>
      <c r="K334" s="31">
        <v>1035</v>
      </c>
      <c r="L334" s="31">
        <v>1004</v>
      </c>
      <c r="M334" s="31">
        <v>1.6818200000000001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844.95</v>
      </c>
      <c r="D335" s="38">
        <v>841.15</v>
      </c>
      <c r="E335" s="38">
        <v>831.34999999999991</v>
      </c>
      <c r="F335" s="38">
        <v>817.74999999999989</v>
      </c>
      <c r="G335" s="38">
        <v>807.94999999999982</v>
      </c>
      <c r="H335" s="38">
        <v>854.75</v>
      </c>
      <c r="I335" s="38">
        <v>864.55</v>
      </c>
      <c r="J335" s="38">
        <v>878.15000000000009</v>
      </c>
      <c r="K335" s="31">
        <v>850.95</v>
      </c>
      <c r="L335" s="31">
        <v>827.55</v>
      </c>
      <c r="M335" s="31">
        <v>5.63598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94.9</v>
      </c>
      <c r="D336" s="38">
        <v>95.133333333333326</v>
      </c>
      <c r="E336" s="38">
        <v>94.416666666666657</v>
      </c>
      <c r="F336" s="38">
        <v>93.933333333333337</v>
      </c>
      <c r="G336" s="38">
        <v>93.216666666666669</v>
      </c>
      <c r="H336" s="38">
        <v>95.616666666666646</v>
      </c>
      <c r="I336" s="38">
        <v>96.333333333333314</v>
      </c>
      <c r="J336" s="38">
        <v>96.816666666666634</v>
      </c>
      <c r="K336" s="31">
        <v>95.85</v>
      </c>
      <c r="L336" s="31">
        <v>94.65</v>
      </c>
      <c r="M336" s="31">
        <v>38.683979999999998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4404.7</v>
      </c>
      <c r="D337" s="38">
        <v>4401.916666666667</v>
      </c>
      <c r="E337" s="38">
        <v>4347.8333333333339</v>
      </c>
      <c r="F337" s="38">
        <v>4290.9666666666672</v>
      </c>
      <c r="G337" s="38">
        <v>4236.8833333333341</v>
      </c>
      <c r="H337" s="38">
        <v>4458.7833333333338</v>
      </c>
      <c r="I337" s="38">
        <v>4512.8666666666677</v>
      </c>
      <c r="J337" s="38">
        <v>4569.7333333333336</v>
      </c>
      <c r="K337" s="31">
        <v>4456</v>
      </c>
      <c r="L337" s="31">
        <v>4345.05</v>
      </c>
      <c r="M337" s="31">
        <v>2.72418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684.45</v>
      </c>
      <c r="D338" s="38">
        <v>690.55000000000007</v>
      </c>
      <c r="E338" s="38">
        <v>674.05000000000018</v>
      </c>
      <c r="F338" s="38">
        <v>663.65000000000009</v>
      </c>
      <c r="G338" s="38">
        <v>647.1500000000002</v>
      </c>
      <c r="H338" s="38">
        <v>700.95000000000016</v>
      </c>
      <c r="I338" s="38">
        <v>717.44999999999993</v>
      </c>
      <c r="J338" s="38">
        <v>727.85000000000014</v>
      </c>
      <c r="K338" s="31">
        <v>707.05</v>
      </c>
      <c r="L338" s="31">
        <v>680.15</v>
      </c>
      <c r="M338" s="31">
        <v>1.3442799999999999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48.1</v>
      </c>
      <c r="D339" s="38">
        <v>47.833333333333336</v>
      </c>
      <c r="E339" s="38">
        <v>46.766666666666673</v>
      </c>
      <c r="F339" s="38">
        <v>45.433333333333337</v>
      </c>
      <c r="G339" s="38">
        <v>44.366666666666674</v>
      </c>
      <c r="H339" s="38">
        <v>49.166666666666671</v>
      </c>
      <c r="I339" s="38">
        <v>50.233333333333334</v>
      </c>
      <c r="J339" s="38">
        <v>51.56666666666667</v>
      </c>
      <c r="K339" s="31">
        <v>48.9</v>
      </c>
      <c r="L339" s="31">
        <v>46.5</v>
      </c>
      <c r="M339" s="31">
        <v>272.79611999999997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155.80000000000001</v>
      </c>
      <c r="D340" s="38">
        <v>155.08333333333334</v>
      </c>
      <c r="E340" s="38">
        <v>152.66666666666669</v>
      </c>
      <c r="F340" s="38">
        <v>149.53333333333333</v>
      </c>
      <c r="G340" s="38">
        <v>147.11666666666667</v>
      </c>
      <c r="H340" s="38">
        <v>158.2166666666667</v>
      </c>
      <c r="I340" s="38">
        <v>160.63333333333338</v>
      </c>
      <c r="J340" s="38">
        <v>163.76666666666671</v>
      </c>
      <c r="K340" s="31">
        <v>157.5</v>
      </c>
      <c r="L340" s="31">
        <v>151.94999999999999</v>
      </c>
      <c r="M340" s="31">
        <v>38.599510000000002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22459.3</v>
      </c>
      <c r="D341" s="38">
        <v>22386.966666666664</v>
      </c>
      <c r="E341" s="38">
        <v>22222.333333333328</v>
      </c>
      <c r="F341" s="38">
        <v>21985.366666666665</v>
      </c>
      <c r="G341" s="38">
        <v>21820.73333333333</v>
      </c>
      <c r="H341" s="38">
        <v>22623.933333333327</v>
      </c>
      <c r="I341" s="38">
        <v>22788.566666666666</v>
      </c>
      <c r="J341" s="38">
        <v>23025.533333333326</v>
      </c>
      <c r="K341" s="31">
        <v>22551.599999999999</v>
      </c>
      <c r="L341" s="31">
        <v>22150</v>
      </c>
      <c r="M341" s="31">
        <v>0.41245999999999999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59.05</v>
      </c>
      <c r="D342" s="38">
        <v>58.75</v>
      </c>
      <c r="E342" s="38">
        <v>58.1</v>
      </c>
      <c r="F342" s="38">
        <v>57.15</v>
      </c>
      <c r="G342" s="38">
        <v>56.5</v>
      </c>
      <c r="H342" s="38">
        <v>59.7</v>
      </c>
      <c r="I342" s="38">
        <v>60.350000000000009</v>
      </c>
      <c r="J342" s="38">
        <v>61.300000000000004</v>
      </c>
      <c r="K342" s="31">
        <v>59.4</v>
      </c>
      <c r="L342" s="31">
        <v>57.8</v>
      </c>
      <c r="M342" s="31">
        <v>9.6382600000000007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49.5</v>
      </c>
      <c r="D343" s="38">
        <v>49.433333333333337</v>
      </c>
      <c r="E343" s="38">
        <v>49.066666666666677</v>
      </c>
      <c r="F343" s="38">
        <v>48.63333333333334</v>
      </c>
      <c r="G343" s="38">
        <v>48.26666666666668</v>
      </c>
      <c r="H343" s="38">
        <v>49.866666666666674</v>
      </c>
      <c r="I343" s="38">
        <v>50.233333333333334</v>
      </c>
      <c r="J343" s="38">
        <v>50.666666666666671</v>
      </c>
      <c r="K343" s="31">
        <v>49.8</v>
      </c>
      <c r="L343" s="31">
        <v>49</v>
      </c>
      <c r="M343" s="31">
        <v>83.741510000000005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310.05</v>
      </c>
      <c r="D344" s="38">
        <v>309.59999999999997</v>
      </c>
      <c r="E344" s="38">
        <v>306.49999999999994</v>
      </c>
      <c r="F344" s="38">
        <v>302.95</v>
      </c>
      <c r="G344" s="38">
        <v>299.84999999999997</v>
      </c>
      <c r="H344" s="38">
        <v>313.14999999999992</v>
      </c>
      <c r="I344" s="38">
        <v>316.24999999999994</v>
      </c>
      <c r="J344" s="38">
        <v>319.7999999999999</v>
      </c>
      <c r="K344" s="31">
        <v>312.7</v>
      </c>
      <c r="L344" s="31">
        <v>306.05</v>
      </c>
      <c r="M344" s="31">
        <v>2.6751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119.85</v>
      </c>
      <c r="D345" s="38">
        <v>118.58333333333333</v>
      </c>
      <c r="E345" s="38">
        <v>116.31666666666666</v>
      </c>
      <c r="F345" s="38">
        <v>112.78333333333333</v>
      </c>
      <c r="G345" s="38">
        <v>110.51666666666667</v>
      </c>
      <c r="H345" s="38">
        <v>122.11666666666666</v>
      </c>
      <c r="I345" s="38">
        <v>124.38333333333334</v>
      </c>
      <c r="J345" s="38">
        <v>127.91666666666666</v>
      </c>
      <c r="K345" s="31">
        <v>120.85</v>
      </c>
      <c r="L345" s="31">
        <v>115.05</v>
      </c>
      <c r="M345" s="31">
        <v>30.255389999999998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112.6</v>
      </c>
      <c r="D346" s="38">
        <v>112.81666666666668</v>
      </c>
      <c r="E346" s="38">
        <v>111.68333333333335</v>
      </c>
      <c r="F346" s="38">
        <v>110.76666666666668</v>
      </c>
      <c r="G346" s="38">
        <v>109.63333333333335</v>
      </c>
      <c r="H346" s="38">
        <v>113.73333333333335</v>
      </c>
      <c r="I346" s="38">
        <v>114.86666666666667</v>
      </c>
      <c r="J346" s="38">
        <v>115.78333333333335</v>
      </c>
      <c r="K346" s="31">
        <v>113.95</v>
      </c>
      <c r="L346" s="31">
        <v>111.9</v>
      </c>
      <c r="M346" s="31">
        <v>92.006320000000002</v>
      </c>
      <c r="N346" s="1"/>
      <c r="O346" s="1"/>
    </row>
    <row r="347" spans="1:15" ht="12.75" customHeight="1">
      <c r="A347" s="33">
        <v>337</v>
      </c>
      <c r="B347" s="58" t="s">
        <v>876</v>
      </c>
      <c r="C347" s="31">
        <v>47.55</v>
      </c>
      <c r="D347" s="38">
        <v>47.449999999999996</v>
      </c>
      <c r="E347" s="38">
        <v>46.749999999999993</v>
      </c>
      <c r="F347" s="38">
        <v>45.949999999999996</v>
      </c>
      <c r="G347" s="38">
        <v>45.249999999999993</v>
      </c>
      <c r="H347" s="38">
        <v>48.249999999999993</v>
      </c>
      <c r="I347" s="38">
        <v>48.949999999999996</v>
      </c>
      <c r="J347" s="38">
        <v>49.749999999999993</v>
      </c>
      <c r="K347" s="31">
        <v>48.15</v>
      </c>
      <c r="L347" s="31">
        <v>46.65</v>
      </c>
      <c r="M347" s="31">
        <v>44.630859999999998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228.5</v>
      </c>
      <c r="D348" s="38">
        <v>227.83333333333334</v>
      </c>
      <c r="E348" s="38">
        <v>225.86666666666667</v>
      </c>
      <c r="F348" s="38">
        <v>223.23333333333332</v>
      </c>
      <c r="G348" s="38">
        <v>221.26666666666665</v>
      </c>
      <c r="H348" s="38">
        <v>230.4666666666667</v>
      </c>
      <c r="I348" s="38">
        <v>232.43333333333334</v>
      </c>
      <c r="J348" s="38">
        <v>235.06666666666672</v>
      </c>
      <c r="K348" s="31">
        <v>229.8</v>
      </c>
      <c r="L348" s="31">
        <v>225.2</v>
      </c>
      <c r="M348" s="31">
        <v>6.65794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217.95</v>
      </c>
      <c r="D349" s="38">
        <v>218.98333333333332</v>
      </c>
      <c r="E349" s="38">
        <v>216.61666666666665</v>
      </c>
      <c r="F349" s="38">
        <v>215.28333333333333</v>
      </c>
      <c r="G349" s="38">
        <v>212.91666666666666</v>
      </c>
      <c r="H349" s="38">
        <v>220.31666666666663</v>
      </c>
      <c r="I349" s="38">
        <v>222.68333333333331</v>
      </c>
      <c r="J349" s="38">
        <v>224.01666666666662</v>
      </c>
      <c r="K349" s="31">
        <v>221.35</v>
      </c>
      <c r="L349" s="31">
        <v>217.65</v>
      </c>
      <c r="M349" s="31">
        <v>129.29354000000001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365.95</v>
      </c>
      <c r="D350" s="38">
        <v>367.66666666666669</v>
      </c>
      <c r="E350" s="38">
        <v>361.88333333333338</v>
      </c>
      <c r="F350" s="38">
        <v>357.81666666666672</v>
      </c>
      <c r="G350" s="38">
        <v>352.03333333333342</v>
      </c>
      <c r="H350" s="38">
        <v>371.73333333333335</v>
      </c>
      <c r="I350" s="38">
        <v>377.51666666666665</v>
      </c>
      <c r="J350" s="38">
        <v>381.58333333333331</v>
      </c>
      <c r="K350" s="31">
        <v>373.45</v>
      </c>
      <c r="L350" s="31">
        <v>363.6</v>
      </c>
      <c r="M350" s="31">
        <v>2.2036600000000002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1099.55</v>
      </c>
      <c r="D351" s="38">
        <v>1101.3666666666666</v>
      </c>
      <c r="E351" s="38">
        <v>1085.2833333333331</v>
      </c>
      <c r="F351" s="38">
        <v>1071.0166666666664</v>
      </c>
      <c r="G351" s="38">
        <v>1054.9333333333329</v>
      </c>
      <c r="H351" s="38">
        <v>1115.6333333333332</v>
      </c>
      <c r="I351" s="38">
        <v>1131.7166666666667</v>
      </c>
      <c r="J351" s="38">
        <v>1145.9833333333333</v>
      </c>
      <c r="K351" s="31">
        <v>1117.45</v>
      </c>
      <c r="L351" s="31">
        <v>1087.0999999999999</v>
      </c>
      <c r="M351" s="31">
        <v>6.95139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172.95</v>
      </c>
      <c r="D352" s="38">
        <v>173.18333333333331</v>
      </c>
      <c r="E352" s="38">
        <v>171.86666666666662</v>
      </c>
      <c r="F352" s="38">
        <v>170.7833333333333</v>
      </c>
      <c r="G352" s="38">
        <v>169.46666666666661</v>
      </c>
      <c r="H352" s="38">
        <v>174.26666666666662</v>
      </c>
      <c r="I352" s="38">
        <v>175.58333333333329</v>
      </c>
      <c r="J352" s="38">
        <v>176.66666666666663</v>
      </c>
      <c r="K352" s="31">
        <v>174.5</v>
      </c>
      <c r="L352" s="31">
        <v>172.1</v>
      </c>
      <c r="M352" s="31">
        <v>22.40015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272.75</v>
      </c>
      <c r="D353" s="38">
        <v>273.65000000000003</v>
      </c>
      <c r="E353" s="38">
        <v>270.20000000000005</v>
      </c>
      <c r="F353" s="38">
        <v>267.65000000000003</v>
      </c>
      <c r="G353" s="38">
        <v>264.20000000000005</v>
      </c>
      <c r="H353" s="38">
        <v>276.20000000000005</v>
      </c>
      <c r="I353" s="38">
        <v>279.64999999999998</v>
      </c>
      <c r="J353" s="38">
        <v>282.20000000000005</v>
      </c>
      <c r="K353" s="31">
        <v>277.10000000000002</v>
      </c>
      <c r="L353" s="31">
        <v>271.10000000000002</v>
      </c>
      <c r="M353" s="31">
        <v>5.5749000000000004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1136.5</v>
      </c>
      <c r="D354" s="38">
        <v>1140.5</v>
      </c>
      <c r="E354" s="38">
        <v>1109</v>
      </c>
      <c r="F354" s="38">
        <v>1081.5</v>
      </c>
      <c r="G354" s="38">
        <v>1050</v>
      </c>
      <c r="H354" s="38">
        <v>1168</v>
      </c>
      <c r="I354" s="38">
        <v>1199.5</v>
      </c>
      <c r="J354" s="38">
        <v>1227</v>
      </c>
      <c r="K354" s="31">
        <v>1172</v>
      </c>
      <c r="L354" s="31">
        <v>1113</v>
      </c>
      <c r="M354" s="31">
        <v>7.7473099999999997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850.7</v>
      </c>
      <c r="D355" s="38">
        <v>857.88333333333333</v>
      </c>
      <c r="E355" s="38">
        <v>828.06666666666661</v>
      </c>
      <c r="F355" s="38">
        <v>805.43333333333328</v>
      </c>
      <c r="G355" s="38">
        <v>775.61666666666656</v>
      </c>
      <c r="H355" s="38">
        <v>880.51666666666665</v>
      </c>
      <c r="I355" s="38">
        <v>910.33333333333348</v>
      </c>
      <c r="J355" s="38">
        <v>932.9666666666667</v>
      </c>
      <c r="K355" s="31">
        <v>887.7</v>
      </c>
      <c r="L355" s="31">
        <v>835.25</v>
      </c>
      <c r="M355" s="31">
        <v>125.17134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3952.6</v>
      </c>
      <c r="D356" s="38">
        <v>3925.5666666666671</v>
      </c>
      <c r="E356" s="38">
        <v>3887.1333333333341</v>
      </c>
      <c r="F356" s="38">
        <v>3821.666666666667</v>
      </c>
      <c r="G356" s="38">
        <v>3783.233333333334</v>
      </c>
      <c r="H356" s="38">
        <v>3991.0333333333342</v>
      </c>
      <c r="I356" s="38">
        <v>4029.4666666666676</v>
      </c>
      <c r="J356" s="38">
        <v>4094.9333333333343</v>
      </c>
      <c r="K356" s="31">
        <v>3964</v>
      </c>
      <c r="L356" s="31">
        <v>3860.1</v>
      </c>
      <c r="M356" s="31">
        <v>0.65974999999999995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241.1</v>
      </c>
      <c r="D357" s="38">
        <v>240.38333333333335</v>
      </c>
      <c r="E357" s="38">
        <v>237.51666666666671</v>
      </c>
      <c r="F357" s="38">
        <v>233.93333333333337</v>
      </c>
      <c r="G357" s="38">
        <v>231.06666666666672</v>
      </c>
      <c r="H357" s="38">
        <v>243.9666666666667</v>
      </c>
      <c r="I357" s="38">
        <v>246.83333333333331</v>
      </c>
      <c r="J357" s="38">
        <v>250.41666666666669</v>
      </c>
      <c r="K357" s="31">
        <v>243.25</v>
      </c>
      <c r="L357" s="31">
        <v>236.8</v>
      </c>
      <c r="M357" s="31">
        <v>5.4206399999999997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39338.85</v>
      </c>
      <c r="D358" s="38">
        <v>39138.050000000003</v>
      </c>
      <c r="E358" s="38">
        <v>38901.100000000006</v>
      </c>
      <c r="F358" s="38">
        <v>38463.350000000006</v>
      </c>
      <c r="G358" s="38">
        <v>38226.400000000009</v>
      </c>
      <c r="H358" s="38">
        <v>39575.800000000003</v>
      </c>
      <c r="I358" s="38">
        <v>39812.75</v>
      </c>
      <c r="J358" s="38">
        <v>40250.5</v>
      </c>
      <c r="K358" s="31">
        <v>39375</v>
      </c>
      <c r="L358" s="31">
        <v>38700.300000000003</v>
      </c>
      <c r="M358" s="31">
        <v>0.17258000000000001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1367.15</v>
      </c>
      <c r="D359" s="38">
        <v>1372.7166666666665</v>
      </c>
      <c r="E359" s="38">
        <v>1352.4333333333329</v>
      </c>
      <c r="F359" s="38">
        <v>1337.7166666666665</v>
      </c>
      <c r="G359" s="38">
        <v>1317.4333333333329</v>
      </c>
      <c r="H359" s="38">
        <v>1387.4333333333329</v>
      </c>
      <c r="I359" s="38">
        <v>1407.7166666666662</v>
      </c>
      <c r="J359" s="38">
        <v>1422.4333333333329</v>
      </c>
      <c r="K359" s="31">
        <v>1393</v>
      </c>
      <c r="L359" s="31">
        <v>1358</v>
      </c>
      <c r="M359" s="31">
        <v>2.21123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798.15</v>
      </c>
      <c r="D360" s="38">
        <v>793.04999999999984</v>
      </c>
      <c r="E360" s="38">
        <v>778.14999999999964</v>
      </c>
      <c r="F360" s="38">
        <v>758.14999999999975</v>
      </c>
      <c r="G360" s="38">
        <v>743.24999999999955</v>
      </c>
      <c r="H360" s="38">
        <v>813.04999999999973</v>
      </c>
      <c r="I360" s="38">
        <v>827.95</v>
      </c>
      <c r="J360" s="38">
        <v>847.94999999999982</v>
      </c>
      <c r="K360" s="31">
        <v>807.95</v>
      </c>
      <c r="L360" s="31">
        <v>773.05</v>
      </c>
      <c r="M360" s="31">
        <v>23.405660000000001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154.85</v>
      </c>
      <c r="D361" s="38">
        <v>154.85</v>
      </c>
      <c r="E361" s="38">
        <v>153.25</v>
      </c>
      <c r="F361" s="38">
        <v>151.65</v>
      </c>
      <c r="G361" s="38">
        <v>150.05000000000001</v>
      </c>
      <c r="H361" s="38">
        <v>156.44999999999999</v>
      </c>
      <c r="I361" s="38">
        <v>158.04999999999995</v>
      </c>
      <c r="J361" s="38">
        <v>159.64999999999998</v>
      </c>
      <c r="K361" s="31">
        <v>156.44999999999999</v>
      </c>
      <c r="L361" s="31">
        <v>153.25</v>
      </c>
      <c r="M361" s="31">
        <v>11.21353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4882.1000000000004</v>
      </c>
      <c r="D362" s="38">
        <v>4852.95</v>
      </c>
      <c r="E362" s="38">
        <v>4801.1499999999996</v>
      </c>
      <c r="F362" s="38">
        <v>4720.2</v>
      </c>
      <c r="G362" s="38">
        <v>4668.3999999999996</v>
      </c>
      <c r="H362" s="38">
        <v>4933.8999999999996</v>
      </c>
      <c r="I362" s="38">
        <v>4985.7000000000007</v>
      </c>
      <c r="J362" s="38">
        <v>5066.6499999999996</v>
      </c>
      <c r="K362" s="31">
        <v>4904.75</v>
      </c>
      <c r="L362" s="31">
        <v>4772</v>
      </c>
      <c r="M362" s="31">
        <v>3.6235200000000001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226.5</v>
      </c>
      <c r="D363" s="38">
        <v>225.88333333333333</v>
      </c>
      <c r="E363" s="38">
        <v>224.76666666666665</v>
      </c>
      <c r="F363" s="38">
        <v>223.03333333333333</v>
      </c>
      <c r="G363" s="38">
        <v>221.91666666666666</v>
      </c>
      <c r="H363" s="38">
        <v>227.61666666666665</v>
      </c>
      <c r="I363" s="38">
        <v>228.73333333333332</v>
      </c>
      <c r="J363" s="38">
        <v>230.46666666666664</v>
      </c>
      <c r="K363" s="31">
        <v>227</v>
      </c>
      <c r="L363" s="31">
        <v>224.15</v>
      </c>
      <c r="M363" s="31">
        <v>11.64287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3940.9</v>
      </c>
      <c r="D364" s="38">
        <v>3950.9166666666665</v>
      </c>
      <c r="E364" s="38">
        <v>3905.5333333333328</v>
      </c>
      <c r="F364" s="38">
        <v>3870.1666666666665</v>
      </c>
      <c r="G364" s="38">
        <v>3824.7833333333328</v>
      </c>
      <c r="H364" s="38">
        <v>3986.2833333333328</v>
      </c>
      <c r="I364" s="38">
        <v>4031.666666666667</v>
      </c>
      <c r="J364" s="38">
        <v>4067.0333333333328</v>
      </c>
      <c r="K364" s="31">
        <v>3996.3</v>
      </c>
      <c r="L364" s="31">
        <v>3915.55</v>
      </c>
      <c r="M364" s="31">
        <v>0.10761999999999999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1699.75</v>
      </c>
      <c r="D365" s="38">
        <v>1703.8833333333332</v>
      </c>
      <c r="E365" s="38">
        <v>1690.8666666666663</v>
      </c>
      <c r="F365" s="38">
        <v>1681.9833333333331</v>
      </c>
      <c r="G365" s="38">
        <v>1668.9666666666662</v>
      </c>
      <c r="H365" s="38">
        <v>1712.7666666666664</v>
      </c>
      <c r="I365" s="38">
        <v>1725.7833333333333</v>
      </c>
      <c r="J365" s="38">
        <v>1734.6666666666665</v>
      </c>
      <c r="K365" s="31">
        <v>1716.9</v>
      </c>
      <c r="L365" s="31">
        <v>1695</v>
      </c>
      <c r="M365" s="31">
        <v>0.43589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3778.35</v>
      </c>
      <c r="D366" s="38">
        <v>3761.7833333333333</v>
      </c>
      <c r="E366" s="38">
        <v>3736.5666666666666</v>
      </c>
      <c r="F366" s="38">
        <v>3694.7833333333333</v>
      </c>
      <c r="G366" s="38">
        <v>3669.5666666666666</v>
      </c>
      <c r="H366" s="38">
        <v>3803.5666666666666</v>
      </c>
      <c r="I366" s="38">
        <v>3828.7833333333328</v>
      </c>
      <c r="J366" s="38">
        <v>3870.5666666666666</v>
      </c>
      <c r="K366" s="31">
        <v>3787</v>
      </c>
      <c r="L366" s="31">
        <v>3720</v>
      </c>
      <c r="M366" s="31">
        <v>1.8083199999999999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2610.6</v>
      </c>
      <c r="D367" s="38">
        <v>2611.4</v>
      </c>
      <c r="E367" s="38">
        <v>2599.2000000000003</v>
      </c>
      <c r="F367" s="38">
        <v>2587.8000000000002</v>
      </c>
      <c r="G367" s="38">
        <v>2575.6000000000004</v>
      </c>
      <c r="H367" s="38">
        <v>2622.8</v>
      </c>
      <c r="I367" s="38">
        <v>2635</v>
      </c>
      <c r="J367" s="38">
        <v>2646.4</v>
      </c>
      <c r="K367" s="31">
        <v>2623.6</v>
      </c>
      <c r="L367" s="31">
        <v>2600</v>
      </c>
      <c r="M367" s="31">
        <v>1.3259099999999999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982.4</v>
      </c>
      <c r="D368" s="38">
        <v>978.81666666666661</v>
      </c>
      <c r="E368" s="38">
        <v>968.83333333333326</v>
      </c>
      <c r="F368" s="38">
        <v>955.26666666666665</v>
      </c>
      <c r="G368" s="38">
        <v>945.2833333333333</v>
      </c>
      <c r="H368" s="38">
        <v>992.38333333333321</v>
      </c>
      <c r="I368" s="38">
        <v>1002.3666666666666</v>
      </c>
      <c r="J368" s="38">
        <v>1015.9333333333332</v>
      </c>
      <c r="K368" s="31">
        <v>988.8</v>
      </c>
      <c r="L368" s="31">
        <v>965.25</v>
      </c>
      <c r="M368" s="31">
        <v>17.700790000000001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101.6</v>
      </c>
      <c r="D369" s="38">
        <v>102.38333333333333</v>
      </c>
      <c r="E369" s="38">
        <v>100.31666666666665</v>
      </c>
      <c r="F369" s="38">
        <v>99.033333333333317</v>
      </c>
      <c r="G369" s="38">
        <v>96.96666666666664</v>
      </c>
      <c r="H369" s="38">
        <v>103.66666666666666</v>
      </c>
      <c r="I369" s="38">
        <v>105.73333333333332</v>
      </c>
      <c r="J369" s="38">
        <v>107.01666666666667</v>
      </c>
      <c r="K369" s="31">
        <v>104.45</v>
      </c>
      <c r="L369" s="31">
        <v>101.1</v>
      </c>
      <c r="M369" s="31">
        <v>35.403199999999998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629.65</v>
      </c>
      <c r="D370" s="38">
        <v>625.21666666666658</v>
      </c>
      <c r="E370" s="38">
        <v>617.48333333333312</v>
      </c>
      <c r="F370" s="38">
        <v>605.31666666666649</v>
      </c>
      <c r="G370" s="38">
        <v>597.58333333333303</v>
      </c>
      <c r="H370" s="38">
        <v>637.38333333333321</v>
      </c>
      <c r="I370" s="38">
        <v>645.11666666666656</v>
      </c>
      <c r="J370" s="38">
        <v>657.2833333333333</v>
      </c>
      <c r="K370" s="31">
        <v>632.95000000000005</v>
      </c>
      <c r="L370" s="31">
        <v>613.04999999999995</v>
      </c>
      <c r="M370" s="31">
        <v>2.80904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348.85</v>
      </c>
      <c r="D371" s="38">
        <v>350.93333333333334</v>
      </c>
      <c r="E371" s="38">
        <v>344.91666666666669</v>
      </c>
      <c r="F371" s="38">
        <v>340.98333333333335</v>
      </c>
      <c r="G371" s="38">
        <v>334.9666666666667</v>
      </c>
      <c r="H371" s="38">
        <v>354.86666666666667</v>
      </c>
      <c r="I371" s="38">
        <v>360.88333333333333</v>
      </c>
      <c r="J371" s="38">
        <v>364.81666666666666</v>
      </c>
      <c r="K371" s="31">
        <v>356.95</v>
      </c>
      <c r="L371" s="31">
        <v>347</v>
      </c>
      <c r="M371" s="31">
        <v>4.6103399999999999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1455.35</v>
      </c>
      <c r="D372" s="38">
        <v>1403.5</v>
      </c>
      <c r="E372" s="38">
        <v>1312.3</v>
      </c>
      <c r="F372" s="38">
        <v>1169.25</v>
      </c>
      <c r="G372" s="38">
        <v>1078.05</v>
      </c>
      <c r="H372" s="38">
        <v>1546.55</v>
      </c>
      <c r="I372" s="38">
        <v>1637.7499999999998</v>
      </c>
      <c r="J372" s="38">
        <v>1780.8</v>
      </c>
      <c r="K372" s="31">
        <v>1494.7</v>
      </c>
      <c r="L372" s="31">
        <v>1260.45</v>
      </c>
      <c r="M372" s="31">
        <v>20.473559999999999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4599.3500000000004</v>
      </c>
      <c r="D373" s="38">
        <v>4604.4833333333336</v>
      </c>
      <c r="E373" s="38">
        <v>4553.9666666666672</v>
      </c>
      <c r="F373" s="38">
        <v>4508.5833333333339</v>
      </c>
      <c r="G373" s="38">
        <v>4458.0666666666675</v>
      </c>
      <c r="H373" s="38">
        <v>4649.8666666666668</v>
      </c>
      <c r="I373" s="38">
        <v>4700.3833333333332</v>
      </c>
      <c r="J373" s="38">
        <v>4745.7666666666664</v>
      </c>
      <c r="K373" s="31">
        <v>4655</v>
      </c>
      <c r="L373" s="31">
        <v>4559.1000000000004</v>
      </c>
      <c r="M373" s="31">
        <v>3.5069300000000001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1264.4000000000001</v>
      </c>
      <c r="D374" s="38">
        <v>1272.2666666666667</v>
      </c>
      <c r="E374" s="38">
        <v>1254.0833333333333</v>
      </c>
      <c r="F374" s="38">
        <v>1243.7666666666667</v>
      </c>
      <c r="G374" s="38">
        <v>1225.5833333333333</v>
      </c>
      <c r="H374" s="38">
        <v>1282.5833333333333</v>
      </c>
      <c r="I374" s="38">
        <v>1300.7666666666667</v>
      </c>
      <c r="J374" s="38">
        <v>1311.0833333333333</v>
      </c>
      <c r="K374" s="31">
        <v>1290.45</v>
      </c>
      <c r="L374" s="31">
        <v>1261.95</v>
      </c>
      <c r="M374" s="31">
        <v>0.55581000000000003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435.15</v>
      </c>
      <c r="D375" s="38">
        <v>431.06666666666661</v>
      </c>
      <c r="E375" s="38">
        <v>424.18333333333322</v>
      </c>
      <c r="F375" s="38">
        <v>413.21666666666664</v>
      </c>
      <c r="G375" s="38">
        <v>406.33333333333326</v>
      </c>
      <c r="H375" s="38">
        <v>442.03333333333319</v>
      </c>
      <c r="I375" s="38">
        <v>448.91666666666663</v>
      </c>
      <c r="J375" s="38">
        <v>459.88333333333316</v>
      </c>
      <c r="K375" s="31">
        <v>437.95</v>
      </c>
      <c r="L375" s="31">
        <v>420.1</v>
      </c>
      <c r="M375" s="31">
        <v>51.643520000000002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266.85000000000002</v>
      </c>
      <c r="D376" s="38">
        <v>264.16666666666669</v>
      </c>
      <c r="E376" s="38">
        <v>260.38333333333338</v>
      </c>
      <c r="F376" s="38">
        <v>253.91666666666669</v>
      </c>
      <c r="G376" s="38">
        <v>250.13333333333338</v>
      </c>
      <c r="H376" s="38">
        <v>270.63333333333338</v>
      </c>
      <c r="I376" s="38">
        <v>274.41666666666669</v>
      </c>
      <c r="J376" s="38">
        <v>280.88333333333338</v>
      </c>
      <c r="K376" s="31">
        <v>267.95</v>
      </c>
      <c r="L376" s="31">
        <v>257.7</v>
      </c>
      <c r="M376" s="31">
        <v>156.73718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247.95</v>
      </c>
      <c r="D377" s="38">
        <v>247.63333333333333</v>
      </c>
      <c r="E377" s="38">
        <v>246.31666666666666</v>
      </c>
      <c r="F377" s="38">
        <v>244.68333333333334</v>
      </c>
      <c r="G377" s="38">
        <v>243.36666666666667</v>
      </c>
      <c r="H377" s="38">
        <v>249.26666666666665</v>
      </c>
      <c r="I377" s="38">
        <v>250.58333333333331</v>
      </c>
      <c r="J377" s="38">
        <v>252.21666666666664</v>
      </c>
      <c r="K377" s="31">
        <v>248.95</v>
      </c>
      <c r="L377" s="31">
        <v>246</v>
      </c>
      <c r="M377" s="31">
        <v>47.594749999999998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444.6</v>
      </c>
      <c r="D378" s="38">
        <v>442.76666666666665</v>
      </c>
      <c r="E378" s="38">
        <v>433.5333333333333</v>
      </c>
      <c r="F378" s="38">
        <v>422.46666666666664</v>
      </c>
      <c r="G378" s="38">
        <v>413.23333333333329</v>
      </c>
      <c r="H378" s="38">
        <v>453.83333333333331</v>
      </c>
      <c r="I378" s="38">
        <v>463.06666666666666</v>
      </c>
      <c r="J378" s="38">
        <v>474.13333333333333</v>
      </c>
      <c r="K378" s="31">
        <v>452</v>
      </c>
      <c r="L378" s="31">
        <v>431.7</v>
      </c>
      <c r="M378" s="31">
        <v>23.669920000000001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584.29999999999995</v>
      </c>
      <c r="D379" s="38">
        <v>581.75</v>
      </c>
      <c r="E379" s="38">
        <v>575.5</v>
      </c>
      <c r="F379" s="38">
        <v>566.70000000000005</v>
      </c>
      <c r="G379" s="38">
        <v>560.45000000000005</v>
      </c>
      <c r="H379" s="38">
        <v>590.54999999999995</v>
      </c>
      <c r="I379" s="38">
        <v>596.79999999999995</v>
      </c>
      <c r="J379" s="38">
        <v>605.59999999999991</v>
      </c>
      <c r="K379" s="31">
        <v>588</v>
      </c>
      <c r="L379" s="31">
        <v>572.95000000000005</v>
      </c>
      <c r="M379" s="31">
        <v>3.0891899999999999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677.5</v>
      </c>
      <c r="D380" s="38">
        <v>674.16666666666663</v>
      </c>
      <c r="E380" s="38">
        <v>665.33333333333326</v>
      </c>
      <c r="F380" s="38">
        <v>653.16666666666663</v>
      </c>
      <c r="G380" s="38">
        <v>644.33333333333326</v>
      </c>
      <c r="H380" s="38">
        <v>686.33333333333326</v>
      </c>
      <c r="I380" s="38">
        <v>695.16666666666652</v>
      </c>
      <c r="J380" s="38">
        <v>707.33333333333326</v>
      </c>
      <c r="K380" s="31">
        <v>683</v>
      </c>
      <c r="L380" s="31">
        <v>662</v>
      </c>
      <c r="M380" s="31">
        <v>3.1283699999999999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129.6</v>
      </c>
      <c r="D381" s="38">
        <v>128.31666666666669</v>
      </c>
      <c r="E381" s="38">
        <v>126.13333333333338</v>
      </c>
      <c r="F381" s="38">
        <v>122.66666666666669</v>
      </c>
      <c r="G381" s="38">
        <v>120.48333333333338</v>
      </c>
      <c r="H381" s="38">
        <v>131.78333333333339</v>
      </c>
      <c r="I381" s="38">
        <v>133.96666666666673</v>
      </c>
      <c r="J381" s="38">
        <v>137.43333333333339</v>
      </c>
      <c r="K381" s="31">
        <v>130.5</v>
      </c>
      <c r="L381" s="31">
        <v>124.85</v>
      </c>
      <c r="M381" s="31">
        <v>5.2186500000000002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15602.25</v>
      </c>
      <c r="D382" s="38">
        <v>15614.566666666666</v>
      </c>
      <c r="E382" s="38">
        <v>15487.683333333331</v>
      </c>
      <c r="F382" s="38">
        <v>15373.116666666665</v>
      </c>
      <c r="G382" s="38">
        <v>15246.23333333333</v>
      </c>
      <c r="H382" s="38">
        <v>15729.133333333331</v>
      </c>
      <c r="I382" s="38">
        <v>15856.016666666666</v>
      </c>
      <c r="J382" s="38">
        <v>15970.583333333332</v>
      </c>
      <c r="K382" s="31">
        <v>15741.45</v>
      </c>
      <c r="L382" s="31">
        <v>15500</v>
      </c>
      <c r="M382" s="31">
        <v>1.6990000000000002E-2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60.4</v>
      </c>
      <c r="D383" s="38">
        <v>60.416666666666664</v>
      </c>
      <c r="E383" s="38">
        <v>59.833333333333329</v>
      </c>
      <c r="F383" s="38">
        <v>59.266666666666666</v>
      </c>
      <c r="G383" s="38">
        <v>58.68333333333333</v>
      </c>
      <c r="H383" s="38">
        <v>60.983333333333327</v>
      </c>
      <c r="I383" s="38">
        <v>61.566666666666656</v>
      </c>
      <c r="J383" s="38">
        <v>62.133333333333326</v>
      </c>
      <c r="K383" s="31">
        <v>61</v>
      </c>
      <c r="L383" s="31">
        <v>59.85</v>
      </c>
      <c r="M383" s="31">
        <v>319.10874999999999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1600.8</v>
      </c>
      <c r="D384" s="38">
        <v>1607.8833333333332</v>
      </c>
      <c r="E384" s="38">
        <v>1586.8166666666664</v>
      </c>
      <c r="F384" s="38">
        <v>1572.8333333333333</v>
      </c>
      <c r="G384" s="38">
        <v>1551.7666666666664</v>
      </c>
      <c r="H384" s="38">
        <v>1621.8666666666663</v>
      </c>
      <c r="I384" s="38">
        <v>1642.9333333333329</v>
      </c>
      <c r="J384" s="38">
        <v>1656.9166666666663</v>
      </c>
      <c r="K384" s="31">
        <v>1628.95</v>
      </c>
      <c r="L384" s="31">
        <v>1593.9</v>
      </c>
      <c r="M384" s="31">
        <v>5.6722599999999996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424.05</v>
      </c>
      <c r="D385" s="38">
        <v>424.18333333333334</v>
      </c>
      <c r="E385" s="38">
        <v>419.86666666666667</v>
      </c>
      <c r="F385" s="38">
        <v>415.68333333333334</v>
      </c>
      <c r="G385" s="38">
        <v>411.36666666666667</v>
      </c>
      <c r="H385" s="38">
        <v>428.36666666666667</v>
      </c>
      <c r="I385" s="38">
        <v>432.68333333333339</v>
      </c>
      <c r="J385" s="38">
        <v>436.86666666666667</v>
      </c>
      <c r="K385" s="31">
        <v>428.5</v>
      </c>
      <c r="L385" s="31">
        <v>420</v>
      </c>
      <c r="M385" s="31">
        <v>0.87170000000000003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1339.4</v>
      </c>
      <c r="D386" s="38">
        <v>1356.4333333333334</v>
      </c>
      <c r="E386" s="38">
        <v>1308.9166666666667</v>
      </c>
      <c r="F386" s="38">
        <v>1278.4333333333334</v>
      </c>
      <c r="G386" s="38">
        <v>1230.9166666666667</v>
      </c>
      <c r="H386" s="38">
        <v>1386.9166666666667</v>
      </c>
      <c r="I386" s="38">
        <v>1434.4333333333332</v>
      </c>
      <c r="J386" s="38">
        <v>1464.9166666666667</v>
      </c>
      <c r="K386" s="31">
        <v>1403.95</v>
      </c>
      <c r="L386" s="31">
        <v>1325.95</v>
      </c>
      <c r="M386" s="31">
        <v>3.3755999999999999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125.15</v>
      </c>
      <c r="D387" s="38">
        <v>124.56666666666668</v>
      </c>
      <c r="E387" s="38">
        <v>123.23333333333335</v>
      </c>
      <c r="F387" s="38">
        <v>121.31666666666668</v>
      </c>
      <c r="G387" s="38">
        <v>119.98333333333335</v>
      </c>
      <c r="H387" s="38">
        <v>126.48333333333335</v>
      </c>
      <c r="I387" s="38">
        <v>127.81666666666669</v>
      </c>
      <c r="J387" s="38">
        <v>129.73333333333335</v>
      </c>
      <c r="K387" s="31">
        <v>125.9</v>
      </c>
      <c r="L387" s="31">
        <v>122.65</v>
      </c>
      <c r="M387" s="31">
        <v>245.25745000000001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161.55000000000001</v>
      </c>
      <c r="D388" s="38">
        <v>162.31666666666669</v>
      </c>
      <c r="E388" s="38">
        <v>160.23333333333338</v>
      </c>
      <c r="F388" s="38">
        <v>158.91666666666669</v>
      </c>
      <c r="G388" s="38">
        <v>156.83333333333337</v>
      </c>
      <c r="H388" s="38">
        <v>163.63333333333338</v>
      </c>
      <c r="I388" s="38">
        <v>165.7166666666667</v>
      </c>
      <c r="J388" s="38">
        <v>167.03333333333339</v>
      </c>
      <c r="K388" s="31">
        <v>164.4</v>
      </c>
      <c r="L388" s="31">
        <v>161</v>
      </c>
      <c r="M388" s="31">
        <v>21.85106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1080.2</v>
      </c>
      <c r="D389" s="38">
        <v>1066.0833333333333</v>
      </c>
      <c r="E389" s="38">
        <v>1032.1666666666665</v>
      </c>
      <c r="F389" s="38">
        <v>984.13333333333321</v>
      </c>
      <c r="G389" s="38">
        <v>950.21666666666647</v>
      </c>
      <c r="H389" s="38">
        <v>1114.1166666666666</v>
      </c>
      <c r="I389" s="38">
        <v>1148.0333333333331</v>
      </c>
      <c r="J389" s="38">
        <v>1196.0666666666666</v>
      </c>
      <c r="K389" s="31">
        <v>1100</v>
      </c>
      <c r="L389" s="31">
        <v>1018.05</v>
      </c>
      <c r="M389" s="31">
        <v>3.63883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516.75</v>
      </c>
      <c r="D390" s="38">
        <v>513.4666666666667</v>
      </c>
      <c r="E390" s="38">
        <v>506.93333333333339</v>
      </c>
      <c r="F390" s="38">
        <v>497.11666666666667</v>
      </c>
      <c r="G390" s="38">
        <v>490.58333333333337</v>
      </c>
      <c r="H390" s="38">
        <v>523.28333333333342</v>
      </c>
      <c r="I390" s="38">
        <v>529.81666666666672</v>
      </c>
      <c r="J390" s="38">
        <v>539.63333333333344</v>
      </c>
      <c r="K390" s="31">
        <v>520</v>
      </c>
      <c r="L390" s="31">
        <v>503.65</v>
      </c>
      <c r="M390" s="31">
        <v>16.904640000000001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215.15</v>
      </c>
      <c r="D391" s="38">
        <v>215.38333333333333</v>
      </c>
      <c r="E391" s="38">
        <v>212.86666666666665</v>
      </c>
      <c r="F391" s="38">
        <v>210.58333333333331</v>
      </c>
      <c r="G391" s="38">
        <v>208.06666666666663</v>
      </c>
      <c r="H391" s="38">
        <v>217.66666666666666</v>
      </c>
      <c r="I391" s="38">
        <v>220.18333333333331</v>
      </c>
      <c r="J391" s="38">
        <v>222.46666666666667</v>
      </c>
      <c r="K391" s="31">
        <v>217.9</v>
      </c>
      <c r="L391" s="31">
        <v>213.1</v>
      </c>
      <c r="M391" s="31">
        <v>4.7268299999999996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115.95</v>
      </c>
      <c r="D392" s="38">
        <v>115.33333333333333</v>
      </c>
      <c r="E392" s="38">
        <v>112.66666666666666</v>
      </c>
      <c r="F392" s="38">
        <v>109.38333333333333</v>
      </c>
      <c r="G392" s="38">
        <v>106.71666666666665</v>
      </c>
      <c r="H392" s="38">
        <v>118.61666666666666</v>
      </c>
      <c r="I392" s="38">
        <v>121.28333333333332</v>
      </c>
      <c r="J392" s="38">
        <v>124.56666666666666</v>
      </c>
      <c r="K392" s="31">
        <v>118</v>
      </c>
      <c r="L392" s="31">
        <v>112.05</v>
      </c>
      <c r="M392" s="31">
        <v>54.791539999999998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2612.25</v>
      </c>
      <c r="D393" s="38">
        <v>2601.5666666666671</v>
      </c>
      <c r="E393" s="38">
        <v>2578.5833333333339</v>
      </c>
      <c r="F393" s="38">
        <v>2544.916666666667</v>
      </c>
      <c r="G393" s="38">
        <v>2521.9333333333338</v>
      </c>
      <c r="H393" s="38">
        <v>2635.233333333334</v>
      </c>
      <c r="I393" s="38">
        <v>2658.2166666666667</v>
      </c>
      <c r="J393" s="38">
        <v>2691.8833333333341</v>
      </c>
      <c r="K393" s="31">
        <v>2624.55</v>
      </c>
      <c r="L393" s="31">
        <v>2567.9</v>
      </c>
      <c r="M393" s="31">
        <v>0.12436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47.7</v>
      </c>
      <c r="D394" s="38">
        <v>47.283333333333339</v>
      </c>
      <c r="E394" s="38">
        <v>46.116666666666674</v>
      </c>
      <c r="F394" s="38">
        <v>44.533333333333339</v>
      </c>
      <c r="G394" s="38">
        <v>43.366666666666674</v>
      </c>
      <c r="H394" s="38">
        <v>48.866666666666674</v>
      </c>
      <c r="I394" s="38">
        <v>50.033333333333346</v>
      </c>
      <c r="J394" s="38">
        <v>51.616666666666674</v>
      </c>
      <c r="K394" s="31">
        <v>48.45</v>
      </c>
      <c r="L394" s="31">
        <v>45.7</v>
      </c>
      <c r="M394" s="31">
        <v>75.252309999999994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1948.65</v>
      </c>
      <c r="D395" s="38">
        <v>1938.8333333333333</v>
      </c>
      <c r="E395" s="38">
        <v>1904.8666666666666</v>
      </c>
      <c r="F395" s="38">
        <v>1861.0833333333333</v>
      </c>
      <c r="G395" s="38">
        <v>1827.1166666666666</v>
      </c>
      <c r="H395" s="38">
        <v>1982.6166666666666</v>
      </c>
      <c r="I395" s="38">
        <v>2016.5833333333333</v>
      </c>
      <c r="J395" s="38">
        <v>2060.3666666666668</v>
      </c>
      <c r="K395" s="31">
        <v>1972.8</v>
      </c>
      <c r="L395" s="31">
        <v>1895.05</v>
      </c>
      <c r="M395" s="31">
        <v>3.3647999999999998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216</v>
      </c>
      <c r="D396" s="38">
        <v>215.88333333333333</v>
      </c>
      <c r="E396" s="38">
        <v>212.81666666666666</v>
      </c>
      <c r="F396" s="38">
        <v>209.63333333333333</v>
      </c>
      <c r="G396" s="38">
        <v>206.56666666666666</v>
      </c>
      <c r="H396" s="38">
        <v>219.06666666666666</v>
      </c>
      <c r="I396" s="38">
        <v>222.13333333333333</v>
      </c>
      <c r="J396" s="38">
        <v>225.31666666666666</v>
      </c>
      <c r="K396" s="31">
        <v>218.95</v>
      </c>
      <c r="L396" s="31">
        <v>212.7</v>
      </c>
      <c r="M396" s="31">
        <v>107.5069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212.05</v>
      </c>
      <c r="D397" s="38">
        <v>207.79999999999998</v>
      </c>
      <c r="E397" s="38">
        <v>202.59999999999997</v>
      </c>
      <c r="F397" s="38">
        <v>193.14999999999998</v>
      </c>
      <c r="G397" s="38">
        <v>187.94999999999996</v>
      </c>
      <c r="H397" s="38">
        <v>217.24999999999997</v>
      </c>
      <c r="I397" s="38">
        <v>222.44999999999996</v>
      </c>
      <c r="J397" s="38">
        <v>231.89999999999998</v>
      </c>
      <c r="K397" s="31">
        <v>213</v>
      </c>
      <c r="L397" s="31">
        <v>198.35</v>
      </c>
      <c r="M397" s="31">
        <v>438.92392999999998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155.94999999999999</v>
      </c>
      <c r="D398" s="38">
        <v>157.58333333333334</v>
      </c>
      <c r="E398" s="38">
        <v>153.61666666666667</v>
      </c>
      <c r="F398" s="38">
        <v>151.28333333333333</v>
      </c>
      <c r="G398" s="38">
        <v>147.31666666666666</v>
      </c>
      <c r="H398" s="38">
        <v>159.91666666666669</v>
      </c>
      <c r="I398" s="38">
        <v>163.88333333333333</v>
      </c>
      <c r="J398" s="38">
        <v>166.2166666666667</v>
      </c>
      <c r="K398" s="31">
        <v>161.55000000000001</v>
      </c>
      <c r="L398" s="31">
        <v>155.25</v>
      </c>
      <c r="M398" s="31">
        <v>37.717730000000003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923.7</v>
      </c>
      <c r="D399" s="38">
        <v>925.5333333333333</v>
      </c>
      <c r="E399" s="38">
        <v>918.16666666666663</v>
      </c>
      <c r="F399" s="38">
        <v>912.63333333333333</v>
      </c>
      <c r="G399" s="38">
        <v>905.26666666666665</v>
      </c>
      <c r="H399" s="38">
        <v>931.06666666666661</v>
      </c>
      <c r="I399" s="38">
        <v>938.43333333333339</v>
      </c>
      <c r="J399" s="38">
        <v>943.96666666666658</v>
      </c>
      <c r="K399" s="31">
        <v>932.9</v>
      </c>
      <c r="L399" s="31">
        <v>920</v>
      </c>
      <c r="M399" s="31">
        <v>0.95794999999999997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2523.85</v>
      </c>
      <c r="D400" s="38">
        <v>2519.0833333333335</v>
      </c>
      <c r="E400" s="38">
        <v>2509.7666666666669</v>
      </c>
      <c r="F400" s="38">
        <v>2495.6833333333334</v>
      </c>
      <c r="G400" s="38">
        <v>2486.3666666666668</v>
      </c>
      <c r="H400" s="38">
        <v>2533.166666666667</v>
      </c>
      <c r="I400" s="38">
        <v>2542.4833333333336</v>
      </c>
      <c r="J400" s="38">
        <v>2556.5666666666671</v>
      </c>
      <c r="K400" s="31">
        <v>2528.4</v>
      </c>
      <c r="L400" s="31">
        <v>2505</v>
      </c>
      <c r="M400" s="31">
        <v>29.914349999999999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120.1</v>
      </c>
      <c r="D401" s="38">
        <v>119.23333333333335</v>
      </c>
      <c r="E401" s="38">
        <v>116.76666666666669</v>
      </c>
      <c r="F401" s="38">
        <v>113.43333333333335</v>
      </c>
      <c r="G401" s="38">
        <v>110.9666666666667</v>
      </c>
      <c r="H401" s="38">
        <v>122.56666666666669</v>
      </c>
      <c r="I401" s="38">
        <v>125.03333333333333</v>
      </c>
      <c r="J401" s="38">
        <v>128.36666666666667</v>
      </c>
      <c r="K401" s="31">
        <v>121.7</v>
      </c>
      <c r="L401" s="31">
        <v>115.9</v>
      </c>
      <c r="M401" s="31">
        <v>21.742080000000001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674.55</v>
      </c>
      <c r="D402" s="38">
        <v>679.35</v>
      </c>
      <c r="E402" s="38">
        <v>663.7</v>
      </c>
      <c r="F402" s="38">
        <v>652.85</v>
      </c>
      <c r="G402" s="38">
        <v>637.20000000000005</v>
      </c>
      <c r="H402" s="38">
        <v>690.2</v>
      </c>
      <c r="I402" s="38">
        <v>705.84999999999991</v>
      </c>
      <c r="J402" s="38">
        <v>716.7</v>
      </c>
      <c r="K402" s="31">
        <v>695</v>
      </c>
      <c r="L402" s="31">
        <v>668.5</v>
      </c>
      <c r="M402" s="31">
        <v>3.2589100000000002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458.5</v>
      </c>
      <c r="D403" s="38">
        <v>459.26666666666665</v>
      </c>
      <c r="E403" s="38">
        <v>452.98333333333329</v>
      </c>
      <c r="F403" s="38">
        <v>447.46666666666664</v>
      </c>
      <c r="G403" s="38">
        <v>441.18333333333328</v>
      </c>
      <c r="H403" s="38">
        <v>464.7833333333333</v>
      </c>
      <c r="I403" s="38">
        <v>471.06666666666661</v>
      </c>
      <c r="J403" s="38">
        <v>476.58333333333331</v>
      </c>
      <c r="K403" s="31">
        <v>465.55</v>
      </c>
      <c r="L403" s="31">
        <v>453.75</v>
      </c>
      <c r="M403" s="31">
        <v>7.2833399999999999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840.55</v>
      </c>
      <c r="D404" s="38">
        <v>840.76666666666677</v>
      </c>
      <c r="E404" s="38">
        <v>835.58333333333348</v>
      </c>
      <c r="F404" s="38">
        <v>830.61666666666667</v>
      </c>
      <c r="G404" s="38">
        <v>825.43333333333339</v>
      </c>
      <c r="H404" s="38">
        <v>845.73333333333358</v>
      </c>
      <c r="I404" s="38">
        <v>850.91666666666674</v>
      </c>
      <c r="J404" s="38">
        <v>855.88333333333367</v>
      </c>
      <c r="K404" s="31">
        <v>845.95</v>
      </c>
      <c r="L404" s="31">
        <v>835.8</v>
      </c>
      <c r="M404" s="31">
        <v>0.66144000000000003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1481.6</v>
      </c>
      <c r="D405" s="38">
        <v>1481.8</v>
      </c>
      <c r="E405" s="38">
        <v>1471.8</v>
      </c>
      <c r="F405" s="38">
        <v>1462</v>
      </c>
      <c r="G405" s="38">
        <v>1452</v>
      </c>
      <c r="H405" s="38">
        <v>1491.6</v>
      </c>
      <c r="I405" s="38">
        <v>1501.6</v>
      </c>
      <c r="J405" s="38">
        <v>1511.3999999999999</v>
      </c>
      <c r="K405" s="31">
        <v>1491.8</v>
      </c>
      <c r="L405" s="31">
        <v>1472</v>
      </c>
      <c r="M405" s="31">
        <v>1.6710499999999999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98.65</v>
      </c>
      <c r="D406" s="38">
        <v>97.933333333333337</v>
      </c>
      <c r="E406" s="38">
        <v>96.916666666666671</v>
      </c>
      <c r="F406" s="38">
        <v>95.183333333333337</v>
      </c>
      <c r="G406" s="38">
        <v>94.166666666666671</v>
      </c>
      <c r="H406" s="38">
        <v>99.666666666666671</v>
      </c>
      <c r="I406" s="38">
        <v>100.68333333333332</v>
      </c>
      <c r="J406" s="38">
        <v>102.41666666666667</v>
      </c>
      <c r="K406" s="31">
        <v>98.95</v>
      </c>
      <c r="L406" s="31">
        <v>96.2</v>
      </c>
      <c r="M406" s="31">
        <v>74.670509999999993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7339.85</v>
      </c>
      <c r="D407" s="38">
        <v>7407.7666666666664</v>
      </c>
      <c r="E407" s="38">
        <v>7225.5333333333328</v>
      </c>
      <c r="F407" s="38">
        <v>7111.2166666666662</v>
      </c>
      <c r="G407" s="38">
        <v>6928.9833333333327</v>
      </c>
      <c r="H407" s="38">
        <v>7522.083333333333</v>
      </c>
      <c r="I407" s="38">
        <v>7704.3166666666666</v>
      </c>
      <c r="J407" s="38">
        <v>7818.6333333333332</v>
      </c>
      <c r="K407" s="31">
        <v>7590</v>
      </c>
      <c r="L407" s="31">
        <v>7293.45</v>
      </c>
      <c r="M407" s="31">
        <v>1.2300599999999999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1385.3</v>
      </c>
      <c r="D408" s="38">
        <v>1373.7666666666667</v>
      </c>
      <c r="E408" s="38">
        <v>1357.5833333333333</v>
      </c>
      <c r="F408" s="38">
        <v>1329.8666666666666</v>
      </c>
      <c r="G408" s="38">
        <v>1313.6833333333332</v>
      </c>
      <c r="H408" s="38">
        <v>1401.4833333333333</v>
      </c>
      <c r="I408" s="38">
        <v>1417.6666666666667</v>
      </c>
      <c r="J408" s="38">
        <v>1445.3833333333334</v>
      </c>
      <c r="K408" s="31">
        <v>1389.95</v>
      </c>
      <c r="L408" s="31">
        <v>1346.05</v>
      </c>
      <c r="M408" s="31">
        <v>0.48368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880.8</v>
      </c>
      <c r="D409" s="38">
        <v>882.30000000000007</v>
      </c>
      <c r="E409" s="38">
        <v>873.60000000000014</v>
      </c>
      <c r="F409" s="38">
        <v>866.40000000000009</v>
      </c>
      <c r="G409" s="38">
        <v>857.70000000000016</v>
      </c>
      <c r="H409" s="38">
        <v>889.50000000000011</v>
      </c>
      <c r="I409" s="38">
        <v>898.20000000000016</v>
      </c>
      <c r="J409" s="38">
        <v>905.40000000000009</v>
      </c>
      <c r="K409" s="31">
        <v>891</v>
      </c>
      <c r="L409" s="31">
        <v>875.1</v>
      </c>
      <c r="M409" s="31">
        <v>9.0746099999999998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1302.55</v>
      </c>
      <c r="D410" s="38">
        <v>1291.6000000000001</v>
      </c>
      <c r="E410" s="38">
        <v>1277.5000000000002</v>
      </c>
      <c r="F410" s="38">
        <v>1252.45</v>
      </c>
      <c r="G410" s="38">
        <v>1238.3500000000001</v>
      </c>
      <c r="H410" s="38">
        <v>1316.6500000000003</v>
      </c>
      <c r="I410" s="38">
        <v>1330.7500000000002</v>
      </c>
      <c r="J410" s="38">
        <v>1355.8000000000004</v>
      </c>
      <c r="K410" s="31">
        <v>1305.7</v>
      </c>
      <c r="L410" s="31">
        <v>1266.55</v>
      </c>
      <c r="M410" s="31">
        <v>17.1968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3042</v>
      </c>
      <c r="D411" s="38">
        <v>3055.4500000000003</v>
      </c>
      <c r="E411" s="38">
        <v>3019.8500000000004</v>
      </c>
      <c r="F411" s="38">
        <v>2997.7000000000003</v>
      </c>
      <c r="G411" s="38">
        <v>2962.1000000000004</v>
      </c>
      <c r="H411" s="38">
        <v>3077.6000000000004</v>
      </c>
      <c r="I411" s="38">
        <v>3113.2</v>
      </c>
      <c r="J411" s="38">
        <v>3135.3500000000004</v>
      </c>
      <c r="K411" s="31">
        <v>3091.05</v>
      </c>
      <c r="L411" s="31">
        <v>3033.3</v>
      </c>
      <c r="M411" s="31">
        <v>0.20424999999999999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429.9</v>
      </c>
      <c r="D412" s="38">
        <v>431.09999999999997</v>
      </c>
      <c r="E412" s="38">
        <v>426.79999999999995</v>
      </c>
      <c r="F412" s="38">
        <v>423.7</v>
      </c>
      <c r="G412" s="38">
        <v>419.4</v>
      </c>
      <c r="H412" s="38">
        <v>434.19999999999993</v>
      </c>
      <c r="I412" s="38">
        <v>438.5</v>
      </c>
      <c r="J412" s="38">
        <v>441.59999999999991</v>
      </c>
      <c r="K412" s="31">
        <v>435.4</v>
      </c>
      <c r="L412" s="31">
        <v>428</v>
      </c>
      <c r="M412" s="31">
        <v>1.0593699999999999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815.65</v>
      </c>
      <c r="D413" s="38">
        <v>807.51666666666677</v>
      </c>
      <c r="E413" s="38">
        <v>797.03333333333353</v>
      </c>
      <c r="F413" s="38">
        <v>778.41666666666674</v>
      </c>
      <c r="G413" s="38">
        <v>767.93333333333351</v>
      </c>
      <c r="H413" s="38">
        <v>826.13333333333355</v>
      </c>
      <c r="I413" s="38">
        <v>836.6166666666669</v>
      </c>
      <c r="J413" s="38">
        <v>855.23333333333358</v>
      </c>
      <c r="K413" s="31">
        <v>818</v>
      </c>
      <c r="L413" s="31">
        <v>788.9</v>
      </c>
      <c r="M413" s="31">
        <v>0.23976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24253.45</v>
      </c>
      <c r="D414" s="38">
        <v>24232.099999999995</v>
      </c>
      <c r="E414" s="38">
        <v>24064.19999999999</v>
      </c>
      <c r="F414" s="38">
        <v>23874.949999999993</v>
      </c>
      <c r="G414" s="38">
        <v>23707.049999999988</v>
      </c>
      <c r="H414" s="38">
        <v>24421.349999999991</v>
      </c>
      <c r="I414" s="38">
        <v>24589.249999999993</v>
      </c>
      <c r="J414" s="38">
        <v>24778.499999999993</v>
      </c>
      <c r="K414" s="31">
        <v>24400</v>
      </c>
      <c r="L414" s="31">
        <v>24042.85</v>
      </c>
      <c r="M414" s="31">
        <v>8.8910000000000003E-2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47.4</v>
      </c>
      <c r="D415" s="38">
        <v>47.283333333333331</v>
      </c>
      <c r="E415" s="38">
        <v>46.716666666666661</v>
      </c>
      <c r="F415" s="38">
        <v>46.033333333333331</v>
      </c>
      <c r="G415" s="38">
        <v>45.466666666666661</v>
      </c>
      <c r="H415" s="38">
        <v>47.966666666666661</v>
      </c>
      <c r="I415" s="38">
        <v>48.533333333333324</v>
      </c>
      <c r="J415" s="38">
        <v>49.216666666666661</v>
      </c>
      <c r="K415" s="31">
        <v>47.85</v>
      </c>
      <c r="L415" s="31">
        <v>46.6</v>
      </c>
      <c r="M415" s="31">
        <v>97.377560000000003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1854.8</v>
      </c>
      <c r="D416" s="38">
        <v>1849.3166666666668</v>
      </c>
      <c r="E416" s="38">
        <v>1838.6333333333337</v>
      </c>
      <c r="F416" s="38">
        <v>1822.4666666666669</v>
      </c>
      <c r="G416" s="38">
        <v>1811.7833333333338</v>
      </c>
      <c r="H416" s="38">
        <v>1865.4833333333336</v>
      </c>
      <c r="I416" s="38">
        <v>1876.1666666666665</v>
      </c>
      <c r="J416" s="38">
        <v>1892.3333333333335</v>
      </c>
      <c r="K416" s="31">
        <v>1860</v>
      </c>
      <c r="L416" s="31">
        <v>1833.15</v>
      </c>
      <c r="M416" s="31">
        <v>9.8523700000000005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403.1</v>
      </c>
      <c r="D417" s="38">
        <v>404.4666666666667</v>
      </c>
      <c r="E417" s="38">
        <v>400.03333333333342</v>
      </c>
      <c r="F417" s="38">
        <v>396.9666666666667</v>
      </c>
      <c r="G417" s="38">
        <v>392.53333333333342</v>
      </c>
      <c r="H417" s="38">
        <v>407.53333333333342</v>
      </c>
      <c r="I417" s="38">
        <v>411.9666666666667</v>
      </c>
      <c r="J417" s="38">
        <v>415.03333333333342</v>
      </c>
      <c r="K417" s="31">
        <v>408.9</v>
      </c>
      <c r="L417" s="31">
        <v>401.4</v>
      </c>
      <c r="M417" s="31">
        <v>3.4788000000000001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3834.1</v>
      </c>
      <c r="D418" s="38">
        <v>3831.0500000000006</v>
      </c>
      <c r="E418" s="38">
        <v>3796.1000000000013</v>
      </c>
      <c r="F418" s="38">
        <v>3758.1000000000008</v>
      </c>
      <c r="G418" s="38">
        <v>3723.1500000000015</v>
      </c>
      <c r="H418" s="38">
        <v>3869.0500000000011</v>
      </c>
      <c r="I418" s="38">
        <v>3904.0000000000009</v>
      </c>
      <c r="J418" s="38">
        <v>3942.0000000000009</v>
      </c>
      <c r="K418" s="31">
        <v>3866</v>
      </c>
      <c r="L418" s="31">
        <v>3793.05</v>
      </c>
      <c r="M418" s="31">
        <v>3.47153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56.55</v>
      </c>
      <c r="D419" s="38">
        <v>56.699999999999996</v>
      </c>
      <c r="E419" s="38">
        <v>55.849999999999994</v>
      </c>
      <c r="F419" s="38">
        <v>55.15</v>
      </c>
      <c r="G419" s="38">
        <v>54.3</v>
      </c>
      <c r="H419" s="38">
        <v>57.399999999999991</v>
      </c>
      <c r="I419" s="38">
        <v>58.25</v>
      </c>
      <c r="J419" s="38">
        <v>58.949999999999989</v>
      </c>
      <c r="K419" s="31">
        <v>57.55</v>
      </c>
      <c r="L419" s="31">
        <v>56</v>
      </c>
      <c r="M419" s="31">
        <v>108.04825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5162.7</v>
      </c>
      <c r="D420" s="38">
        <v>5214.25</v>
      </c>
      <c r="E420" s="38">
        <v>5088.55</v>
      </c>
      <c r="F420" s="38">
        <v>5014.4000000000005</v>
      </c>
      <c r="G420" s="38">
        <v>4888.7000000000007</v>
      </c>
      <c r="H420" s="38">
        <v>5288.4</v>
      </c>
      <c r="I420" s="38">
        <v>5414.1</v>
      </c>
      <c r="J420" s="38">
        <v>5488.2499999999991</v>
      </c>
      <c r="K420" s="31">
        <v>5339.95</v>
      </c>
      <c r="L420" s="31">
        <v>5140.1000000000004</v>
      </c>
      <c r="M420" s="31">
        <v>0.15859999999999999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602.25</v>
      </c>
      <c r="D421" s="38">
        <v>601.26666666666665</v>
      </c>
      <c r="E421" s="38">
        <v>592.5333333333333</v>
      </c>
      <c r="F421" s="38">
        <v>582.81666666666661</v>
      </c>
      <c r="G421" s="38">
        <v>574.08333333333326</v>
      </c>
      <c r="H421" s="38">
        <v>610.98333333333335</v>
      </c>
      <c r="I421" s="38">
        <v>619.7166666666667</v>
      </c>
      <c r="J421" s="38">
        <v>629.43333333333339</v>
      </c>
      <c r="K421" s="31">
        <v>610</v>
      </c>
      <c r="L421" s="31">
        <v>591.54999999999995</v>
      </c>
      <c r="M421" s="31">
        <v>4.9173499999999999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3880.1</v>
      </c>
      <c r="D422" s="38">
        <v>3874.0500000000006</v>
      </c>
      <c r="E422" s="38">
        <v>3858.1000000000013</v>
      </c>
      <c r="F422" s="38">
        <v>3836.1000000000008</v>
      </c>
      <c r="G422" s="38">
        <v>3820.1500000000015</v>
      </c>
      <c r="H422" s="38">
        <v>3896.0500000000011</v>
      </c>
      <c r="I422" s="38">
        <v>3912.0000000000009</v>
      </c>
      <c r="J422" s="38">
        <v>3934.0000000000009</v>
      </c>
      <c r="K422" s="31">
        <v>3890</v>
      </c>
      <c r="L422" s="31">
        <v>3852.05</v>
      </c>
      <c r="M422" s="31">
        <v>0.23408000000000001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556.54999999999995</v>
      </c>
      <c r="D423" s="38">
        <v>556.61666666666667</v>
      </c>
      <c r="E423" s="38">
        <v>553.23333333333335</v>
      </c>
      <c r="F423" s="38">
        <v>549.91666666666663</v>
      </c>
      <c r="G423" s="38">
        <v>546.5333333333333</v>
      </c>
      <c r="H423" s="38">
        <v>559.93333333333339</v>
      </c>
      <c r="I423" s="38">
        <v>563.31666666666683</v>
      </c>
      <c r="J423" s="38">
        <v>566.63333333333344</v>
      </c>
      <c r="K423" s="31">
        <v>560</v>
      </c>
      <c r="L423" s="31">
        <v>553.29999999999995</v>
      </c>
      <c r="M423" s="31">
        <v>5.69876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1036.95</v>
      </c>
      <c r="D424" s="38">
        <v>1043.7333333333333</v>
      </c>
      <c r="E424" s="38">
        <v>1024.4666666666667</v>
      </c>
      <c r="F424" s="38">
        <v>1011.9833333333333</v>
      </c>
      <c r="G424" s="38">
        <v>992.7166666666667</v>
      </c>
      <c r="H424" s="38">
        <v>1056.2166666666667</v>
      </c>
      <c r="I424" s="38">
        <v>1075.4833333333336</v>
      </c>
      <c r="J424" s="38">
        <v>1087.9666666666667</v>
      </c>
      <c r="K424" s="31">
        <v>1063</v>
      </c>
      <c r="L424" s="31">
        <v>1031.25</v>
      </c>
      <c r="M424" s="31">
        <v>2.23367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2284.15</v>
      </c>
      <c r="D425" s="38">
        <v>2280.4666666666667</v>
      </c>
      <c r="E425" s="38">
        <v>2265.9333333333334</v>
      </c>
      <c r="F425" s="38">
        <v>2247.7166666666667</v>
      </c>
      <c r="G425" s="38">
        <v>2233.1833333333334</v>
      </c>
      <c r="H425" s="38">
        <v>2298.6833333333334</v>
      </c>
      <c r="I425" s="38">
        <v>2313.2166666666672</v>
      </c>
      <c r="J425" s="38">
        <v>2331.4333333333334</v>
      </c>
      <c r="K425" s="31">
        <v>2295</v>
      </c>
      <c r="L425" s="31">
        <v>2262.25</v>
      </c>
      <c r="M425" s="31">
        <v>4.5462499999999997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641.04999999999995</v>
      </c>
      <c r="D426" s="38">
        <v>641.66666666666663</v>
      </c>
      <c r="E426" s="38">
        <v>637.33333333333326</v>
      </c>
      <c r="F426" s="38">
        <v>633.61666666666667</v>
      </c>
      <c r="G426" s="38">
        <v>629.2833333333333</v>
      </c>
      <c r="H426" s="38">
        <v>645.38333333333321</v>
      </c>
      <c r="I426" s="38">
        <v>649.71666666666647</v>
      </c>
      <c r="J426" s="38">
        <v>653.43333333333317</v>
      </c>
      <c r="K426" s="31">
        <v>646</v>
      </c>
      <c r="L426" s="31">
        <v>637.95000000000005</v>
      </c>
      <c r="M426" s="31">
        <v>3.5819000000000001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567.9</v>
      </c>
      <c r="D427" s="38">
        <v>570.51666666666677</v>
      </c>
      <c r="E427" s="38">
        <v>564.03333333333353</v>
      </c>
      <c r="F427" s="38">
        <v>560.16666666666674</v>
      </c>
      <c r="G427" s="38">
        <v>553.68333333333351</v>
      </c>
      <c r="H427" s="38">
        <v>574.38333333333355</v>
      </c>
      <c r="I427" s="38">
        <v>580.8666666666669</v>
      </c>
      <c r="J427" s="38">
        <v>584.73333333333358</v>
      </c>
      <c r="K427" s="31">
        <v>577</v>
      </c>
      <c r="L427" s="31">
        <v>566.65</v>
      </c>
      <c r="M427" s="31">
        <v>327.36324999999999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94.05</v>
      </c>
      <c r="D428" s="38">
        <v>93.916666666666671</v>
      </c>
      <c r="E428" s="38">
        <v>93.333333333333343</v>
      </c>
      <c r="F428" s="38">
        <v>92.616666666666674</v>
      </c>
      <c r="G428" s="38">
        <v>92.033333333333346</v>
      </c>
      <c r="H428" s="38">
        <v>94.63333333333334</v>
      </c>
      <c r="I428" s="38">
        <v>95.216666666666683</v>
      </c>
      <c r="J428" s="38">
        <v>95.933333333333337</v>
      </c>
      <c r="K428" s="31">
        <v>94.5</v>
      </c>
      <c r="L428" s="31">
        <v>93.2</v>
      </c>
      <c r="M428" s="31">
        <v>77.534360000000007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390.1</v>
      </c>
      <c r="D429" s="38">
        <v>394.98333333333335</v>
      </c>
      <c r="E429" s="38">
        <v>381.4666666666667</v>
      </c>
      <c r="F429" s="38">
        <v>372.83333333333337</v>
      </c>
      <c r="G429" s="38">
        <v>359.31666666666672</v>
      </c>
      <c r="H429" s="38">
        <v>403.61666666666667</v>
      </c>
      <c r="I429" s="38">
        <v>417.13333333333333</v>
      </c>
      <c r="J429" s="38">
        <v>425.76666666666665</v>
      </c>
      <c r="K429" s="31">
        <v>408.5</v>
      </c>
      <c r="L429" s="31">
        <v>386.35</v>
      </c>
      <c r="M429" s="31">
        <v>9.2075099999999992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158.30000000000001</v>
      </c>
      <c r="D430" s="38">
        <v>159.86666666666667</v>
      </c>
      <c r="E430" s="38">
        <v>155.73333333333335</v>
      </c>
      <c r="F430" s="38">
        <v>153.16666666666669</v>
      </c>
      <c r="G430" s="38">
        <v>149.03333333333336</v>
      </c>
      <c r="H430" s="38">
        <v>162.43333333333334</v>
      </c>
      <c r="I430" s="38">
        <v>166.56666666666666</v>
      </c>
      <c r="J430" s="38">
        <v>169.13333333333333</v>
      </c>
      <c r="K430" s="31">
        <v>164</v>
      </c>
      <c r="L430" s="31">
        <v>157.30000000000001</v>
      </c>
      <c r="M430" s="31">
        <v>120.72144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415.1</v>
      </c>
      <c r="D431" s="38">
        <v>414.93333333333334</v>
      </c>
      <c r="E431" s="38">
        <v>408.16666666666669</v>
      </c>
      <c r="F431" s="38">
        <v>401.23333333333335</v>
      </c>
      <c r="G431" s="38">
        <v>394.4666666666667</v>
      </c>
      <c r="H431" s="38">
        <v>421.86666666666667</v>
      </c>
      <c r="I431" s="38">
        <v>428.63333333333333</v>
      </c>
      <c r="J431" s="38">
        <v>435.56666666666666</v>
      </c>
      <c r="K431" s="31">
        <v>421.7</v>
      </c>
      <c r="L431" s="31">
        <v>408</v>
      </c>
      <c r="M431" s="31">
        <v>2.5055299999999998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234.25</v>
      </c>
      <c r="D432" s="38">
        <v>236.28333333333333</v>
      </c>
      <c r="E432" s="38">
        <v>226.56666666666666</v>
      </c>
      <c r="F432" s="38">
        <v>218.88333333333333</v>
      </c>
      <c r="G432" s="38">
        <v>209.16666666666666</v>
      </c>
      <c r="H432" s="38">
        <v>243.96666666666667</v>
      </c>
      <c r="I432" s="38">
        <v>253.68333333333331</v>
      </c>
      <c r="J432" s="38">
        <v>261.36666666666667</v>
      </c>
      <c r="K432" s="31">
        <v>246</v>
      </c>
      <c r="L432" s="31">
        <v>228.6</v>
      </c>
      <c r="M432" s="31">
        <v>8.0073500000000006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1160.8</v>
      </c>
      <c r="D433" s="38">
        <v>1153.6833333333334</v>
      </c>
      <c r="E433" s="38">
        <v>1140.6166666666668</v>
      </c>
      <c r="F433" s="38">
        <v>1120.4333333333334</v>
      </c>
      <c r="G433" s="38">
        <v>1107.3666666666668</v>
      </c>
      <c r="H433" s="38">
        <v>1173.8666666666668</v>
      </c>
      <c r="I433" s="38">
        <v>1186.9333333333334</v>
      </c>
      <c r="J433" s="38">
        <v>1207.1166666666668</v>
      </c>
      <c r="K433" s="31">
        <v>1166.75</v>
      </c>
      <c r="L433" s="31">
        <v>1133.5</v>
      </c>
      <c r="M433" s="31">
        <v>33.53219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534.70000000000005</v>
      </c>
      <c r="D434" s="38">
        <v>535.11666666666667</v>
      </c>
      <c r="E434" s="38">
        <v>530.83333333333337</v>
      </c>
      <c r="F434" s="38">
        <v>526.9666666666667</v>
      </c>
      <c r="G434" s="38">
        <v>522.68333333333339</v>
      </c>
      <c r="H434" s="38">
        <v>538.98333333333335</v>
      </c>
      <c r="I434" s="38">
        <v>543.26666666666665</v>
      </c>
      <c r="J434" s="38">
        <v>547.13333333333333</v>
      </c>
      <c r="K434" s="31">
        <v>539.4</v>
      </c>
      <c r="L434" s="31">
        <v>531.25</v>
      </c>
      <c r="M434" s="31">
        <v>4.5151399999999997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2600.4</v>
      </c>
      <c r="D435" s="38">
        <v>2593.4166666666665</v>
      </c>
      <c r="E435" s="38">
        <v>2571.9833333333331</v>
      </c>
      <c r="F435" s="38">
        <v>2543.5666666666666</v>
      </c>
      <c r="G435" s="38">
        <v>2522.1333333333332</v>
      </c>
      <c r="H435" s="38">
        <v>2621.833333333333</v>
      </c>
      <c r="I435" s="38">
        <v>2643.2666666666664</v>
      </c>
      <c r="J435" s="38">
        <v>2671.6833333333329</v>
      </c>
      <c r="K435" s="31">
        <v>2614.85</v>
      </c>
      <c r="L435" s="31">
        <v>2565</v>
      </c>
      <c r="M435" s="31">
        <v>0.79078000000000004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1199.7</v>
      </c>
      <c r="D436" s="38">
        <v>1217.9333333333334</v>
      </c>
      <c r="E436" s="38">
        <v>1176.7666666666669</v>
      </c>
      <c r="F436" s="38">
        <v>1153.8333333333335</v>
      </c>
      <c r="G436" s="38">
        <v>1112.666666666667</v>
      </c>
      <c r="H436" s="38">
        <v>1240.8666666666668</v>
      </c>
      <c r="I436" s="38">
        <v>1282.0333333333333</v>
      </c>
      <c r="J436" s="38">
        <v>1304.9666666666667</v>
      </c>
      <c r="K436" s="31">
        <v>1259.0999999999999</v>
      </c>
      <c r="L436" s="31">
        <v>1195</v>
      </c>
      <c r="M436" s="31">
        <v>1.11775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370.3</v>
      </c>
      <c r="D437" s="38">
        <v>370.08333333333331</v>
      </c>
      <c r="E437" s="38">
        <v>366.36666666666662</v>
      </c>
      <c r="F437" s="38">
        <v>362.43333333333328</v>
      </c>
      <c r="G437" s="38">
        <v>358.71666666666658</v>
      </c>
      <c r="H437" s="38">
        <v>374.01666666666665</v>
      </c>
      <c r="I437" s="38">
        <v>377.73333333333335</v>
      </c>
      <c r="J437" s="38">
        <v>381.66666666666669</v>
      </c>
      <c r="K437" s="31">
        <v>373.8</v>
      </c>
      <c r="L437" s="31">
        <v>366.15</v>
      </c>
      <c r="M437" s="31">
        <v>1.5773699999999999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391.05</v>
      </c>
      <c r="D438" s="38">
        <v>397.95</v>
      </c>
      <c r="E438" s="38">
        <v>378.9</v>
      </c>
      <c r="F438" s="38">
        <v>366.75</v>
      </c>
      <c r="G438" s="38">
        <v>347.7</v>
      </c>
      <c r="H438" s="38">
        <v>410.09999999999997</v>
      </c>
      <c r="I438" s="38">
        <v>429.15000000000003</v>
      </c>
      <c r="J438" s="38">
        <v>441.29999999999995</v>
      </c>
      <c r="K438" s="31">
        <v>417</v>
      </c>
      <c r="L438" s="31">
        <v>385.8</v>
      </c>
      <c r="M438" s="31">
        <v>3.9227300000000001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3760.2</v>
      </c>
      <c r="D439" s="38">
        <v>3712.4666666666667</v>
      </c>
      <c r="E439" s="38">
        <v>3626.9333333333334</v>
      </c>
      <c r="F439" s="38">
        <v>3493.6666666666665</v>
      </c>
      <c r="G439" s="38">
        <v>3408.1333333333332</v>
      </c>
      <c r="H439" s="38">
        <v>3845.7333333333336</v>
      </c>
      <c r="I439" s="38">
        <v>3931.2666666666673</v>
      </c>
      <c r="J439" s="38">
        <v>4064.5333333333338</v>
      </c>
      <c r="K439" s="31">
        <v>3798</v>
      </c>
      <c r="L439" s="31">
        <v>3579.2</v>
      </c>
      <c r="M439" s="31">
        <v>3.3858299999999999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490.4</v>
      </c>
      <c r="D440" s="38">
        <v>490.98333333333335</v>
      </c>
      <c r="E440" s="38">
        <v>486.4666666666667</v>
      </c>
      <c r="F440" s="38">
        <v>482.53333333333336</v>
      </c>
      <c r="G440" s="38">
        <v>478.01666666666671</v>
      </c>
      <c r="H440" s="38">
        <v>494.91666666666669</v>
      </c>
      <c r="I440" s="38">
        <v>499.43333333333334</v>
      </c>
      <c r="J440" s="38">
        <v>503.36666666666667</v>
      </c>
      <c r="K440" s="31">
        <v>495.5</v>
      </c>
      <c r="L440" s="31">
        <v>487.05</v>
      </c>
      <c r="M440" s="31">
        <v>1.20414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18.649999999999999</v>
      </c>
      <c r="D441" s="38">
        <v>18.633333333333333</v>
      </c>
      <c r="E441" s="38">
        <v>18.266666666666666</v>
      </c>
      <c r="F441" s="38">
        <v>17.883333333333333</v>
      </c>
      <c r="G441" s="38">
        <v>17.516666666666666</v>
      </c>
      <c r="H441" s="38">
        <v>19.016666666666666</v>
      </c>
      <c r="I441" s="38">
        <v>19.383333333333333</v>
      </c>
      <c r="J441" s="38">
        <v>19.766666666666666</v>
      </c>
      <c r="K441" s="31">
        <v>19</v>
      </c>
      <c r="L441" s="31">
        <v>18.25</v>
      </c>
      <c r="M441" s="31">
        <v>1197.0970600000001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254.5</v>
      </c>
      <c r="D442" s="38">
        <v>251.65</v>
      </c>
      <c r="E442" s="38">
        <v>244.8</v>
      </c>
      <c r="F442" s="38">
        <v>235.1</v>
      </c>
      <c r="G442" s="38">
        <v>228.25</v>
      </c>
      <c r="H442" s="38">
        <v>261.35000000000002</v>
      </c>
      <c r="I442" s="38">
        <v>268.2</v>
      </c>
      <c r="J442" s="38">
        <v>277.90000000000003</v>
      </c>
      <c r="K442" s="31">
        <v>258.5</v>
      </c>
      <c r="L442" s="31">
        <v>241.95</v>
      </c>
      <c r="M442" s="31">
        <v>14.127750000000001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837.5</v>
      </c>
      <c r="D443" s="38">
        <v>828.78333333333342</v>
      </c>
      <c r="E443" s="38">
        <v>817.41666666666686</v>
      </c>
      <c r="F443" s="38">
        <v>797.33333333333348</v>
      </c>
      <c r="G443" s="38">
        <v>785.96666666666692</v>
      </c>
      <c r="H443" s="38">
        <v>848.86666666666679</v>
      </c>
      <c r="I443" s="38">
        <v>860.23333333333335</v>
      </c>
      <c r="J443" s="38">
        <v>880.31666666666672</v>
      </c>
      <c r="K443" s="31">
        <v>840.15</v>
      </c>
      <c r="L443" s="31">
        <v>808.7</v>
      </c>
      <c r="M443" s="31">
        <v>9.9790700000000001</v>
      </c>
      <c r="N443" s="1"/>
      <c r="O443" s="1"/>
    </row>
    <row r="444" spans="1:15" ht="12.75" customHeight="1">
      <c r="A444" s="33">
        <v>434</v>
      </c>
      <c r="B444" s="58" t="s">
        <v>878</v>
      </c>
      <c r="C444" s="31">
        <v>451.9</v>
      </c>
      <c r="D444" s="38">
        <v>450.83333333333331</v>
      </c>
      <c r="E444" s="38">
        <v>446.66666666666663</v>
      </c>
      <c r="F444" s="38">
        <v>441.43333333333334</v>
      </c>
      <c r="G444" s="38">
        <v>437.26666666666665</v>
      </c>
      <c r="H444" s="38">
        <v>456.06666666666661</v>
      </c>
      <c r="I444" s="38">
        <v>460.23333333333323</v>
      </c>
      <c r="J444" s="38">
        <v>465.46666666666658</v>
      </c>
      <c r="K444" s="31">
        <v>455</v>
      </c>
      <c r="L444" s="31">
        <v>445.6</v>
      </c>
      <c r="M444" s="31">
        <v>1.2235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1130.5999999999999</v>
      </c>
      <c r="D445" s="38">
        <v>1142.5</v>
      </c>
      <c r="E445" s="38">
        <v>1113.05</v>
      </c>
      <c r="F445" s="38">
        <v>1095.5</v>
      </c>
      <c r="G445" s="38">
        <v>1066.05</v>
      </c>
      <c r="H445" s="38">
        <v>1160.05</v>
      </c>
      <c r="I445" s="38">
        <v>1189.4999999999998</v>
      </c>
      <c r="J445" s="38">
        <v>1207.05</v>
      </c>
      <c r="K445" s="31">
        <v>1171.95</v>
      </c>
      <c r="L445" s="31">
        <v>1124.95</v>
      </c>
      <c r="M445" s="31">
        <v>5.3212099999999998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1039.2</v>
      </c>
      <c r="D446" s="38">
        <v>1045.4333333333332</v>
      </c>
      <c r="E446" s="38">
        <v>1028.8666666666663</v>
      </c>
      <c r="F446" s="38">
        <v>1018.5333333333331</v>
      </c>
      <c r="G446" s="38">
        <v>1001.9666666666662</v>
      </c>
      <c r="H446" s="38">
        <v>1055.7666666666664</v>
      </c>
      <c r="I446" s="38">
        <v>1072.3333333333335</v>
      </c>
      <c r="J446" s="38">
        <v>1082.6666666666665</v>
      </c>
      <c r="K446" s="31">
        <v>1062</v>
      </c>
      <c r="L446" s="31">
        <v>1035.0999999999999</v>
      </c>
      <c r="M446" s="31">
        <v>7.0440899999999997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1696.95</v>
      </c>
      <c r="D447" s="38">
        <v>1697.3166666666666</v>
      </c>
      <c r="E447" s="38">
        <v>1682.6333333333332</v>
      </c>
      <c r="F447" s="38">
        <v>1668.3166666666666</v>
      </c>
      <c r="G447" s="38">
        <v>1653.6333333333332</v>
      </c>
      <c r="H447" s="38">
        <v>1711.6333333333332</v>
      </c>
      <c r="I447" s="38">
        <v>1726.3166666666666</v>
      </c>
      <c r="J447" s="38">
        <v>1740.6333333333332</v>
      </c>
      <c r="K447" s="31">
        <v>1712</v>
      </c>
      <c r="L447" s="31">
        <v>1683</v>
      </c>
      <c r="M447" s="31">
        <v>11.15156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3484.05</v>
      </c>
      <c r="D448" s="38">
        <v>3471.1</v>
      </c>
      <c r="E448" s="38">
        <v>3454.2</v>
      </c>
      <c r="F448" s="38">
        <v>3424.35</v>
      </c>
      <c r="G448" s="38">
        <v>3407.45</v>
      </c>
      <c r="H448" s="38">
        <v>3500.95</v>
      </c>
      <c r="I448" s="38">
        <v>3517.8500000000004</v>
      </c>
      <c r="J448" s="38">
        <v>3547.7</v>
      </c>
      <c r="K448" s="31">
        <v>3488</v>
      </c>
      <c r="L448" s="31">
        <v>3441.25</v>
      </c>
      <c r="M448" s="31">
        <v>18.538889999999999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837.8</v>
      </c>
      <c r="D449" s="38">
        <v>835.98333333333323</v>
      </c>
      <c r="E449" s="38">
        <v>831.31666666666649</v>
      </c>
      <c r="F449" s="38">
        <v>824.83333333333326</v>
      </c>
      <c r="G449" s="38">
        <v>820.16666666666652</v>
      </c>
      <c r="H449" s="38">
        <v>842.46666666666647</v>
      </c>
      <c r="I449" s="38">
        <v>847.13333333333321</v>
      </c>
      <c r="J449" s="38">
        <v>853.61666666666645</v>
      </c>
      <c r="K449" s="31">
        <v>840.65</v>
      </c>
      <c r="L449" s="31">
        <v>829.5</v>
      </c>
      <c r="M449" s="31">
        <v>11.06208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7177.9</v>
      </c>
      <c r="D450" s="38">
        <v>7187.9833333333336</v>
      </c>
      <c r="E450" s="38">
        <v>7145.9666666666672</v>
      </c>
      <c r="F450" s="38">
        <v>7114.0333333333338</v>
      </c>
      <c r="G450" s="38">
        <v>7072.0166666666673</v>
      </c>
      <c r="H450" s="38">
        <v>7219.916666666667</v>
      </c>
      <c r="I450" s="38">
        <v>7261.9333333333334</v>
      </c>
      <c r="J450" s="38">
        <v>7293.8666666666668</v>
      </c>
      <c r="K450" s="31">
        <v>7230</v>
      </c>
      <c r="L450" s="31">
        <v>7156.05</v>
      </c>
      <c r="M450" s="31">
        <v>0.59672999999999998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2529.65</v>
      </c>
      <c r="D451" s="38">
        <v>2543.9</v>
      </c>
      <c r="E451" s="38">
        <v>2488.8500000000004</v>
      </c>
      <c r="F451" s="38">
        <v>2448.0500000000002</v>
      </c>
      <c r="G451" s="38">
        <v>2393.0000000000005</v>
      </c>
      <c r="H451" s="38">
        <v>2584.7000000000003</v>
      </c>
      <c r="I451" s="38">
        <v>2639.7500000000005</v>
      </c>
      <c r="J451" s="38">
        <v>2680.55</v>
      </c>
      <c r="K451" s="31">
        <v>2598.9499999999998</v>
      </c>
      <c r="L451" s="31">
        <v>2503.1</v>
      </c>
      <c r="M451" s="31">
        <v>0.85489000000000004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398.9</v>
      </c>
      <c r="D452" s="38">
        <v>400.31666666666666</v>
      </c>
      <c r="E452" s="38">
        <v>396.83333333333331</v>
      </c>
      <c r="F452" s="38">
        <v>394.76666666666665</v>
      </c>
      <c r="G452" s="38">
        <v>391.2833333333333</v>
      </c>
      <c r="H452" s="38">
        <v>402.38333333333333</v>
      </c>
      <c r="I452" s="38">
        <v>405.86666666666667</v>
      </c>
      <c r="J452" s="38">
        <v>407.93333333333334</v>
      </c>
      <c r="K452" s="31">
        <v>403.8</v>
      </c>
      <c r="L452" s="31">
        <v>398.25</v>
      </c>
      <c r="M452" s="31">
        <v>15.27397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609.5</v>
      </c>
      <c r="D453" s="38">
        <v>612.33333333333337</v>
      </c>
      <c r="E453" s="38">
        <v>605.66666666666674</v>
      </c>
      <c r="F453" s="38">
        <v>601.83333333333337</v>
      </c>
      <c r="G453" s="38">
        <v>595.16666666666674</v>
      </c>
      <c r="H453" s="38">
        <v>616.16666666666674</v>
      </c>
      <c r="I453" s="38">
        <v>622.83333333333348</v>
      </c>
      <c r="J453" s="38">
        <v>626.66666666666674</v>
      </c>
      <c r="K453" s="31">
        <v>619</v>
      </c>
      <c r="L453" s="31">
        <v>608.5</v>
      </c>
      <c r="M453" s="31">
        <v>98.934659999999994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232.8</v>
      </c>
      <c r="D454" s="38">
        <v>234</v>
      </c>
      <c r="E454" s="38">
        <v>231</v>
      </c>
      <c r="F454" s="38">
        <v>229.2</v>
      </c>
      <c r="G454" s="38">
        <v>226.2</v>
      </c>
      <c r="H454" s="38">
        <v>235.8</v>
      </c>
      <c r="I454" s="38">
        <v>238.8</v>
      </c>
      <c r="J454" s="38">
        <v>240.60000000000002</v>
      </c>
      <c r="K454" s="31">
        <v>237</v>
      </c>
      <c r="L454" s="31">
        <v>232.2</v>
      </c>
      <c r="M454" s="31">
        <v>72.862809999999996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118.85</v>
      </c>
      <c r="D455" s="38">
        <v>118.81666666666666</v>
      </c>
      <c r="E455" s="38">
        <v>118.03333333333333</v>
      </c>
      <c r="F455" s="38">
        <v>117.21666666666667</v>
      </c>
      <c r="G455" s="38">
        <v>116.43333333333334</v>
      </c>
      <c r="H455" s="38">
        <v>119.63333333333333</v>
      </c>
      <c r="I455" s="38">
        <v>120.41666666666666</v>
      </c>
      <c r="J455" s="38">
        <v>121.23333333333332</v>
      </c>
      <c r="K455" s="31">
        <v>119.6</v>
      </c>
      <c r="L455" s="31">
        <v>118</v>
      </c>
      <c r="M455" s="31">
        <v>207.11951999999999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78.45</v>
      </c>
      <c r="D456" s="38">
        <v>78.966666666666683</v>
      </c>
      <c r="E456" s="38">
        <v>77.53333333333336</v>
      </c>
      <c r="F456" s="38">
        <v>76.616666666666674</v>
      </c>
      <c r="G456" s="38">
        <v>75.183333333333351</v>
      </c>
      <c r="H456" s="38">
        <v>79.883333333333368</v>
      </c>
      <c r="I456" s="38">
        <v>81.316666666666677</v>
      </c>
      <c r="J456" s="38">
        <v>82.233333333333377</v>
      </c>
      <c r="K456" s="31">
        <v>80.400000000000006</v>
      </c>
      <c r="L456" s="31">
        <v>78.05</v>
      </c>
      <c r="M456" s="31">
        <v>26.75562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1485.8</v>
      </c>
      <c r="D457" s="38">
        <v>1503.5833333333333</v>
      </c>
      <c r="E457" s="38">
        <v>1463.3666666666666</v>
      </c>
      <c r="F457" s="38">
        <v>1440.9333333333334</v>
      </c>
      <c r="G457" s="38">
        <v>1400.7166666666667</v>
      </c>
      <c r="H457" s="38">
        <v>1526.0166666666664</v>
      </c>
      <c r="I457" s="38">
        <v>1566.2333333333331</v>
      </c>
      <c r="J457" s="38">
        <v>1588.6666666666663</v>
      </c>
      <c r="K457" s="31">
        <v>1543.8</v>
      </c>
      <c r="L457" s="31">
        <v>1481.15</v>
      </c>
      <c r="M457" s="31">
        <v>1.0802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434.05</v>
      </c>
      <c r="D458" s="38">
        <v>431.59999999999997</v>
      </c>
      <c r="E458" s="38">
        <v>428.19999999999993</v>
      </c>
      <c r="F458" s="38">
        <v>422.34999999999997</v>
      </c>
      <c r="G458" s="38">
        <v>418.94999999999993</v>
      </c>
      <c r="H458" s="38">
        <v>437.44999999999993</v>
      </c>
      <c r="I458" s="38">
        <v>440.84999999999991</v>
      </c>
      <c r="J458" s="38">
        <v>446.69999999999993</v>
      </c>
      <c r="K458" s="31">
        <v>435</v>
      </c>
      <c r="L458" s="31">
        <v>425.75</v>
      </c>
      <c r="M458" s="31">
        <v>1.2904899999999999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2407.6</v>
      </c>
      <c r="D459" s="38">
        <v>2397.7333333333336</v>
      </c>
      <c r="E459" s="38">
        <v>2374.4666666666672</v>
      </c>
      <c r="F459" s="38">
        <v>2341.3333333333335</v>
      </c>
      <c r="G459" s="38">
        <v>2318.0666666666671</v>
      </c>
      <c r="H459" s="38">
        <v>2430.8666666666672</v>
      </c>
      <c r="I459" s="38">
        <v>2454.1333333333337</v>
      </c>
      <c r="J459" s="38">
        <v>2487.2666666666673</v>
      </c>
      <c r="K459" s="31">
        <v>2421</v>
      </c>
      <c r="L459" s="31">
        <v>2364.6</v>
      </c>
      <c r="M459" s="31">
        <v>0.25703999999999999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1183.6500000000001</v>
      </c>
      <c r="D460" s="38">
        <v>1182.8666666666666</v>
      </c>
      <c r="E460" s="38">
        <v>1172.8833333333332</v>
      </c>
      <c r="F460" s="38">
        <v>1162.1166666666666</v>
      </c>
      <c r="G460" s="38">
        <v>1152.1333333333332</v>
      </c>
      <c r="H460" s="38">
        <v>1193.6333333333332</v>
      </c>
      <c r="I460" s="38">
        <v>1203.6166666666663</v>
      </c>
      <c r="J460" s="38">
        <v>1214.3833333333332</v>
      </c>
      <c r="K460" s="31">
        <v>1192.8499999999999</v>
      </c>
      <c r="L460" s="31">
        <v>1172.0999999999999</v>
      </c>
      <c r="M460" s="31">
        <v>16.942900000000002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832.45</v>
      </c>
      <c r="D461" s="38">
        <v>837.4</v>
      </c>
      <c r="E461" s="38">
        <v>807.09999999999991</v>
      </c>
      <c r="F461" s="38">
        <v>781.74999999999989</v>
      </c>
      <c r="G461" s="38">
        <v>751.44999999999982</v>
      </c>
      <c r="H461" s="38">
        <v>862.75</v>
      </c>
      <c r="I461" s="38">
        <v>893.05</v>
      </c>
      <c r="J461" s="38">
        <v>918.40000000000009</v>
      </c>
      <c r="K461" s="31">
        <v>867.7</v>
      </c>
      <c r="L461" s="31">
        <v>812.05</v>
      </c>
      <c r="M461" s="31">
        <v>19.258990000000001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128.25</v>
      </c>
      <c r="D462" s="38">
        <v>128.18333333333334</v>
      </c>
      <c r="E462" s="38">
        <v>126.81666666666666</v>
      </c>
      <c r="F462" s="38">
        <v>125.38333333333333</v>
      </c>
      <c r="G462" s="38">
        <v>124.01666666666665</v>
      </c>
      <c r="H462" s="38">
        <v>129.61666666666667</v>
      </c>
      <c r="I462" s="38">
        <v>130.98333333333335</v>
      </c>
      <c r="J462" s="38">
        <v>132.41666666666669</v>
      </c>
      <c r="K462" s="31">
        <v>129.55000000000001</v>
      </c>
      <c r="L462" s="31">
        <v>126.75</v>
      </c>
      <c r="M462" s="31">
        <v>12.22714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874.15</v>
      </c>
      <c r="D463" s="38">
        <v>865.65</v>
      </c>
      <c r="E463" s="38">
        <v>849.5</v>
      </c>
      <c r="F463" s="38">
        <v>824.85</v>
      </c>
      <c r="G463" s="38">
        <v>808.7</v>
      </c>
      <c r="H463" s="38">
        <v>890.3</v>
      </c>
      <c r="I463" s="38">
        <v>906.44999999999982</v>
      </c>
      <c r="J463" s="38">
        <v>931.09999999999991</v>
      </c>
      <c r="K463" s="31">
        <v>881.8</v>
      </c>
      <c r="L463" s="31">
        <v>841</v>
      </c>
      <c r="M463" s="31">
        <v>21.59122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2511.5500000000002</v>
      </c>
      <c r="D464" s="38">
        <v>2493.7833333333333</v>
      </c>
      <c r="E464" s="38">
        <v>2467.8166666666666</v>
      </c>
      <c r="F464" s="38">
        <v>2424.0833333333335</v>
      </c>
      <c r="G464" s="38">
        <v>2398.1166666666668</v>
      </c>
      <c r="H464" s="38">
        <v>2537.5166666666664</v>
      </c>
      <c r="I464" s="38">
        <v>2563.4833333333327</v>
      </c>
      <c r="J464" s="38">
        <v>2607.2166666666662</v>
      </c>
      <c r="K464" s="31">
        <v>2519.75</v>
      </c>
      <c r="L464" s="31">
        <v>2450.0500000000002</v>
      </c>
      <c r="M464" s="31">
        <v>0.29171999999999998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3360.55</v>
      </c>
      <c r="D465" s="38">
        <v>3375.4333333333329</v>
      </c>
      <c r="E465" s="38">
        <v>3324.8666666666659</v>
      </c>
      <c r="F465" s="38">
        <v>3289.1833333333329</v>
      </c>
      <c r="G465" s="38">
        <v>3238.6166666666659</v>
      </c>
      <c r="H465" s="38">
        <v>3411.1166666666659</v>
      </c>
      <c r="I465" s="38">
        <v>3461.6833333333325</v>
      </c>
      <c r="J465" s="38">
        <v>3497.3666666666659</v>
      </c>
      <c r="K465" s="31">
        <v>3426</v>
      </c>
      <c r="L465" s="31">
        <v>3339.75</v>
      </c>
      <c r="M465" s="31">
        <v>0.30801000000000001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2904.6</v>
      </c>
      <c r="D466" s="38">
        <v>2902.3333333333335</v>
      </c>
      <c r="E466" s="38">
        <v>2884.7166666666672</v>
      </c>
      <c r="F466" s="38">
        <v>2864.8333333333335</v>
      </c>
      <c r="G466" s="38">
        <v>2847.2166666666672</v>
      </c>
      <c r="H466" s="38">
        <v>2922.2166666666672</v>
      </c>
      <c r="I466" s="38">
        <v>2939.833333333333</v>
      </c>
      <c r="J466" s="38">
        <v>2959.7166666666672</v>
      </c>
      <c r="K466" s="31">
        <v>2919.95</v>
      </c>
      <c r="L466" s="31">
        <v>2882.45</v>
      </c>
      <c r="M466" s="31">
        <v>5.8035899999999998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2051.4</v>
      </c>
      <c r="D467" s="38">
        <v>2058.5333333333333</v>
      </c>
      <c r="E467" s="38">
        <v>2036.2666666666664</v>
      </c>
      <c r="F467" s="38">
        <v>2021.1333333333332</v>
      </c>
      <c r="G467" s="38">
        <v>1998.8666666666663</v>
      </c>
      <c r="H467" s="38">
        <v>2073.6666666666665</v>
      </c>
      <c r="I467" s="38">
        <v>2095.9333333333338</v>
      </c>
      <c r="J467" s="38">
        <v>2111.0666666666666</v>
      </c>
      <c r="K467" s="31">
        <v>2080.8000000000002</v>
      </c>
      <c r="L467" s="31">
        <v>2043.4</v>
      </c>
      <c r="M467" s="31">
        <v>3.0527799999999998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660.1</v>
      </c>
      <c r="D468" s="38">
        <v>661.85</v>
      </c>
      <c r="E468" s="38">
        <v>653.80000000000007</v>
      </c>
      <c r="F468" s="38">
        <v>647.5</v>
      </c>
      <c r="G468" s="38">
        <v>639.45000000000005</v>
      </c>
      <c r="H468" s="38">
        <v>668.15000000000009</v>
      </c>
      <c r="I468" s="38">
        <v>676.2</v>
      </c>
      <c r="J468" s="38">
        <v>682.50000000000011</v>
      </c>
      <c r="K468" s="31">
        <v>669.9</v>
      </c>
      <c r="L468" s="31">
        <v>655.55</v>
      </c>
      <c r="M468" s="31">
        <v>1.3088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763.75</v>
      </c>
      <c r="D469" s="38">
        <v>762.48333333333323</v>
      </c>
      <c r="E469" s="38">
        <v>759.86666666666645</v>
      </c>
      <c r="F469" s="38">
        <v>755.98333333333323</v>
      </c>
      <c r="G469" s="38">
        <v>753.36666666666645</v>
      </c>
      <c r="H469" s="38">
        <v>766.36666666666645</v>
      </c>
      <c r="I469" s="38">
        <v>768.98333333333323</v>
      </c>
      <c r="J469" s="38">
        <v>772.86666666666645</v>
      </c>
      <c r="K469" s="31">
        <v>765.1</v>
      </c>
      <c r="L469" s="31">
        <v>758.6</v>
      </c>
      <c r="M469" s="31">
        <v>0.63832999999999995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1689.8</v>
      </c>
      <c r="D470" s="38">
        <v>1694.9333333333334</v>
      </c>
      <c r="E470" s="38">
        <v>1671.8666666666668</v>
      </c>
      <c r="F470" s="38">
        <v>1653.9333333333334</v>
      </c>
      <c r="G470" s="38">
        <v>1630.8666666666668</v>
      </c>
      <c r="H470" s="38">
        <v>1712.8666666666668</v>
      </c>
      <c r="I470" s="38">
        <v>1735.9333333333334</v>
      </c>
      <c r="J470" s="38">
        <v>1753.8666666666668</v>
      </c>
      <c r="K470" s="31">
        <v>1718</v>
      </c>
      <c r="L470" s="31">
        <v>1677</v>
      </c>
      <c r="M470" s="31">
        <v>3.9504100000000002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31.9</v>
      </c>
      <c r="D471" s="38">
        <v>31.999999999999996</v>
      </c>
      <c r="E471" s="38">
        <v>31.699999999999996</v>
      </c>
      <c r="F471" s="38">
        <v>31.5</v>
      </c>
      <c r="G471" s="38">
        <v>31.2</v>
      </c>
      <c r="H471" s="38">
        <v>32.199999999999989</v>
      </c>
      <c r="I471" s="38">
        <v>32.5</v>
      </c>
      <c r="J471" s="38">
        <v>32.699999999999989</v>
      </c>
      <c r="K471" s="31">
        <v>32.299999999999997</v>
      </c>
      <c r="L471" s="31">
        <v>31.8</v>
      </c>
      <c r="M471" s="31">
        <v>55.23462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302.60000000000002</v>
      </c>
      <c r="D472" s="38">
        <v>303.61666666666667</v>
      </c>
      <c r="E472" s="38">
        <v>300.23333333333335</v>
      </c>
      <c r="F472" s="38">
        <v>297.86666666666667</v>
      </c>
      <c r="G472" s="38">
        <v>294.48333333333335</v>
      </c>
      <c r="H472" s="38">
        <v>305.98333333333335</v>
      </c>
      <c r="I472" s="38">
        <v>309.36666666666667</v>
      </c>
      <c r="J472" s="38">
        <v>311.73333333333335</v>
      </c>
      <c r="K472" s="31">
        <v>307</v>
      </c>
      <c r="L472" s="31">
        <v>301.25</v>
      </c>
      <c r="M472" s="31">
        <v>3.7433000000000001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394.7</v>
      </c>
      <c r="D473" s="38">
        <v>395.8</v>
      </c>
      <c r="E473" s="38">
        <v>391.3</v>
      </c>
      <c r="F473" s="38">
        <v>387.9</v>
      </c>
      <c r="G473" s="38">
        <v>383.4</v>
      </c>
      <c r="H473" s="38">
        <v>399.20000000000005</v>
      </c>
      <c r="I473" s="38">
        <v>403.70000000000005</v>
      </c>
      <c r="J473" s="38">
        <v>407.10000000000008</v>
      </c>
      <c r="K473" s="31">
        <v>400.3</v>
      </c>
      <c r="L473" s="31">
        <v>392.4</v>
      </c>
      <c r="M473" s="31">
        <v>6.0385900000000001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785.35</v>
      </c>
      <c r="D474" s="38">
        <v>786.93333333333339</v>
      </c>
      <c r="E474" s="38">
        <v>780.41666666666674</v>
      </c>
      <c r="F474" s="38">
        <v>775.48333333333335</v>
      </c>
      <c r="G474" s="38">
        <v>768.9666666666667</v>
      </c>
      <c r="H474" s="38">
        <v>791.86666666666679</v>
      </c>
      <c r="I474" s="38">
        <v>798.38333333333344</v>
      </c>
      <c r="J474" s="38">
        <v>803.31666666666683</v>
      </c>
      <c r="K474" s="31">
        <v>793.45</v>
      </c>
      <c r="L474" s="31">
        <v>782</v>
      </c>
      <c r="M474" s="31">
        <v>0.24512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3062.55</v>
      </c>
      <c r="D475" s="38">
        <v>3072.8166666666671</v>
      </c>
      <c r="E475" s="38">
        <v>3034.733333333334</v>
      </c>
      <c r="F475" s="38">
        <v>3006.916666666667</v>
      </c>
      <c r="G475" s="38">
        <v>2968.8333333333339</v>
      </c>
      <c r="H475" s="38">
        <v>3100.6333333333341</v>
      </c>
      <c r="I475" s="38">
        <v>3138.7166666666672</v>
      </c>
      <c r="J475" s="38">
        <v>3166.5333333333342</v>
      </c>
      <c r="K475" s="31">
        <v>3110.9</v>
      </c>
      <c r="L475" s="31">
        <v>3045</v>
      </c>
      <c r="M475" s="31">
        <v>1.0103899999999999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39.299999999999997</v>
      </c>
      <c r="D476" s="38">
        <v>39.349999999999994</v>
      </c>
      <c r="E476" s="38">
        <v>39.04999999999999</v>
      </c>
      <c r="F476" s="38">
        <v>38.799999999999997</v>
      </c>
      <c r="G476" s="38">
        <v>38.499999999999993</v>
      </c>
      <c r="H476" s="38">
        <v>39.599999999999987</v>
      </c>
      <c r="I476" s="38">
        <v>39.9</v>
      </c>
      <c r="J476" s="38">
        <v>40.149999999999984</v>
      </c>
      <c r="K476" s="31">
        <v>39.65</v>
      </c>
      <c r="L476" s="31">
        <v>39.1</v>
      </c>
      <c r="M476" s="31">
        <v>39.557670000000002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1340.3</v>
      </c>
      <c r="D477" s="38">
        <v>1343.1166666666666</v>
      </c>
      <c r="E477" s="38">
        <v>1328.833333333333</v>
      </c>
      <c r="F477" s="38">
        <v>1317.3666666666666</v>
      </c>
      <c r="G477" s="38">
        <v>1303.083333333333</v>
      </c>
      <c r="H477" s="38">
        <v>1354.583333333333</v>
      </c>
      <c r="I477" s="38">
        <v>1368.8666666666663</v>
      </c>
      <c r="J477" s="38">
        <v>1380.333333333333</v>
      </c>
      <c r="K477" s="31">
        <v>1357.4</v>
      </c>
      <c r="L477" s="31">
        <v>1331.65</v>
      </c>
      <c r="M477" s="31">
        <v>8.6616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27.15</v>
      </c>
      <c r="D478" s="38">
        <v>27.349999999999998</v>
      </c>
      <c r="E478" s="38">
        <v>26.849999999999994</v>
      </c>
      <c r="F478" s="38">
        <v>26.549999999999997</v>
      </c>
      <c r="G478" s="38">
        <v>26.049999999999994</v>
      </c>
      <c r="H478" s="38">
        <v>27.649999999999995</v>
      </c>
      <c r="I478" s="38">
        <v>28.150000000000002</v>
      </c>
      <c r="J478" s="38">
        <v>28.449999999999996</v>
      </c>
      <c r="K478" s="31">
        <v>27.85</v>
      </c>
      <c r="L478" s="31">
        <v>27.05</v>
      </c>
      <c r="M478" s="31">
        <v>77.444159999999997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413.25</v>
      </c>
      <c r="D479" s="38">
        <v>417.75</v>
      </c>
      <c r="E479" s="38">
        <v>407.5</v>
      </c>
      <c r="F479" s="38">
        <v>401.75</v>
      </c>
      <c r="G479" s="38">
        <v>391.5</v>
      </c>
      <c r="H479" s="38">
        <v>423.5</v>
      </c>
      <c r="I479" s="38">
        <v>433.75</v>
      </c>
      <c r="J479" s="38">
        <v>439.5</v>
      </c>
      <c r="K479" s="31">
        <v>428</v>
      </c>
      <c r="L479" s="31">
        <v>412</v>
      </c>
      <c r="M479" s="31">
        <v>1.9878199999999999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8175.45</v>
      </c>
      <c r="D480" s="38">
        <v>8195.15</v>
      </c>
      <c r="E480" s="38">
        <v>8140.2999999999993</v>
      </c>
      <c r="F480" s="38">
        <v>8105.15</v>
      </c>
      <c r="G480" s="38">
        <v>8050.2999999999993</v>
      </c>
      <c r="H480" s="38">
        <v>8230.2999999999993</v>
      </c>
      <c r="I480" s="38">
        <v>8285.1500000000015</v>
      </c>
      <c r="J480" s="38">
        <v>8320.2999999999993</v>
      </c>
      <c r="K480" s="31">
        <v>8250</v>
      </c>
      <c r="L480" s="31">
        <v>8160</v>
      </c>
      <c r="M480" s="31">
        <v>1.9529700000000001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86.3</v>
      </c>
      <c r="D481" s="38">
        <v>86.95</v>
      </c>
      <c r="E481" s="38">
        <v>85.350000000000009</v>
      </c>
      <c r="F481" s="38">
        <v>84.4</v>
      </c>
      <c r="G481" s="38">
        <v>82.800000000000011</v>
      </c>
      <c r="H481" s="38">
        <v>87.9</v>
      </c>
      <c r="I481" s="38">
        <v>89.5</v>
      </c>
      <c r="J481" s="38">
        <v>90.45</v>
      </c>
      <c r="K481" s="31">
        <v>88.55</v>
      </c>
      <c r="L481" s="31">
        <v>86</v>
      </c>
      <c r="M481" s="31">
        <v>54.594009999999997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1583.3</v>
      </c>
      <c r="D482" s="38">
        <v>1589.1000000000001</v>
      </c>
      <c r="E482" s="38">
        <v>1570.5000000000002</v>
      </c>
      <c r="F482" s="38">
        <v>1557.7</v>
      </c>
      <c r="G482" s="38">
        <v>1539.1000000000001</v>
      </c>
      <c r="H482" s="38">
        <v>1601.9000000000003</v>
      </c>
      <c r="I482" s="38">
        <v>1620.5000000000002</v>
      </c>
      <c r="J482" s="38">
        <v>1633.3000000000004</v>
      </c>
      <c r="K482" s="31">
        <v>1607.7</v>
      </c>
      <c r="L482" s="31">
        <v>1576.3</v>
      </c>
      <c r="M482" s="31">
        <v>4.5530900000000001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1005.9</v>
      </c>
      <c r="D483" s="38">
        <v>1001.7000000000002</v>
      </c>
      <c r="E483" s="38">
        <v>994.40000000000032</v>
      </c>
      <c r="F483" s="38">
        <v>982.9000000000002</v>
      </c>
      <c r="G483" s="38">
        <v>975.60000000000036</v>
      </c>
      <c r="H483" s="38">
        <v>1013.2000000000003</v>
      </c>
      <c r="I483" s="38">
        <v>1020.5000000000002</v>
      </c>
      <c r="J483" s="31">
        <v>1032.0000000000002</v>
      </c>
      <c r="K483" s="31">
        <v>1009</v>
      </c>
      <c r="L483" s="31">
        <v>990.2</v>
      </c>
      <c r="M483" s="58">
        <v>6.8175299999999996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579.15</v>
      </c>
      <c r="D484" s="38">
        <v>577.5333333333333</v>
      </c>
      <c r="E484" s="38">
        <v>572.66666666666663</v>
      </c>
      <c r="F484" s="38">
        <v>566.18333333333328</v>
      </c>
      <c r="G484" s="38">
        <v>561.31666666666661</v>
      </c>
      <c r="H484" s="38">
        <v>584.01666666666665</v>
      </c>
      <c r="I484" s="38">
        <v>588.88333333333344</v>
      </c>
      <c r="J484" s="31">
        <v>595.36666666666667</v>
      </c>
      <c r="K484" s="31">
        <v>582.4</v>
      </c>
      <c r="L484" s="31">
        <v>571.04999999999995</v>
      </c>
      <c r="M484" s="58">
        <v>1.51308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606.79999999999995</v>
      </c>
      <c r="D485" s="38">
        <v>606.85</v>
      </c>
      <c r="E485" s="38">
        <v>603.95000000000005</v>
      </c>
      <c r="F485" s="38">
        <v>601.1</v>
      </c>
      <c r="G485" s="38">
        <v>598.20000000000005</v>
      </c>
      <c r="H485" s="38">
        <v>609.70000000000005</v>
      </c>
      <c r="I485" s="38">
        <v>612.59999999999991</v>
      </c>
      <c r="J485" s="38">
        <v>615.45000000000005</v>
      </c>
      <c r="K485" s="31">
        <v>609.75</v>
      </c>
      <c r="L485" s="31">
        <v>604</v>
      </c>
      <c r="M485" s="31">
        <v>15.8629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775</v>
      </c>
      <c r="D486" s="38">
        <v>778.11666666666667</v>
      </c>
      <c r="E486" s="38">
        <v>768.0333333333333</v>
      </c>
      <c r="F486" s="38">
        <v>761.06666666666661</v>
      </c>
      <c r="G486" s="38">
        <v>750.98333333333323</v>
      </c>
      <c r="H486" s="38">
        <v>785.08333333333337</v>
      </c>
      <c r="I486" s="38">
        <v>795.16666666666663</v>
      </c>
      <c r="J486" s="31">
        <v>802.13333333333344</v>
      </c>
      <c r="K486" s="31">
        <v>788.2</v>
      </c>
      <c r="L486" s="31">
        <v>771.15</v>
      </c>
      <c r="M486" s="58">
        <v>0.65032000000000001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624.1</v>
      </c>
      <c r="D487" s="38">
        <v>617.0333333333333</v>
      </c>
      <c r="E487" s="38">
        <v>601.06666666666661</v>
      </c>
      <c r="F487" s="38">
        <v>578.0333333333333</v>
      </c>
      <c r="G487" s="38">
        <v>562.06666666666661</v>
      </c>
      <c r="H487" s="38">
        <v>640.06666666666661</v>
      </c>
      <c r="I487" s="38">
        <v>656.0333333333333</v>
      </c>
      <c r="J487" s="38">
        <v>679.06666666666661</v>
      </c>
      <c r="K487" s="31">
        <v>633</v>
      </c>
      <c r="L487" s="31">
        <v>594</v>
      </c>
      <c r="M487" s="31">
        <v>36.547739999999997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379.15</v>
      </c>
      <c r="D488" s="38">
        <v>382.0333333333333</v>
      </c>
      <c r="E488" s="38">
        <v>372.11666666666662</v>
      </c>
      <c r="F488" s="38">
        <v>365.08333333333331</v>
      </c>
      <c r="G488" s="38">
        <v>355.16666666666663</v>
      </c>
      <c r="H488" s="38">
        <v>389.06666666666661</v>
      </c>
      <c r="I488" s="38">
        <v>398.98333333333335</v>
      </c>
      <c r="J488" s="38">
        <v>406.01666666666659</v>
      </c>
      <c r="K488" s="31">
        <v>391.95</v>
      </c>
      <c r="L488" s="31">
        <v>375</v>
      </c>
      <c r="M488" s="31">
        <v>4.3676199999999996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337.8</v>
      </c>
      <c r="D489" s="38">
        <v>339.73333333333329</v>
      </c>
      <c r="E489" s="38">
        <v>332.46666666666658</v>
      </c>
      <c r="F489" s="38">
        <v>327.13333333333327</v>
      </c>
      <c r="G489" s="38">
        <v>319.86666666666656</v>
      </c>
      <c r="H489" s="38">
        <v>345.06666666666661</v>
      </c>
      <c r="I489" s="38">
        <v>352.33333333333337</v>
      </c>
      <c r="J489" s="38">
        <v>357.66666666666663</v>
      </c>
      <c r="K489" s="31">
        <v>347</v>
      </c>
      <c r="L489" s="31">
        <v>334.4</v>
      </c>
      <c r="M489" s="31">
        <v>2.9827900000000001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339.35</v>
      </c>
      <c r="D490" s="38">
        <v>339.28333333333336</v>
      </c>
      <c r="E490" s="38">
        <v>333.41666666666674</v>
      </c>
      <c r="F490" s="38">
        <v>327.48333333333341</v>
      </c>
      <c r="G490" s="38">
        <v>321.61666666666679</v>
      </c>
      <c r="H490" s="38">
        <v>345.2166666666667</v>
      </c>
      <c r="I490" s="38">
        <v>351.08333333333337</v>
      </c>
      <c r="J490" s="38">
        <v>357.01666666666665</v>
      </c>
      <c r="K490" s="31">
        <v>345.15</v>
      </c>
      <c r="L490" s="31">
        <v>333.35</v>
      </c>
      <c r="M490" s="31">
        <v>1.77339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824.1</v>
      </c>
      <c r="D491" s="38">
        <v>826.0333333333333</v>
      </c>
      <c r="E491" s="38">
        <v>818.06666666666661</v>
      </c>
      <c r="F491" s="38">
        <v>812.0333333333333</v>
      </c>
      <c r="G491" s="38">
        <v>804.06666666666661</v>
      </c>
      <c r="H491" s="38">
        <v>832.06666666666661</v>
      </c>
      <c r="I491" s="38">
        <v>840.0333333333333</v>
      </c>
      <c r="J491" s="38">
        <v>846.06666666666661</v>
      </c>
      <c r="K491" s="31">
        <v>834</v>
      </c>
      <c r="L491" s="31">
        <v>820</v>
      </c>
      <c r="M491" s="31">
        <v>15.648720000000001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1265.2</v>
      </c>
      <c r="D492" s="38">
        <v>1267.6333333333334</v>
      </c>
      <c r="E492" s="38">
        <v>1247.5666666666668</v>
      </c>
      <c r="F492" s="38">
        <v>1229.9333333333334</v>
      </c>
      <c r="G492" s="38">
        <v>1209.8666666666668</v>
      </c>
      <c r="H492" s="38">
        <v>1285.2666666666669</v>
      </c>
      <c r="I492" s="38">
        <v>1305.3333333333335</v>
      </c>
      <c r="J492" s="38">
        <v>1322.9666666666669</v>
      </c>
      <c r="K492" s="31">
        <v>1287.7</v>
      </c>
      <c r="L492" s="31">
        <v>1250</v>
      </c>
      <c r="M492" s="31">
        <v>2.3061600000000002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237.95</v>
      </c>
      <c r="D493" s="38">
        <v>241.15</v>
      </c>
      <c r="E493" s="38">
        <v>233.8</v>
      </c>
      <c r="F493" s="38">
        <v>229.65</v>
      </c>
      <c r="G493" s="38">
        <v>222.3</v>
      </c>
      <c r="H493" s="38">
        <v>245.3</v>
      </c>
      <c r="I493" s="38">
        <v>252.64999999999998</v>
      </c>
      <c r="J493" s="38">
        <v>256.8</v>
      </c>
      <c r="K493" s="31">
        <v>248.5</v>
      </c>
      <c r="L493" s="31">
        <v>237</v>
      </c>
      <c r="M493" s="31">
        <v>344.06950000000001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287.64999999999998</v>
      </c>
      <c r="D494" s="38">
        <v>286.48333333333335</v>
      </c>
      <c r="E494" s="38">
        <v>283.11666666666667</v>
      </c>
      <c r="F494" s="38">
        <v>278.58333333333331</v>
      </c>
      <c r="G494" s="38">
        <v>275.21666666666664</v>
      </c>
      <c r="H494" s="38">
        <v>291.01666666666671</v>
      </c>
      <c r="I494" s="38">
        <v>294.38333333333338</v>
      </c>
      <c r="J494" s="38">
        <v>298.91666666666674</v>
      </c>
      <c r="K494" s="31">
        <v>289.85000000000002</v>
      </c>
      <c r="L494" s="31">
        <v>281.95</v>
      </c>
      <c r="M494" s="31">
        <v>1.79938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462.35</v>
      </c>
      <c r="D495" s="38">
        <v>462.68333333333334</v>
      </c>
      <c r="E495" s="38">
        <v>457.66666666666669</v>
      </c>
      <c r="F495" s="38">
        <v>452.98333333333335</v>
      </c>
      <c r="G495" s="38">
        <v>447.9666666666667</v>
      </c>
      <c r="H495" s="38">
        <v>467.36666666666667</v>
      </c>
      <c r="I495" s="38">
        <v>472.38333333333333</v>
      </c>
      <c r="J495" s="38">
        <v>477.06666666666666</v>
      </c>
      <c r="K495" s="31">
        <v>467.7</v>
      </c>
      <c r="L495" s="31">
        <v>458</v>
      </c>
      <c r="M495" s="31">
        <v>0.45639000000000002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1867.95</v>
      </c>
      <c r="D496" s="38">
        <v>1866.9333333333332</v>
      </c>
      <c r="E496" s="38">
        <v>1858.8666666666663</v>
      </c>
      <c r="F496" s="38">
        <v>1849.7833333333331</v>
      </c>
      <c r="G496" s="38">
        <v>1841.7166666666662</v>
      </c>
      <c r="H496" s="38">
        <v>1876.0166666666664</v>
      </c>
      <c r="I496" s="38">
        <v>1884.0833333333335</v>
      </c>
      <c r="J496" s="38">
        <v>1893.1666666666665</v>
      </c>
      <c r="K496" s="31">
        <v>1875</v>
      </c>
      <c r="L496" s="31">
        <v>1857.85</v>
      </c>
      <c r="M496" s="31">
        <v>0.38907999999999998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2296.65</v>
      </c>
      <c r="D497" s="38">
        <v>2291.8666666666668</v>
      </c>
      <c r="E497" s="38">
        <v>2276.7833333333338</v>
      </c>
      <c r="F497" s="38">
        <v>2256.916666666667</v>
      </c>
      <c r="G497" s="38">
        <v>2241.8333333333339</v>
      </c>
      <c r="H497" s="38">
        <v>2311.7333333333336</v>
      </c>
      <c r="I497" s="38">
        <v>2326.8166666666666</v>
      </c>
      <c r="J497" s="38">
        <v>2346.6833333333334</v>
      </c>
      <c r="K497" s="31">
        <v>2306.9499999999998</v>
      </c>
      <c r="L497" s="31">
        <v>2272</v>
      </c>
      <c r="M497" s="31">
        <v>0.40875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8.35</v>
      </c>
      <c r="D498" s="38">
        <v>8.4</v>
      </c>
      <c r="E498" s="38">
        <v>8.2000000000000011</v>
      </c>
      <c r="F498" s="38">
        <v>8.0500000000000007</v>
      </c>
      <c r="G498" s="38">
        <v>7.8500000000000014</v>
      </c>
      <c r="H498" s="38">
        <v>8.5500000000000007</v>
      </c>
      <c r="I498" s="38">
        <v>8.75</v>
      </c>
      <c r="J498" s="38">
        <v>8.9</v>
      </c>
      <c r="K498" s="31">
        <v>8.6</v>
      </c>
      <c r="L498" s="31">
        <v>8.25</v>
      </c>
      <c r="M498" s="31">
        <v>1368.6713400000001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826.4</v>
      </c>
      <c r="D499" s="38">
        <v>824.91666666666663</v>
      </c>
      <c r="E499" s="38">
        <v>820.5333333333333</v>
      </c>
      <c r="F499" s="38">
        <v>814.66666666666663</v>
      </c>
      <c r="G499" s="38">
        <v>810.2833333333333</v>
      </c>
      <c r="H499" s="38">
        <v>830.7833333333333</v>
      </c>
      <c r="I499" s="38">
        <v>835.16666666666674</v>
      </c>
      <c r="J499" s="38">
        <v>841.0333333333333</v>
      </c>
      <c r="K499" s="31">
        <v>829.3</v>
      </c>
      <c r="L499" s="31">
        <v>819.05</v>
      </c>
      <c r="M499" s="31">
        <v>13.79529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324.2</v>
      </c>
      <c r="D500" s="38">
        <v>325.58333333333331</v>
      </c>
      <c r="E500" s="38">
        <v>319.66666666666663</v>
      </c>
      <c r="F500" s="38">
        <v>315.13333333333333</v>
      </c>
      <c r="G500" s="38">
        <v>309.21666666666664</v>
      </c>
      <c r="H500" s="38">
        <v>330.11666666666662</v>
      </c>
      <c r="I500" s="38">
        <v>336.03333333333325</v>
      </c>
      <c r="J500" s="38">
        <v>340.56666666666661</v>
      </c>
      <c r="K500" s="31">
        <v>331.5</v>
      </c>
      <c r="L500" s="31">
        <v>321.05</v>
      </c>
      <c r="M500" s="31">
        <v>15.576370000000001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114.65</v>
      </c>
      <c r="D501" s="38">
        <v>115.21666666666665</v>
      </c>
      <c r="E501" s="38">
        <v>113.43333333333331</v>
      </c>
      <c r="F501" s="38">
        <v>112.21666666666665</v>
      </c>
      <c r="G501" s="38">
        <v>110.43333333333331</v>
      </c>
      <c r="H501" s="38">
        <v>116.43333333333331</v>
      </c>
      <c r="I501" s="38">
        <v>118.21666666666664</v>
      </c>
      <c r="J501" s="38">
        <v>119.43333333333331</v>
      </c>
      <c r="K501" s="31">
        <v>117</v>
      </c>
      <c r="L501" s="31">
        <v>114</v>
      </c>
      <c r="M501" s="31">
        <v>26.758749999999999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934.05</v>
      </c>
      <c r="D502" s="38">
        <v>938.94999999999993</v>
      </c>
      <c r="E502" s="38">
        <v>924.89999999999986</v>
      </c>
      <c r="F502" s="38">
        <v>915.74999999999989</v>
      </c>
      <c r="G502" s="38">
        <v>901.69999999999982</v>
      </c>
      <c r="H502" s="38">
        <v>948.09999999999991</v>
      </c>
      <c r="I502" s="38">
        <v>962.14999999999986</v>
      </c>
      <c r="J502" s="38">
        <v>971.3</v>
      </c>
      <c r="K502" s="31">
        <v>953</v>
      </c>
      <c r="L502" s="31">
        <v>929.8</v>
      </c>
      <c r="M502" s="31">
        <v>1.03542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1471.1</v>
      </c>
      <c r="D503" s="38">
        <v>1460.0166666666667</v>
      </c>
      <c r="E503" s="38">
        <v>1436.0833333333333</v>
      </c>
      <c r="F503" s="38">
        <v>1401.0666666666666</v>
      </c>
      <c r="G503" s="38">
        <v>1377.1333333333332</v>
      </c>
      <c r="H503" s="38">
        <v>1495.0333333333333</v>
      </c>
      <c r="I503" s="38">
        <v>1518.9666666666667</v>
      </c>
      <c r="J503" s="38">
        <v>1553.9833333333333</v>
      </c>
      <c r="K503" s="31">
        <v>1483.95</v>
      </c>
      <c r="L503" s="31">
        <v>1425</v>
      </c>
      <c r="M503" s="31">
        <v>1.2765899999999999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411.15</v>
      </c>
      <c r="D504" s="38">
        <v>410.73333333333335</v>
      </c>
      <c r="E504" s="38">
        <v>408.4666666666667</v>
      </c>
      <c r="F504" s="38">
        <v>405.78333333333336</v>
      </c>
      <c r="G504" s="38">
        <v>403.51666666666671</v>
      </c>
      <c r="H504" s="38">
        <v>413.41666666666669</v>
      </c>
      <c r="I504" s="38">
        <v>415.68333333333334</v>
      </c>
      <c r="J504" s="38">
        <v>418.36666666666667</v>
      </c>
      <c r="K504" s="31">
        <v>413</v>
      </c>
      <c r="L504" s="31">
        <v>408.05</v>
      </c>
      <c r="M504" s="31">
        <v>44.114330000000002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16.899999999999999</v>
      </c>
      <c r="D505" s="38">
        <v>16.933333333333334</v>
      </c>
      <c r="E505" s="38">
        <v>16.716666666666669</v>
      </c>
      <c r="F505" s="38">
        <v>16.533333333333335</v>
      </c>
      <c r="G505" s="38">
        <v>16.31666666666667</v>
      </c>
      <c r="H505" s="38">
        <v>17.116666666666667</v>
      </c>
      <c r="I505" s="38">
        <v>17.333333333333329</v>
      </c>
      <c r="J505" s="31">
        <v>17.516666666666666</v>
      </c>
      <c r="K505" s="31">
        <v>17.149999999999999</v>
      </c>
      <c r="L505" s="31">
        <v>16.75</v>
      </c>
      <c r="M505" s="58">
        <v>693.43019000000004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235.9</v>
      </c>
      <c r="D506" s="38">
        <v>235.66666666666666</v>
      </c>
      <c r="E506" s="38">
        <v>232.63333333333333</v>
      </c>
      <c r="F506" s="38">
        <v>229.36666666666667</v>
      </c>
      <c r="G506" s="38">
        <v>226.33333333333334</v>
      </c>
      <c r="H506" s="38">
        <v>238.93333333333331</v>
      </c>
      <c r="I506" s="38">
        <v>241.96666666666667</v>
      </c>
      <c r="J506" s="31">
        <v>245.23333333333329</v>
      </c>
      <c r="K506" s="31">
        <v>238.7</v>
      </c>
      <c r="L506" s="31">
        <v>232.4</v>
      </c>
      <c r="M506" s="58">
        <v>76.731260000000006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488.1</v>
      </c>
      <c r="D507" s="38">
        <v>489.66666666666669</v>
      </c>
      <c r="E507" s="38">
        <v>484.13333333333338</v>
      </c>
      <c r="F507" s="38">
        <v>480.16666666666669</v>
      </c>
      <c r="G507" s="38">
        <v>474.63333333333338</v>
      </c>
      <c r="H507" s="38">
        <v>493.63333333333338</v>
      </c>
      <c r="I507" s="38">
        <v>499.16666666666669</v>
      </c>
      <c r="J507" s="38">
        <v>503.13333333333338</v>
      </c>
      <c r="K507" s="31">
        <v>495.2</v>
      </c>
      <c r="L507" s="31">
        <v>485.7</v>
      </c>
      <c r="M507" s="31">
        <v>9.7868300000000001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13215.6</v>
      </c>
      <c r="D508" s="38">
        <v>13169.583333333334</v>
      </c>
      <c r="E508" s="38">
        <v>13039.166666666668</v>
      </c>
      <c r="F508" s="38">
        <v>12862.733333333334</v>
      </c>
      <c r="G508" s="38">
        <v>12732.316666666668</v>
      </c>
      <c r="H508" s="38">
        <v>13346.016666666668</v>
      </c>
      <c r="I508" s="38">
        <v>13476.433333333336</v>
      </c>
      <c r="J508" s="38">
        <v>13652.866666666669</v>
      </c>
      <c r="K508" s="31">
        <v>13300</v>
      </c>
      <c r="L508" s="31">
        <v>12993.15</v>
      </c>
      <c r="M508" s="31">
        <v>2.7740000000000001E-2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97.6</v>
      </c>
      <c r="D509" s="38">
        <v>98.933333333333323</v>
      </c>
      <c r="E509" s="38">
        <v>95.016666666666652</v>
      </c>
      <c r="F509" s="38">
        <v>92.433333333333323</v>
      </c>
      <c r="G509" s="38">
        <v>88.516666666666652</v>
      </c>
      <c r="H509" s="38">
        <v>101.51666666666665</v>
      </c>
      <c r="I509" s="38">
        <v>105.43333333333331</v>
      </c>
      <c r="J509" s="31">
        <v>108.01666666666665</v>
      </c>
      <c r="K509" s="31">
        <v>102.85</v>
      </c>
      <c r="L509" s="31">
        <v>96.35</v>
      </c>
      <c r="M509" s="58">
        <v>2493.31637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655.20000000000005</v>
      </c>
      <c r="D510" s="38">
        <v>656.55000000000007</v>
      </c>
      <c r="E510" s="38">
        <v>648.10000000000014</v>
      </c>
      <c r="F510" s="38">
        <v>641.00000000000011</v>
      </c>
      <c r="G510" s="38">
        <v>632.55000000000018</v>
      </c>
      <c r="H510" s="38">
        <v>663.65000000000009</v>
      </c>
      <c r="I510" s="38">
        <v>672.10000000000014</v>
      </c>
      <c r="J510" s="38">
        <v>679.2</v>
      </c>
      <c r="K510" s="31">
        <v>665</v>
      </c>
      <c r="L510" s="31">
        <v>649.45000000000005</v>
      </c>
      <c r="M510" s="31">
        <v>11.636760000000001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1464.45</v>
      </c>
      <c r="D511" s="38">
        <v>1459.7333333333333</v>
      </c>
      <c r="E511" s="38">
        <v>1435.4666666666667</v>
      </c>
      <c r="F511" s="38">
        <v>1406.4833333333333</v>
      </c>
      <c r="G511" s="38">
        <v>1382.2166666666667</v>
      </c>
      <c r="H511" s="38">
        <v>1488.7166666666667</v>
      </c>
      <c r="I511" s="38">
        <v>1512.9833333333336</v>
      </c>
      <c r="J511" s="38">
        <v>1541.9666666666667</v>
      </c>
      <c r="K511" s="31">
        <v>1484</v>
      </c>
      <c r="L511" s="31">
        <v>1430.75</v>
      </c>
      <c r="M511" s="31">
        <v>3.9662700000000002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4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54"/>
      <c r="B5" s="355"/>
      <c r="C5" s="354"/>
      <c r="D5" s="355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356" t="s">
        <v>567</v>
      </c>
      <c r="C7" s="355"/>
      <c r="D7" s="7">
        <f>Main!B10</f>
        <v>45146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45145</v>
      </c>
      <c r="B10" s="32">
        <v>531658</v>
      </c>
      <c r="C10" s="31" t="s">
        <v>1029</v>
      </c>
      <c r="D10" s="31" t="s">
        <v>1030</v>
      </c>
      <c r="E10" s="31" t="s">
        <v>576</v>
      </c>
      <c r="F10" s="93">
        <v>35894</v>
      </c>
      <c r="G10" s="32">
        <v>19.440000000000001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45145</v>
      </c>
      <c r="B11" s="32">
        <v>531658</v>
      </c>
      <c r="C11" s="31" t="s">
        <v>1029</v>
      </c>
      <c r="D11" s="31" t="s">
        <v>1031</v>
      </c>
      <c r="E11" s="31" t="s">
        <v>576</v>
      </c>
      <c r="F11" s="93">
        <v>5000</v>
      </c>
      <c r="G11" s="32">
        <v>19.440000000000001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45145</v>
      </c>
      <c r="B12" s="32">
        <v>531658</v>
      </c>
      <c r="C12" s="31" t="s">
        <v>1029</v>
      </c>
      <c r="D12" s="31" t="s">
        <v>1031</v>
      </c>
      <c r="E12" s="31" t="s">
        <v>577</v>
      </c>
      <c r="F12" s="93">
        <v>49894</v>
      </c>
      <c r="G12" s="32">
        <v>19.440000000000001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45145</v>
      </c>
      <c r="B13" s="32">
        <v>531658</v>
      </c>
      <c r="C13" s="31" t="s">
        <v>1029</v>
      </c>
      <c r="D13" s="31" t="s">
        <v>1032</v>
      </c>
      <c r="E13" s="31" t="s">
        <v>577</v>
      </c>
      <c r="F13" s="93">
        <v>50000</v>
      </c>
      <c r="G13" s="32">
        <v>19.440000000000001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45145</v>
      </c>
      <c r="B14" s="32">
        <v>541450</v>
      </c>
      <c r="C14" s="31" t="s">
        <v>266</v>
      </c>
      <c r="D14" s="31" t="s">
        <v>1033</v>
      </c>
      <c r="E14" s="31" t="s">
        <v>577</v>
      </c>
      <c r="F14" s="93">
        <v>44882500</v>
      </c>
      <c r="G14" s="32">
        <v>920.43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45145</v>
      </c>
      <c r="B15" s="32">
        <v>541450</v>
      </c>
      <c r="C15" s="31" t="s">
        <v>266</v>
      </c>
      <c r="D15" s="31" t="s">
        <v>1034</v>
      </c>
      <c r="E15" s="31" t="s">
        <v>576</v>
      </c>
      <c r="F15" s="93">
        <v>42604601</v>
      </c>
      <c r="G15" s="32">
        <v>920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45145</v>
      </c>
      <c r="B16" s="32">
        <v>538465</v>
      </c>
      <c r="C16" s="31" t="s">
        <v>1035</v>
      </c>
      <c r="D16" s="31" t="s">
        <v>1036</v>
      </c>
      <c r="E16" s="31" t="s">
        <v>577</v>
      </c>
      <c r="F16" s="93">
        <v>50010</v>
      </c>
      <c r="G16" s="32">
        <v>29.9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45145</v>
      </c>
      <c r="B17" s="32">
        <v>538465</v>
      </c>
      <c r="C17" s="31" t="s">
        <v>1035</v>
      </c>
      <c r="D17" s="31" t="s">
        <v>1037</v>
      </c>
      <c r="E17" s="31" t="s">
        <v>576</v>
      </c>
      <c r="F17" s="93">
        <v>20075</v>
      </c>
      <c r="G17" s="32">
        <v>29.9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45145</v>
      </c>
      <c r="B18" s="32">
        <v>538465</v>
      </c>
      <c r="C18" s="31" t="s">
        <v>1035</v>
      </c>
      <c r="D18" s="31" t="s">
        <v>1038</v>
      </c>
      <c r="E18" s="31" t="s">
        <v>577</v>
      </c>
      <c r="F18" s="93">
        <v>22490</v>
      </c>
      <c r="G18" s="32">
        <v>29.9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45145</v>
      </c>
      <c r="B19" s="32">
        <v>538465</v>
      </c>
      <c r="C19" s="31" t="s">
        <v>1035</v>
      </c>
      <c r="D19" s="31" t="s">
        <v>1039</v>
      </c>
      <c r="E19" s="31" t="s">
        <v>576</v>
      </c>
      <c r="F19" s="93">
        <v>25000</v>
      </c>
      <c r="G19" s="32">
        <v>29.9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45145</v>
      </c>
      <c r="B20" s="32">
        <v>531112</v>
      </c>
      <c r="C20" s="31" t="s">
        <v>1040</v>
      </c>
      <c r="D20" s="31" t="s">
        <v>1041</v>
      </c>
      <c r="E20" s="31" t="s">
        <v>577</v>
      </c>
      <c r="F20" s="93">
        <v>500000</v>
      </c>
      <c r="G20" s="32">
        <v>178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45145</v>
      </c>
      <c r="B21" s="32">
        <v>539546</v>
      </c>
      <c r="C21" s="31" t="s">
        <v>1042</v>
      </c>
      <c r="D21" s="31" t="s">
        <v>1043</v>
      </c>
      <c r="E21" s="31" t="s">
        <v>577</v>
      </c>
      <c r="F21" s="93">
        <v>40500</v>
      </c>
      <c r="G21" s="32">
        <v>61.47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45145</v>
      </c>
      <c r="B22" s="32">
        <v>539546</v>
      </c>
      <c r="C22" s="31" t="s">
        <v>1042</v>
      </c>
      <c r="D22" s="31" t="s">
        <v>1044</v>
      </c>
      <c r="E22" s="31" t="s">
        <v>576</v>
      </c>
      <c r="F22" s="93">
        <v>40000</v>
      </c>
      <c r="G22" s="32">
        <v>61.49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45145</v>
      </c>
      <c r="B23" s="32">
        <v>539546</v>
      </c>
      <c r="C23" s="31" t="s">
        <v>1042</v>
      </c>
      <c r="D23" s="31" t="s">
        <v>1045</v>
      </c>
      <c r="E23" s="31" t="s">
        <v>576</v>
      </c>
      <c r="F23" s="93">
        <v>40000</v>
      </c>
      <c r="G23" s="32">
        <v>61.47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45145</v>
      </c>
      <c r="B24" s="32">
        <v>512379</v>
      </c>
      <c r="C24" s="31" t="s">
        <v>1046</v>
      </c>
      <c r="D24" s="31" t="s">
        <v>1047</v>
      </c>
      <c r="E24" s="31" t="s">
        <v>576</v>
      </c>
      <c r="F24" s="93">
        <v>2669005</v>
      </c>
      <c r="G24" s="32">
        <v>26.83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45145</v>
      </c>
      <c r="B25" s="32">
        <v>512379</v>
      </c>
      <c r="C25" s="31" t="s">
        <v>1046</v>
      </c>
      <c r="D25" s="31" t="s">
        <v>1048</v>
      </c>
      <c r="E25" s="31" t="s">
        <v>576</v>
      </c>
      <c r="F25" s="93">
        <v>3653503</v>
      </c>
      <c r="G25" s="32">
        <v>26.65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45145</v>
      </c>
      <c r="B26" s="32">
        <v>512379</v>
      </c>
      <c r="C26" s="31" t="s">
        <v>1046</v>
      </c>
      <c r="D26" s="31" t="s">
        <v>1047</v>
      </c>
      <c r="E26" s="31" t="s">
        <v>577</v>
      </c>
      <c r="F26" s="93">
        <v>2703933</v>
      </c>
      <c r="G26" s="32">
        <v>26.58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45145</v>
      </c>
      <c r="B27" s="32">
        <v>512379</v>
      </c>
      <c r="C27" s="31" t="s">
        <v>1046</v>
      </c>
      <c r="D27" s="31" t="s">
        <v>1048</v>
      </c>
      <c r="E27" s="31" t="s">
        <v>577</v>
      </c>
      <c r="F27" s="93">
        <v>3809514</v>
      </c>
      <c r="G27" s="32">
        <v>26.22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45145</v>
      </c>
      <c r="B28" s="32">
        <v>543516</v>
      </c>
      <c r="C28" s="31" t="s">
        <v>1049</v>
      </c>
      <c r="D28" s="31" t="s">
        <v>1050</v>
      </c>
      <c r="E28" s="31" t="s">
        <v>577</v>
      </c>
      <c r="F28" s="93">
        <v>12000</v>
      </c>
      <c r="G28" s="32">
        <v>65.03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45145</v>
      </c>
      <c r="B29" s="32">
        <v>543516</v>
      </c>
      <c r="C29" s="31" t="s">
        <v>1049</v>
      </c>
      <c r="D29" s="31" t="s">
        <v>1051</v>
      </c>
      <c r="E29" s="31" t="s">
        <v>576</v>
      </c>
      <c r="F29" s="93">
        <v>8000</v>
      </c>
      <c r="G29" s="32">
        <v>65.22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45145</v>
      </c>
      <c r="B30" s="32">
        <v>543516</v>
      </c>
      <c r="C30" s="31" t="s">
        <v>1049</v>
      </c>
      <c r="D30" s="31" t="s">
        <v>1051</v>
      </c>
      <c r="E30" s="31" t="s">
        <v>577</v>
      </c>
      <c r="F30" s="93">
        <v>8000</v>
      </c>
      <c r="G30" s="32">
        <v>69.989999999999995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45145</v>
      </c>
      <c r="B31" s="32">
        <v>543516</v>
      </c>
      <c r="C31" s="31" t="s">
        <v>1049</v>
      </c>
      <c r="D31" s="31" t="s">
        <v>1052</v>
      </c>
      <c r="E31" s="31" t="s">
        <v>576</v>
      </c>
      <c r="F31" s="93">
        <v>9000</v>
      </c>
      <c r="G31" s="32">
        <v>65.06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45145</v>
      </c>
      <c r="B32" s="32">
        <v>542724</v>
      </c>
      <c r="C32" s="31" t="s">
        <v>989</v>
      </c>
      <c r="D32" s="31" t="s">
        <v>990</v>
      </c>
      <c r="E32" s="31" t="s">
        <v>577</v>
      </c>
      <c r="F32" s="93">
        <v>1586857</v>
      </c>
      <c r="G32" s="32">
        <v>1.23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45145</v>
      </c>
      <c r="B33" s="32">
        <v>531196</v>
      </c>
      <c r="C33" s="31" t="s">
        <v>1053</v>
      </c>
      <c r="D33" s="31" t="s">
        <v>1054</v>
      </c>
      <c r="E33" s="31" t="s">
        <v>577</v>
      </c>
      <c r="F33" s="93">
        <v>71007</v>
      </c>
      <c r="G33" s="32">
        <v>0.84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45145</v>
      </c>
      <c r="B34" s="32">
        <v>535431</v>
      </c>
      <c r="C34" s="31" t="s">
        <v>976</v>
      </c>
      <c r="D34" s="31" t="s">
        <v>1055</v>
      </c>
      <c r="E34" s="31" t="s">
        <v>577</v>
      </c>
      <c r="F34" s="93">
        <v>2138281</v>
      </c>
      <c r="G34" s="32">
        <v>2.2799999999999998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45145</v>
      </c>
      <c r="B35" s="32">
        <v>535431</v>
      </c>
      <c r="C35" s="31" t="s">
        <v>976</v>
      </c>
      <c r="D35" s="31" t="s">
        <v>1056</v>
      </c>
      <c r="E35" s="31" t="s">
        <v>577</v>
      </c>
      <c r="F35" s="93">
        <v>1625000</v>
      </c>
      <c r="G35" s="32">
        <v>2.2799999999999998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45145</v>
      </c>
      <c r="B36" s="32">
        <v>513337</v>
      </c>
      <c r="C36" s="31" t="s">
        <v>1057</v>
      </c>
      <c r="D36" s="31" t="s">
        <v>1058</v>
      </c>
      <c r="E36" s="31" t="s">
        <v>576</v>
      </c>
      <c r="F36" s="93">
        <v>793000</v>
      </c>
      <c r="G36" s="32">
        <v>12.6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45145</v>
      </c>
      <c r="B37" s="32">
        <v>532359</v>
      </c>
      <c r="C37" s="31" t="s">
        <v>1059</v>
      </c>
      <c r="D37" s="31" t="s">
        <v>1060</v>
      </c>
      <c r="E37" s="31" t="s">
        <v>576</v>
      </c>
      <c r="F37" s="93">
        <v>470274</v>
      </c>
      <c r="G37" s="32">
        <v>0.56999999999999995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45145</v>
      </c>
      <c r="B38" s="32">
        <v>532359</v>
      </c>
      <c r="C38" s="31" t="s">
        <v>1059</v>
      </c>
      <c r="D38" s="31" t="s">
        <v>1061</v>
      </c>
      <c r="E38" s="31" t="s">
        <v>577</v>
      </c>
      <c r="F38" s="93">
        <v>500000</v>
      </c>
      <c r="G38" s="32">
        <v>0.56999999999999995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45145</v>
      </c>
      <c r="B39" s="32">
        <v>531505</v>
      </c>
      <c r="C39" s="31" t="s">
        <v>1062</v>
      </c>
      <c r="D39" s="31" t="s">
        <v>1063</v>
      </c>
      <c r="E39" s="31" t="s">
        <v>577</v>
      </c>
      <c r="F39" s="93">
        <v>25600</v>
      </c>
      <c r="G39" s="32">
        <v>22.26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45145</v>
      </c>
      <c r="B40" s="32">
        <v>543951</v>
      </c>
      <c r="C40" s="31" t="s">
        <v>991</v>
      </c>
      <c r="D40" s="31" t="s">
        <v>952</v>
      </c>
      <c r="E40" s="31" t="s">
        <v>577</v>
      </c>
      <c r="F40" s="93">
        <v>51000</v>
      </c>
      <c r="G40" s="32">
        <v>46.52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45145</v>
      </c>
      <c r="B41" s="32">
        <v>543951</v>
      </c>
      <c r="C41" s="31" t="s">
        <v>991</v>
      </c>
      <c r="D41" s="31" t="s">
        <v>1064</v>
      </c>
      <c r="E41" s="31" t="s">
        <v>576</v>
      </c>
      <c r="F41" s="93">
        <v>48000</v>
      </c>
      <c r="G41" s="32">
        <v>46.52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45145</v>
      </c>
      <c r="B42" s="32">
        <v>543951</v>
      </c>
      <c r="C42" s="31" t="s">
        <v>991</v>
      </c>
      <c r="D42" s="31" t="s">
        <v>992</v>
      </c>
      <c r="E42" s="31" t="s">
        <v>577</v>
      </c>
      <c r="F42" s="93">
        <v>33000</v>
      </c>
      <c r="G42" s="32">
        <v>46.52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45145</v>
      </c>
      <c r="B43" s="32">
        <v>540809</v>
      </c>
      <c r="C43" s="31" t="s">
        <v>1065</v>
      </c>
      <c r="D43" s="31" t="s">
        <v>1066</v>
      </c>
      <c r="E43" s="31" t="s">
        <v>577</v>
      </c>
      <c r="F43" s="93">
        <v>66872</v>
      </c>
      <c r="G43" s="32">
        <v>20.97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45145</v>
      </c>
      <c r="B44" s="32">
        <v>540809</v>
      </c>
      <c r="C44" s="31" t="s">
        <v>1065</v>
      </c>
      <c r="D44" s="31" t="s">
        <v>1067</v>
      </c>
      <c r="E44" s="31" t="s">
        <v>576</v>
      </c>
      <c r="F44" s="93">
        <v>9496</v>
      </c>
      <c r="G44" s="32">
        <v>20.89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45145</v>
      </c>
      <c r="B45" s="32">
        <v>540809</v>
      </c>
      <c r="C45" s="31" t="s">
        <v>1065</v>
      </c>
      <c r="D45" s="31" t="s">
        <v>1067</v>
      </c>
      <c r="E45" s="31" t="s">
        <v>577</v>
      </c>
      <c r="F45" s="93">
        <v>52501</v>
      </c>
      <c r="G45" s="32">
        <v>20.97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45145</v>
      </c>
      <c r="B46" s="32">
        <v>540809</v>
      </c>
      <c r="C46" s="31" t="s">
        <v>1065</v>
      </c>
      <c r="D46" s="31" t="s">
        <v>1068</v>
      </c>
      <c r="E46" s="31" t="s">
        <v>577</v>
      </c>
      <c r="F46" s="93">
        <v>100000</v>
      </c>
      <c r="G46" s="32">
        <v>20.92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45145</v>
      </c>
      <c r="B47" s="32">
        <v>540809</v>
      </c>
      <c r="C47" s="31" t="s">
        <v>1065</v>
      </c>
      <c r="D47" s="31" t="s">
        <v>1069</v>
      </c>
      <c r="E47" s="31" t="s">
        <v>577</v>
      </c>
      <c r="F47" s="93">
        <v>199055</v>
      </c>
      <c r="G47" s="32">
        <v>20.97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45145</v>
      </c>
      <c r="B48" s="32">
        <v>540809</v>
      </c>
      <c r="C48" s="31" t="s">
        <v>1065</v>
      </c>
      <c r="D48" s="31" t="s">
        <v>1070</v>
      </c>
      <c r="E48" s="31" t="s">
        <v>577</v>
      </c>
      <c r="F48" s="93">
        <v>200000</v>
      </c>
      <c r="G48" s="32">
        <v>20.97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45145</v>
      </c>
      <c r="B49" s="32">
        <v>530219</v>
      </c>
      <c r="C49" s="31" t="s">
        <v>1071</v>
      </c>
      <c r="D49" s="31" t="s">
        <v>1030</v>
      </c>
      <c r="E49" s="31" t="s">
        <v>576</v>
      </c>
      <c r="F49" s="93">
        <v>2222</v>
      </c>
      <c r="G49" s="32">
        <v>196.35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45145</v>
      </c>
      <c r="B50" s="32">
        <v>530219</v>
      </c>
      <c r="C50" s="31" t="s">
        <v>1071</v>
      </c>
      <c r="D50" s="31" t="s">
        <v>1072</v>
      </c>
      <c r="E50" s="31" t="s">
        <v>576</v>
      </c>
      <c r="F50" s="93">
        <v>3130</v>
      </c>
      <c r="G50" s="32">
        <v>196.32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45145</v>
      </c>
      <c r="B51" s="32">
        <v>530219</v>
      </c>
      <c r="C51" s="31" t="s">
        <v>1071</v>
      </c>
      <c r="D51" s="31" t="s">
        <v>1073</v>
      </c>
      <c r="E51" s="31" t="s">
        <v>577</v>
      </c>
      <c r="F51" s="93">
        <v>7150</v>
      </c>
      <c r="G51" s="32">
        <v>195.3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45145</v>
      </c>
      <c r="B52" s="32">
        <v>530219</v>
      </c>
      <c r="C52" s="31" t="s">
        <v>1071</v>
      </c>
      <c r="D52" s="31" t="s">
        <v>1031</v>
      </c>
      <c r="E52" s="31" t="s">
        <v>576</v>
      </c>
      <c r="F52" s="93">
        <v>1000</v>
      </c>
      <c r="G52" s="32">
        <v>196.35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45145</v>
      </c>
      <c r="B53" s="32">
        <v>530219</v>
      </c>
      <c r="C53" s="31" t="s">
        <v>1071</v>
      </c>
      <c r="D53" s="31" t="s">
        <v>1031</v>
      </c>
      <c r="E53" s="31" t="s">
        <v>577</v>
      </c>
      <c r="F53" s="93">
        <v>2421</v>
      </c>
      <c r="G53" s="32">
        <v>196.35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45145</v>
      </c>
      <c r="B54" s="32">
        <v>540709</v>
      </c>
      <c r="C54" s="31" t="s">
        <v>993</v>
      </c>
      <c r="D54" s="31" t="s">
        <v>1011</v>
      </c>
      <c r="E54" s="31" t="s">
        <v>577</v>
      </c>
      <c r="F54" s="93">
        <v>9818176</v>
      </c>
      <c r="G54" s="32">
        <v>2.52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45145</v>
      </c>
      <c r="B55" s="32">
        <v>540709</v>
      </c>
      <c r="C55" s="31" t="s">
        <v>993</v>
      </c>
      <c r="D55" s="31" t="s">
        <v>1011</v>
      </c>
      <c r="E55" s="31" t="s">
        <v>576</v>
      </c>
      <c r="F55" s="93">
        <v>3475000</v>
      </c>
      <c r="G55" s="32">
        <v>2.52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45145</v>
      </c>
      <c r="B56" s="32">
        <v>540709</v>
      </c>
      <c r="C56" s="31" t="s">
        <v>993</v>
      </c>
      <c r="D56" s="31" t="s">
        <v>1009</v>
      </c>
      <c r="E56" s="31" t="s">
        <v>577</v>
      </c>
      <c r="F56" s="93">
        <v>12266807</v>
      </c>
      <c r="G56" s="32">
        <v>2.52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45145</v>
      </c>
      <c r="B57" s="32">
        <v>540709</v>
      </c>
      <c r="C57" s="31" t="s">
        <v>993</v>
      </c>
      <c r="D57" s="31" t="s">
        <v>1009</v>
      </c>
      <c r="E57" s="31" t="s">
        <v>576</v>
      </c>
      <c r="F57" s="93">
        <v>7886807</v>
      </c>
      <c r="G57" s="32">
        <v>2.5299999999999998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45145</v>
      </c>
      <c r="B58" s="32">
        <v>540709</v>
      </c>
      <c r="C58" s="31" t="s">
        <v>993</v>
      </c>
      <c r="D58" s="31" t="s">
        <v>952</v>
      </c>
      <c r="E58" s="31" t="s">
        <v>577</v>
      </c>
      <c r="F58" s="93">
        <v>3707724</v>
      </c>
      <c r="G58" s="32">
        <v>2.52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45145</v>
      </c>
      <c r="B59" s="32">
        <v>540709</v>
      </c>
      <c r="C59" s="31" t="s">
        <v>993</v>
      </c>
      <c r="D59" s="31" t="s">
        <v>952</v>
      </c>
      <c r="E59" s="31" t="s">
        <v>576</v>
      </c>
      <c r="F59" s="93">
        <v>12211058</v>
      </c>
      <c r="G59" s="32">
        <v>2.52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45145</v>
      </c>
      <c r="B60" s="32">
        <v>530125</v>
      </c>
      <c r="C60" s="31" t="s">
        <v>1074</v>
      </c>
      <c r="D60" s="31" t="s">
        <v>1075</v>
      </c>
      <c r="E60" s="31" t="s">
        <v>576</v>
      </c>
      <c r="F60" s="93">
        <v>15602</v>
      </c>
      <c r="G60" s="32">
        <v>344.43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45145</v>
      </c>
      <c r="B61" s="32">
        <v>530125</v>
      </c>
      <c r="C61" s="31" t="s">
        <v>1074</v>
      </c>
      <c r="D61" s="31" t="s">
        <v>1075</v>
      </c>
      <c r="E61" s="31" t="s">
        <v>577</v>
      </c>
      <c r="F61" s="93">
        <v>15602</v>
      </c>
      <c r="G61" s="32">
        <v>341.65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45145</v>
      </c>
      <c r="B62" s="32">
        <v>530125</v>
      </c>
      <c r="C62" s="31" t="s">
        <v>1074</v>
      </c>
      <c r="D62" s="31" t="s">
        <v>1076</v>
      </c>
      <c r="E62" s="31" t="s">
        <v>577</v>
      </c>
      <c r="F62" s="93">
        <v>21769</v>
      </c>
      <c r="G62" s="32">
        <v>345.74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45145</v>
      </c>
      <c r="B63" s="32">
        <v>513097</v>
      </c>
      <c r="C63" s="31" t="s">
        <v>1077</v>
      </c>
      <c r="D63" s="31" t="s">
        <v>1078</v>
      </c>
      <c r="E63" s="31" t="s">
        <v>577</v>
      </c>
      <c r="F63" s="93">
        <v>12199</v>
      </c>
      <c r="G63" s="32">
        <v>585.34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45145</v>
      </c>
      <c r="B64" s="32">
        <v>513097</v>
      </c>
      <c r="C64" s="31" t="s">
        <v>1077</v>
      </c>
      <c r="D64" s="31" t="s">
        <v>1078</v>
      </c>
      <c r="E64" s="31" t="s">
        <v>577</v>
      </c>
      <c r="F64" s="93">
        <v>305784</v>
      </c>
      <c r="G64" s="32">
        <v>566.95000000000005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45145</v>
      </c>
      <c r="B65" s="32">
        <v>543924</v>
      </c>
      <c r="C65" s="31" t="s">
        <v>994</v>
      </c>
      <c r="D65" s="31" t="s">
        <v>1079</v>
      </c>
      <c r="E65" s="31" t="s">
        <v>577</v>
      </c>
      <c r="F65" s="93">
        <v>12000</v>
      </c>
      <c r="G65" s="32">
        <v>73.8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45145</v>
      </c>
      <c r="B66" s="32">
        <v>543924</v>
      </c>
      <c r="C66" s="31" t="s">
        <v>994</v>
      </c>
      <c r="D66" s="31" t="s">
        <v>1080</v>
      </c>
      <c r="E66" s="31" t="s">
        <v>577</v>
      </c>
      <c r="F66" s="93">
        <v>16000</v>
      </c>
      <c r="G66" s="32">
        <v>73.8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45145</v>
      </c>
      <c r="B67" s="32">
        <v>543924</v>
      </c>
      <c r="C67" s="31" t="s">
        <v>994</v>
      </c>
      <c r="D67" s="31" t="s">
        <v>1081</v>
      </c>
      <c r="E67" s="31" t="s">
        <v>577</v>
      </c>
      <c r="F67" s="93">
        <v>8000</v>
      </c>
      <c r="G67" s="32">
        <v>73.8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45145</v>
      </c>
      <c r="B68" s="32">
        <v>543924</v>
      </c>
      <c r="C68" s="31" t="s">
        <v>994</v>
      </c>
      <c r="D68" s="31" t="s">
        <v>1081</v>
      </c>
      <c r="E68" s="31" t="s">
        <v>577</v>
      </c>
      <c r="F68" s="93">
        <v>12000</v>
      </c>
      <c r="G68" s="32">
        <v>74.95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45145</v>
      </c>
      <c r="B69" s="32">
        <v>530883</v>
      </c>
      <c r="C69" s="31" t="s">
        <v>1082</v>
      </c>
      <c r="D69" s="31" t="s">
        <v>1083</v>
      </c>
      <c r="E69" s="31" t="s">
        <v>577</v>
      </c>
      <c r="F69" s="93">
        <v>400000</v>
      </c>
      <c r="G69" s="32">
        <v>8.11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45145</v>
      </c>
      <c r="B70" s="32">
        <v>530419</v>
      </c>
      <c r="C70" s="31" t="s">
        <v>1084</v>
      </c>
      <c r="D70" s="31" t="s">
        <v>1085</v>
      </c>
      <c r="E70" s="31" t="s">
        <v>577</v>
      </c>
      <c r="F70" s="93">
        <v>80844</v>
      </c>
      <c r="G70" s="32">
        <v>42.45</v>
      </c>
      <c r="H70" s="32" t="s">
        <v>335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45145</v>
      </c>
      <c r="B71" s="32">
        <v>506863</v>
      </c>
      <c r="C71" s="31" t="s">
        <v>1086</v>
      </c>
      <c r="D71" s="31" t="s">
        <v>1087</v>
      </c>
      <c r="E71" s="31" t="s">
        <v>577</v>
      </c>
      <c r="F71" s="93">
        <v>60000</v>
      </c>
      <c r="G71" s="32">
        <v>1.68</v>
      </c>
      <c r="H71" s="32" t="s">
        <v>335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45145</v>
      </c>
      <c r="B72" s="32">
        <v>539406</v>
      </c>
      <c r="C72" s="31" t="s">
        <v>1088</v>
      </c>
      <c r="D72" s="31" t="s">
        <v>1089</v>
      </c>
      <c r="E72" s="31" t="s">
        <v>577</v>
      </c>
      <c r="F72" s="93">
        <v>50000</v>
      </c>
      <c r="G72" s="32">
        <v>38</v>
      </c>
      <c r="H72" s="32" t="s">
        <v>335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45145</v>
      </c>
      <c r="B73" s="32">
        <v>539406</v>
      </c>
      <c r="C73" s="31" t="s">
        <v>1088</v>
      </c>
      <c r="D73" s="31" t="s">
        <v>1090</v>
      </c>
      <c r="E73" s="31" t="s">
        <v>577</v>
      </c>
      <c r="F73" s="93">
        <v>50000</v>
      </c>
      <c r="G73" s="32">
        <v>38</v>
      </c>
      <c r="H73" s="32" t="s">
        <v>335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45145</v>
      </c>
      <c r="B74" s="32">
        <v>511447</v>
      </c>
      <c r="C74" s="31" t="s">
        <v>995</v>
      </c>
      <c r="D74" s="31" t="s">
        <v>1091</v>
      </c>
      <c r="E74" s="31" t="s">
        <v>577</v>
      </c>
      <c r="F74" s="93">
        <v>1000000</v>
      </c>
      <c r="G74" s="32">
        <v>3.22</v>
      </c>
      <c r="H74" s="32" t="s">
        <v>335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45145</v>
      </c>
      <c r="B75" s="32">
        <v>511447</v>
      </c>
      <c r="C75" s="31" t="s">
        <v>995</v>
      </c>
      <c r="D75" s="31" t="s">
        <v>996</v>
      </c>
      <c r="E75" s="31" t="s">
        <v>577</v>
      </c>
      <c r="F75" s="93">
        <v>1143602</v>
      </c>
      <c r="G75" s="32">
        <v>3.21</v>
      </c>
      <c r="H75" s="32" t="s">
        <v>335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45145</v>
      </c>
      <c r="B76" s="32">
        <v>511447</v>
      </c>
      <c r="C76" s="31" t="s">
        <v>995</v>
      </c>
      <c r="D76" s="31" t="s">
        <v>996</v>
      </c>
      <c r="E76" s="31" t="s">
        <v>577</v>
      </c>
      <c r="F76" s="93">
        <v>492913</v>
      </c>
      <c r="G76" s="32">
        <v>3.18</v>
      </c>
      <c r="H76" s="32" t="s">
        <v>335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45145</v>
      </c>
      <c r="B77" s="32">
        <v>542765</v>
      </c>
      <c r="C77" s="31" t="s">
        <v>1092</v>
      </c>
      <c r="D77" s="31" t="s">
        <v>1073</v>
      </c>
      <c r="E77" s="31" t="s">
        <v>577</v>
      </c>
      <c r="F77" s="93">
        <v>1000</v>
      </c>
      <c r="G77" s="32">
        <v>136.5</v>
      </c>
      <c r="H77" s="32" t="s">
        <v>335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45145</v>
      </c>
      <c r="B78" s="32">
        <v>542765</v>
      </c>
      <c r="C78" s="31" t="s">
        <v>1092</v>
      </c>
      <c r="D78" s="31" t="s">
        <v>1073</v>
      </c>
      <c r="E78" s="31" t="s">
        <v>577</v>
      </c>
      <c r="F78" s="93">
        <v>2000</v>
      </c>
      <c r="G78" s="32">
        <v>125.25</v>
      </c>
      <c r="H78" s="32" t="s">
        <v>335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45145</v>
      </c>
      <c r="B79" s="32">
        <v>542765</v>
      </c>
      <c r="C79" s="31" t="s">
        <v>1092</v>
      </c>
      <c r="D79" s="31" t="s">
        <v>1093</v>
      </c>
      <c r="E79" s="31" t="s">
        <v>577</v>
      </c>
      <c r="F79" s="93">
        <v>2000</v>
      </c>
      <c r="G79" s="32">
        <v>125.25</v>
      </c>
      <c r="H79" s="32" t="s">
        <v>335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45145</v>
      </c>
      <c r="B80" s="32">
        <v>542803</v>
      </c>
      <c r="C80" s="31" t="s">
        <v>1094</v>
      </c>
      <c r="D80" s="31" t="s">
        <v>1095</v>
      </c>
      <c r="E80" s="31" t="s">
        <v>577</v>
      </c>
      <c r="F80" s="93">
        <v>1000</v>
      </c>
      <c r="G80" s="32">
        <v>23</v>
      </c>
      <c r="H80" s="32" t="s">
        <v>335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45145</v>
      </c>
      <c r="B81" s="32">
        <v>542803</v>
      </c>
      <c r="C81" s="31" t="s">
        <v>1094</v>
      </c>
      <c r="D81" s="31" t="s">
        <v>1095</v>
      </c>
      <c r="E81" s="31" t="s">
        <v>577</v>
      </c>
      <c r="F81" s="93">
        <v>170192</v>
      </c>
      <c r="G81" s="32">
        <v>23.56</v>
      </c>
      <c r="H81" s="32" t="s">
        <v>335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45145</v>
      </c>
      <c r="B82" s="32">
        <v>542803</v>
      </c>
      <c r="C82" s="31" t="s">
        <v>1094</v>
      </c>
      <c r="D82" s="31" t="s">
        <v>1096</v>
      </c>
      <c r="E82" s="31" t="s">
        <v>577</v>
      </c>
      <c r="F82" s="93">
        <v>176192</v>
      </c>
      <c r="G82" s="32">
        <v>23.54</v>
      </c>
      <c r="H82" s="32" t="s">
        <v>335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45145</v>
      </c>
      <c r="B83" s="32">
        <v>542803</v>
      </c>
      <c r="C83" s="31" t="s">
        <v>1094</v>
      </c>
      <c r="D83" s="31" t="s">
        <v>1096</v>
      </c>
      <c r="E83" s="31" t="s">
        <v>577</v>
      </c>
      <c r="F83" s="93">
        <v>176192</v>
      </c>
      <c r="G83" s="32">
        <v>22.94</v>
      </c>
      <c r="H83" s="32" t="s">
        <v>335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45145</v>
      </c>
      <c r="B84" s="32">
        <v>531025</v>
      </c>
      <c r="C84" s="31" t="s">
        <v>997</v>
      </c>
      <c r="D84" s="31" t="s">
        <v>1097</v>
      </c>
      <c r="E84" s="31" t="s">
        <v>577</v>
      </c>
      <c r="F84" s="93">
        <v>3000970</v>
      </c>
      <c r="G84" s="32">
        <v>1.08</v>
      </c>
      <c r="H84" s="32" t="s">
        <v>335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45145</v>
      </c>
      <c r="B85" s="32">
        <v>531025</v>
      </c>
      <c r="C85" s="31" t="s">
        <v>997</v>
      </c>
      <c r="D85" s="31" t="s">
        <v>998</v>
      </c>
      <c r="E85" s="31" t="s">
        <v>577</v>
      </c>
      <c r="F85" s="93">
        <v>3000000</v>
      </c>
      <c r="G85" s="32">
        <v>1.08</v>
      </c>
      <c r="H85" s="32" t="s">
        <v>335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45145</v>
      </c>
      <c r="B86" s="32">
        <v>531025</v>
      </c>
      <c r="C86" s="31" t="s">
        <v>997</v>
      </c>
      <c r="D86" s="31" t="s">
        <v>1097</v>
      </c>
      <c r="E86" s="31" t="s">
        <v>577</v>
      </c>
      <c r="F86" s="93">
        <v>3000970</v>
      </c>
      <c r="G86" s="32">
        <v>1.08</v>
      </c>
      <c r="H86" s="32" t="s">
        <v>335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45145</v>
      </c>
      <c r="B87" s="32">
        <v>533427</v>
      </c>
      <c r="C87" s="31" t="s">
        <v>999</v>
      </c>
      <c r="D87" s="31" t="s">
        <v>1098</v>
      </c>
      <c r="E87" s="31" t="s">
        <v>577</v>
      </c>
      <c r="F87" s="93">
        <v>101795</v>
      </c>
      <c r="G87" s="32">
        <v>20.329999999999998</v>
      </c>
      <c r="H87" s="32" t="s">
        <v>335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45145</v>
      </c>
      <c r="B88" s="32">
        <v>533427</v>
      </c>
      <c r="C88" s="31" t="s">
        <v>999</v>
      </c>
      <c r="D88" s="31" t="s">
        <v>1099</v>
      </c>
      <c r="E88" s="31" t="s">
        <v>577</v>
      </c>
      <c r="F88" s="93">
        <v>124094</v>
      </c>
      <c r="G88" s="32">
        <v>20.52</v>
      </c>
      <c r="H88" s="32" t="s">
        <v>335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45145</v>
      </c>
      <c r="B89" s="32">
        <v>533427</v>
      </c>
      <c r="C89" s="31" t="s">
        <v>999</v>
      </c>
      <c r="D89" s="31" t="s">
        <v>1099</v>
      </c>
      <c r="E89" s="31" t="s">
        <v>577</v>
      </c>
      <c r="F89" s="93">
        <v>100</v>
      </c>
      <c r="G89" s="32">
        <v>20.71</v>
      </c>
      <c r="H89" s="32" t="s">
        <v>335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45145</v>
      </c>
      <c r="B90" s="32">
        <v>539939</v>
      </c>
      <c r="C90" s="31" t="s">
        <v>1100</v>
      </c>
      <c r="D90" s="31" t="s">
        <v>1101</v>
      </c>
      <c r="E90" s="31" t="s">
        <v>577</v>
      </c>
      <c r="F90" s="93">
        <v>14157</v>
      </c>
      <c r="G90" s="32">
        <v>91</v>
      </c>
      <c r="H90" s="32" t="s">
        <v>335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45145</v>
      </c>
      <c r="B91" s="32">
        <v>539939</v>
      </c>
      <c r="C91" s="31" t="s">
        <v>1100</v>
      </c>
      <c r="D91" s="31" t="s">
        <v>1101</v>
      </c>
      <c r="E91" s="31" t="s">
        <v>577</v>
      </c>
      <c r="F91" s="93">
        <v>55581</v>
      </c>
      <c r="G91" s="32">
        <v>92.05</v>
      </c>
      <c r="H91" s="32" t="s">
        <v>335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45145</v>
      </c>
      <c r="B92" s="32">
        <v>531335</v>
      </c>
      <c r="C92" s="31" t="s">
        <v>563</v>
      </c>
      <c r="D92" s="31" t="s">
        <v>1102</v>
      </c>
      <c r="E92" s="31" t="s">
        <v>577</v>
      </c>
      <c r="F92" s="93">
        <v>320697</v>
      </c>
      <c r="G92" s="32">
        <v>1460</v>
      </c>
      <c r="H92" s="32" t="s">
        <v>335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45145</v>
      </c>
      <c r="B93" s="32" t="s">
        <v>1103</v>
      </c>
      <c r="C93" s="31" t="s">
        <v>1104</v>
      </c>
      <c r="D93" s="31" t="s">
        <v>1096</v>
      </c>
      <c r="E93" s="31" t="s">
        <v>576</v>
      </c>
      <c r="F93" s="93">
        <v>110205</v>
      </c>
      <c r="G93" s="32">
        <v>117.34</v>
      </c>
      <c r="H93" s="32" t="s">
        <v>905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45145</v>
      </c>
      <c r="B94" s="32" t="s">
        <v>1001</v>
      </c>
      <c r="C94" s="31" t="s">
        <v>1002</v>
      </c>
      <c r="D94" s="31" t="s">
        <v>1105</v>
      </c>
      <c r="E94" s="31" t="s">
        <v>576</v>
      </c>
      <c r="F94" s="93">
        <v>1020214</v>
      </c>
      <c r="G94" s="32">
        <v>0.73</v>
      </c>
      <c r="H94" s="32" t="s">
        <v>905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45145</v>
      </c>
      <c r="B95" s="32" t="s">
        <v>1106</v>
      </c>
      <c r="C95" s="31" t="s">
        <v>1107</v>
      </c>
      <c r="D95" s="31" t="s">
        <v>952</v>
      </c>
      <c r="E95" s="31" t="s">
        <v>576</v>
      </c>
      <c r="F95" s="93">
        <v>567076</v>
      </c>
      <c r="G95" s="32">
        <v>224.67</v>
      </c>
      <c r="H95" s="32" t="s">
        <v>905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45145</v>
      </c>
      <c r="B96" s="32" t="s">
        <v>1106</v>
      </c>
      <c r="C96" s="31" t="s">
        <v>1107</v>
      </c>
      <c r="D96" s="31" t="s">
        <v>1005</v>
      </c>
      <c r="E96" s="31" t="s">
        <v>576</v>
      </c>
      <c r="F96" s="93">
        <v>211268</v>
      </c>
      <c r="G96" s="32">
        <v>225.17</v>
      </c>
      <c r="H96" s="32" t="s">
        <v>905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45145</v>
      </c>
      <c r="B97" s="32" t="s">
        <v>1108</v>
      </c>
      <c r="C97" s="31" t="s">
        <v>1109</v>
      </c>
      <c r="D97" s="31" t="s">
        <v>1110</v>
      </c>
      <c r="E97" s="31" t="s">
        <v>576</v>
      </c>
      <c r="F97" s="93">
        <v>21300</v>
      </c>
      <c r="G97" s="32">
        <v>13.05</v>
      </c>
      <c r="H97" s="32" t="s">
        <v>905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45145</v>
      </c>
      <c r="B98" s="32" t="s">
        <v>1108</v>
      </c>
      <c r="C98" s="31" t="s">
        <v>1109</v>
      </c>
      <c r="D98" s="31" t="s">
        <v>1111</v>
      </c>
      <c r="E98" s="31" t="s">
        <v>576</v>
      </c>
      <c r="F98" s="93">
        <v>9966</v>
      </c>
      <c r="G98" s="32">
        <v>11.9</v>
      </c>
      <c r="H98" s="32" t="s">
        <v>905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45145</v>
      </c>
      <c r="B99" s="32" t="s">
        <v>901</v>
      </c>
      <c r="C99" s="31" t="s">
        <v>902</v>
      </c>
      <c r="D99" s="31" t="s">
        <v>1112</v>
      </c>
      <c r="E99" s="31" t="s">
        <v>576</v>
      </c>
      <c r="F99" s="93">
        <v>667821</v>
      </c>
      <c r="G99" s="32">
        <v>11.12</v>
      </c>
      <c r="H99" s="32" t="s">
        <v>905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45145</v>
      </c>
      <c r="B100" s="32" t="s">
        <v>901</v>
      </c>
      <c r="C100" s="31" t="s">
        <v>902</v>
      </c>
      <c r="D100" s="31" t="s">
        <v>952</v>
      </c>
      <c r="E100" s="31" t="s">
        <v>576</v>
      </c>
      <c r="F100" s="93">
        <v>1749149</v>
      </c>
      <c r="G100" s="32">
        <v>11.1</v>
      </c>
      <c r="H100" s="32" t="s">
        <v>905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45145</v>
      </c>
      <c r="B101" s="32" t="s">
        <v>901</v>
      </c>
      <c r="C101" s="31" t="s">
        <v>902</v>
      </c>
      <c r="D101" s="31" t="s">
        <v>938</v>
      </c>
      <c r="E101" s="31" t="s">
        <v>576</v>
      </c>
      <c r="F101" s="93">
        <v>628140</v>
      </c>
      <c r="G101" s="32">
        <v>11.74</v>
      </c>
      <c r="H101" s="32" t="s">
        <v>905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45145</v>
      </c>
      <c r="B102" s="32" t="s">
        <v>901</v>
      </c>
      <c r="C102" s="31" t="s">
        <v>902</v>
      </c>
      <c r="D102" s="31" t="s">
        <v>1113</v>
      </c>
      <c r="E102" s="31" t="s">
        <v>576</v>
      </c>
      <c r="F102" s="93">
        <v>571314</v>
      </c>
      <c r="G102" s="32">
        <v>11.84</v>
      </c>
      <c r="H102" s="32" t="s">
        <v>905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45145</v>
      </c>
      <c r="B103" s="32" t="s">
        <v>901</v>
      </c>
      <c r="C103" s="31" t="s">
        <v>902</v>
      </c>
      <c r="D103" s="31" t="s">
        <v>1114</v>
      </c>
      <c r="E103" s="31" t="s">
        <v>576</v>
      </c>
      <c r="F103" s="93">
        <v>600000</v>
      </c>
      <c r="G103" s="32">
        <v>11.9</v>
      </c>
      <c r="H103" s="32" t="s">
        <v>905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45145</v>
      </c>
      <c r="B104" s="32" t="s">
        <v>901</v>
      </c>
      <c r="C104" s="31" t="s">
        <v>902</v>
      </c>
      <c r="D104" s="31" t="s">
        <v>1115</v>
      </c>
      <c r="E104" s="31" t="s">
        <v>576</v>
      </c>
      <c r="F104" s="93">
        <v>725000</v>
      </c>
      <c r="G104" s="32">
        <v>11.6</v>
      </c>
      <c r="H104" s="32" t="s">
        <v>905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45145</v>
      </c>
      <c r="B105" s="32" t="s">
        <v>1116</v>
      </c>
      <c r="C105" s="31" t="s">
        <v>1117</v>
      </c>
      <c r="D105" s="31" t="s">
        <v>578</v>
      </c>
      <c r="E105" s="31" t="s">
        <v>576</v>
      </c>
      <c r="F105" s="93">
        <v>186346</v>
      </c>
      <c r="G105" s="32">
        <v>338.32</v>
      </c>
      <c r="H105" s="32" t="s">
        <v>905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45145</v>
      </c>
      <c r="B106" s="32" t="s">
        <v>1003</v>
      </c>
      <c r="C106" s="31" t="s">
        <v>1004</v>
      </c>
      <c r="D106" s="31" t="s">
        <v>1118</v>
      </c>
      <c r="E106" s="31" t="s">
        <v>576</v>
      </c>
      <c r="F106" s="93">
        <v>190000</v>
      </c>
      <c r="G106" s="32">
        <v>145.72</v>
      </c>
      <c r="H106" s="32" t="s">
        <v>905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45145</v>
      </c>
      <c r="B107" s="32" t="s">
        <v>1003</v>
      </c>
      <c r="C107" s="31" t="s">
        <v>1004</v>
      </c>
      <c r="D107" s="31" t="s">
        <v>1005</v>
      </c>
      <c r="E107" s="31" t="s">
        <v>576</v>
      </c>
      <c r="F107" s="93">
        <v>360000</v>
      </c>
      <c r="G107" s="32">
        <v>145.66999999999999</v>
      </c>
      <c r="H107" s="32" t="s">
        <v>905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45145</v>
      </c>
      <c r="B108" s="32" t="s">
        <v>1119</v>
      </c>
      <c r="C108" s="31" t="s">
        <v>1120</v>
      </c>
      <c r="D108" s="31" t="s">
        <v>1121</v>
      </c>
      <c r="E108" s="31" t="s">
        <v>576</v>
      </c>
      <c r="F108" s="93">
        <v>225000</v>
      </c>
      <c r="G108" s="32">
        <v>135.08000000000001</v>
      </c>
      <c r="H108" s="32" t="s">
        <v>905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45145</v>
      </c>
      <c r="B109" s="32" t="s">
        <v>1122</v>
      </c>
      <c r="C109" s="31" t="s">
        <v>1123</v>
      </c>
      <c r="D109" s="31" t="s">
        <v>1124</v>
      </c>
      <c r="E109" s="31" t="s">
        <v>576</v>
      </c>
      <c r="F109" s="93">
        <v>827200</v>
      </c>
      <c r="G109" s="32">
        <v>151.54</v>
      </c>
      <c r="H109" s="32" t="s">
        <v>905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45145</v>
      </c>
      <c r="B110" s="32" t="s">
        <v>1125</v>
      </c>
      <c r="C110" s="31" t="s">
        <v>1126</v>
      </c>
      <c r="D110" s="31" t="s">
        <v>578</v>
      </c>
      <c r="E110" s="31" t="s">
        <v>576</v>
      </c>
      <c r="F110" s="93">
        <v>1550564</v>
      </c>
      <c r="G110" s="32">
        <v>227.7</v>
      </c>
      <c r="H110" s="32" t="s">
        <v>905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45145</v>
      </c>
      <c r="B111" s="32" t="s">
        <v>1127</v>
      </c>
      <c r="C111" s="31" t="s">
        <v>1128</v>
      </c>
      <c r="D111" s="31" t="s">
        <v>1112</v>
      </c>
      <c r="E111" s="31" t="s">
        <v>576</v>
      </c>
      <c r="F111" s="93">
        <v>34305</v>
      </c>
      <c r="G111" s="32">
        <v>176.8</v>
      </c>
      <c r="H111" s="32" t="s">
        <v>905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45145</v>
      </c>
      <c r="B112" s="32" t="s">
        <v>1127</v>
      </c>
      <c r="C112" s="31" t="s">
        <v>1128</v>
      </c>
      <c r="D112" s="31" t="s">
        <v>1000</v>
      </c>
      <c r="E112" s="31" t="s">
        <v>576</v>
      </c>
      <c r="F112" s="93">
        <v>53465</v>
      </c>
      <c r="G112" s="32">
        <v>173.32</v>
      </c>
      <c r="H112" s="32" t="s">
        <v>905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45145</v>
      </c>
      <c r="B113" s="32" t="s">
        <v>1127</v>
      </c>
      <c r="C113" s="31" t="s">
        <v>1128</v>
      </c>
      <c r="D113" s="31" t="s">
        <v>1129</v>
      </c>
      <c r="E113" s="31" t="s">
        <v>576</v>
      </c>
      <c r="F113" s="93">
        <v>30000</v>
      </c>
      <c r="G113" s="32">
        <v>176.97</v>
      </c>
      <c r="H113" s="32" t="s">
        <v>905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45145</v>
      </c>
      <c r="B114" s="32" t="s">
        <v>1130</v>
      </c>
      <c r="C114" s="31" t="s">
        <v>1131</v>
      </c>
      <c r="D114" s="31" t="s">
        <v>1132</v>
      </c>
      <c r="E114" s="31" t="s">
        <v>576</v>
      </c>
      <c r="F114" s="93">
        <v>10000000</v>
      </c>
      <c r="G114" s="32">
        <v>2.6</v>
      </c>
      <c r="H114" s="32" t="s">
        <v>905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45145</v>
      </c>
      <c r="B115" s="32" t="s">
        <v>1133</v>
      </c>
      <c r="C115" s="31" t="s">
        <v>1134</v>
      </c>
      <c r="D115" s="31" t="s">
        <v>1135</v>
      </c>
      <c r="E115" s="31" t="s">
        <v>576</v>
      </c>
      <c r="F115" s="93">
        <v>358600</v>
      </c>
      <c r="G115" s="32">
        <v>16.920000000000002</v>
      </c>
      <c r="H115" s="32" t="s">
        <v>905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45145</v>
      </c>
      <c r="B116" s="32" t="s">
        <v>1133</v>
      </c>
      <c r="C116" s="31" t="s">
        <v>1134</v>
      </c>
      <c r="D116" s="31" t="s">
        <v>1112</v>
      </c>
      <c r="E116" s="31" t="s">
        <v>576</v>
      </c>
      <c r="F116" s="93">
        <v>455898</v>
      </c>
      <c r="G116" s="32">
        <v>17.55</v>
      </c>
      <c r="H116" s="32" t="s">
        <v>905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45145</v>
      </c>
      <c r="B117" s="32" t="s">
        <v>1133</v>
      </c>
      <c r="C117" s="31" t="s">
        <v>1134</v>
      </c>
      <c r="D117" s="31" t="s">
        <v>1118</v>
      </c>
      <c r="E117" s="31" t="s">
        <v>576</v>
      </c>
      <c r="F117" s="93">
        <v>423312</v>
      </c>
      <c r="G117" s="32">
        <v>17.600000000000001</v>
      </c>
      <c r="H117" s="32" t="s">
        <v>905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45145</v>
      </c>
      <c r="B118" s="32" t="s">
        <v>1133</v>
      </c>
      <c r="C118" s="31" t="s">
        <v>1134</v>
      </c>
      <c r="D118" s="31" t="s">
        <v>1005</v>
      </c>
      <c r="E118" s="31" t="s">
        <v>576</v>
      </c>
      <c r="F118" s="93">
        <v>576692</v>
      </c>
      <c r="G118" s="32">
        <v>17.57</v>
      </c>
      <c r="H118" s="32" t="s">
        <v>905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45145</v>
      </c>
      <c r="B119" s="32" t="s">
        <v>954</v>
      </c>
      <c r="C119" s="31" t="s">
        <v>955</v>
      </c>
      <c r="D119" s="31" t="s">
        <v>1136</v>
      </c>
      <c r="E119" s="31" t="s">
        <v>576</v>
      </c>
      <c r="F119" s="93">
        <v>2455000</v>
      </c>
      <c r="G119" s="32">
        <v>2.5499999999999998</v>
      </c>
      <c r="H119" s="32" t="s">
        <v>905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45145</v>
      </c>
      <c r="B120" s="32" t="s">
        <v>954</v>
      </c>
      <c r="C120" s="31" t="s">
        <v>955</v>
      </c>
      <c r="D120" s="31" t="s">
        <v>1137</v>
      </c>
      <c r="E120" s="31" t="s">
        <v>576</v>
      </c>
      <c r="F120" s="93">
        <v>2445000</v>
      </c>
      <c r="G120" s="32">
        <v>2.5499999999999998</v>
      </c>
      <c r="H120" s="32" t="s">
        <v>905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45145</v>
      </c>
      <c r="B121" s="32" t="s">
        <v>954</v>
      </c>
      <c r="C121" s="31" t="s">
        <v>955</v>
      </c>
      <c r="D121" s="31" t="s">
        <v>952</v>
      </c>
      <c r="E121" s="31" t="s">
        <v>576</v>
      </c>
      <c r="F121" s="93">
        <v>5000000</v>
      </c>
      <c r="G121" s="32">
        <v>2.5499999999999998</v>
      </c>
      <c r="H121" s="32" t="s">
        <v>905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45145</v>
      </c>
      <c r="B122" s="32" t="s">
        <v>954</v>
      </c>
      <c r="C122" s="31" t="s">
        <v>955</v>
      </c>
      <c r="D122" s="31" t="s">
        <v>1009</v>
      </c>
      <c r="E122" s="31" t="s">
        <v>576</v>
      </c>
      <c r="F122" s="93">
        <v>9200000</v>
      </c>
      <c r="G122" s="32">
        <v>2.56</v>
      </c>
      <c r="H122" s="32" t="s">
        <v>905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45145</v>
      </c>
      <c r="B123" s="32" t="s">
        <v>954</v>
      </c>
      <c r="C123" s="31" t="s">
        <v>955</v>
      </c>
      <c r="D123" s="31" t="s">
        <v>1011</v>
      </c>
      <c r="E123" s="31" t="s">
        <v>576</v>
      </c>
      <c r="F123" s="93">
        <v>20000000</v>
      </c>
      <c r="G123" s="32">
        <v>2.5499999999999998</v>
      </c>
      <c r="H123" s="32" t="s">
        <v>905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45145</v>
      </c>
      <c r="B124" s="32" t="s">
        <v>941</v>
      </c>
      <c r="C124" s="31" t="s">
        <v>942</v>
      </c>
      <c r="D124" s="31" t="s">
        <v>895</v>
      </c>
      <c r="E124" s="31" t="s">
        <v>576</v>
      </c>
      <c r="F124" s="93">
        <v>31863668</v>
      </c>
      <c r="G124" s="32">
        <v>18.89</v>
      </c>
      <c r="H124" s="32" t="s">
        <v>905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45145</v>
      </c>
      <c r="B125" s="32" t="s">
        <v>770</v>
      </c>
      <c r="C125" s="31" t="s">
        <v>1138</v>
      </c>
      <c r="D125" s="31" t="s">
        <v>1118</v>
      </c>
      <c r="E125" s="31" t="s">
        <v>576</v>
      </c>
      <c r="F125" s="93">
        <v>665605</v>
      </c>
      <c r="G125" s="32">
        <v>115.58</v>
      </c>
      <c r="H125" s="32" t="s">
        <v>905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45145</v>
      </c>
      <c r="B126" s="32" t="s">
        <v>1139</v>
      </c>
      <c r="C126" s="31" t="s">
        <v>1140</v>
      </c>
      <c r="D126" s="31" t="s">
        <v>953</v>
      </c>
      <c r="E126" s="31" t="s">
        <v>576</v>
      </c>
      <c r="F126" s="93">
        <v>350000</v>
      </c>
      <c r="G126" s="32">
        <v>540</v>
      </c>
      <c r="H126" s="32" t="s">
        <v>905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45145</v>
      </c>
      <c r="B127" s="32" t="s">
        <v>1139</v>
      </c>
      <c r="C127" s="31" t="s">
        <v>1140</v>
      </c>
      <c r="D127" s="31" t="s">
        <v>953</v>
      </c>
      <c r="E127" s="31" t="s">
        <v>576</v>
      </c>
      <c r="F127" s="93">
        <v>1090000</v>
      </c>
      <c r="G127" s="32">
        <v>540</v>
      </c>
      <c r="H127" s="32" t="s">
        <v>905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45145</v>
      </c>
      <c r="B128" s="32" t="s">
        <v>1139</v>
      </c>
      <c r="C128" s="31" t="s">
        <v>1140</v>
      </c>
      <c r="D128" s="31" t="s">
        <v>1141</v>
      </c>
      <c r="E128" s="31" t="s">
        <v>576</v>
      </c>
      <c r="F128" s="93">
        <v>510000</v>
      </c>
      <c r="G128" s="32">
        <v>540</v>
      </c>
      <c r="H128" s="32" t="s">
        <v>905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45145</v>
      </c>
      <c r="B129" s="32" t="s">
        <v>1139</v>
      </c>
      <c r="C129" s="31" t="s">
        <v>1140</v>
      </c>
      <c r="D129" s="31" t="s">
        <v>1118</v>
      </c>
      <c r="E129" s="31" t="s">
        <v>576</v>
      </c>
      <c r="F129" s="93">
        <v>506320</v>
      </c>
      <c r="G129" s="32">
        <v>553.94000000000005</v>
      </c>
      <c r="H129" s="32" t="s">
        <v>905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45145</v>
      </c>
      <c r="B130" s="32" t="s">
        <v>1139</v>
      </c>
      <c r="C130" s="31" t="s">
        <v>1140</v>
      </c>
      <c r="D130" s="31" t="s">
        <v>1078</v>
      </c>
      <c r="E130" s="31" t="s">
        <v>576</v>
      </c>
      <c r="F130" s="93">
        <v>301943</v>
      </c>
      <c r="G130" s="32">
        <v>549.30999999999995</v>
      </c>
      <c r="H130" s="32" t="s">
        <v>905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45145</v>
      </c>
      <c r="B131" s="32" t="s">
        <v>1139</v>
      </c>
      <c r="C131" s="31" t="s">
        <v>1140</v>
      </c>
      <c r="D131" s="31" t="s">
        <v>939</v>
      </c>
      <c r="E131" s="31" t="s">
        <v>576</v>
      </c>
      <c r="F131" s="93">
        <v>589545</v>
      </c>
      <c r="G131" s="32">
        <v>573.05999999999995</v>
      </c>
      <c r="H131" s="32" t="s">
        <v>905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45145</v>
      </c>
      <c r="B132" s="32" t="s">
        <v>1142</v>
      </c>
      <c r="C132" s="31" t="s">
        <v>1143</v>
      </c>
      <c r="D132" s="31" t="s">
        <v>1144</v>
      </c>
      <c r="E132" s="31" t="s">
        <v>576</v>
      </c>
      <c r="F132" s="93">
        <v>1955132</v>
      </c>
      <c r="G132" s="32">
        <v>2.83</v>
      </c>
      <c r="H132" s="32" t="s">
        <v>905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45145</v>
      </c>
      <c r="B133" s="32" t="s">
        <v>1018</v>
      </c>
      <c r="C133" s="31" t="s">
        <v>1019</v>
      </c>
      <c r="D133" s="31" t="s">
        <v>1145</v>
      </c>
      <c r="E133" s="31" t="s">
        <v>576</v>
      </c>
      <c r="F133" s="93">
        <v>224000</v>
      </c>
      <c r="G133" s="32">
        <v>83.63</v>
      </c>
      <c r="H133" s="32" t="s">
        <v>905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45145</v>
      </c>
      <c r="B134" s="32" t="s">
        <v>1018</v>
      </c>
      <c r="C134" s="31" t="s">
        <v>1019</v>
      </c>
      <c r="D134" s="31" t="s">
        <v>1146</v>
      </c>
      <c r="E134" s="31" t="s">
        <v>576</v>
      </c>
      <c r="F134" s="93">
        <v>400000</v>
      </c>
      <c r="G134" s="32">
        <v>84.36</v>
      </c>
      <c r="H134" s="32" t="s">
        <v>905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45145</v>
      </c>
      <c r="B135" s="32" t="s">
        <v>1018</v>
      </c>
      <c r="C135" s="31" t="s">
        <v>1019</v>
      </c>
      <c r="D135" s="31" t="s">
        <v>1147</v>
      </c>
      <c r="E135" s="31" t="s">
        <v>576</v>
      </c>
      <c r="F135" s="93">
        <v>350000</v>
      </c>
      <c r="G135" s="32">
        <v>84.2</v>
      </c>
      <c r="H135" s="32" t="s">
        <v>905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45145</v>
      </c>
      <c r="B136" s="32" t="s">
        <v>1148</v>
      </c>
      <c r="C136" s="31" t="s">
        <v>1149</v>
      </c>
      <c r="D136" s="31" t="s">
        <v>952</v>
      </c>
      <c r="E136" s="31" t="s">
        <v>576</v>
      </c>
      <c r="F136" s="93">
        <v>85000</v>
      </c>
      <c r="G136" s="32">
        <v>306.82</v>
      </c>
      <c r="H136" s="32" t="s">
        <v>905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45145</v>
      </c>
      <c r="B137" s="32" t="s">
        <v>1148</v>
      </c>
      <c r="C137" s="31" t="s">
        <v>1149</v>
      </c>
      <c r="D137" s="31" t="s">
        <v>1112</v>
      </c>
      <c r="E137" s="31" t="s">
        <v>576</v>
      </c>
      <c r="F137" s="93">
        <v>141293</v>
      </c>
      <c r="G137" s="32">
        <v>305.26</v>
      </c>
      <c r="H137" s="32" t="s">
        <v>905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45145</v>
      </c>
      <c r="B138" s="32" t="s">
        <v>1150</v>
      </c>
      <c r="C138" s="31" t="s">
        <v>1151</v>
      </c>
      <c r="D138" s="31" t="s">
        <v>1144</v>
      </c>
      <c r="E138" s="31" t="s">
        <v>576</v>
      </c>
      <c r="F138" s="93">
        <v>118200</v>
      </c>
      <c r="G138" s="32">
        <v>133</v>
      </c>
      <c r="H138" s="32" t="s">
        <v>905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45145</v>
      </c>
      <c r="B139" s="32" t="s">
        <v>1150</v>
      </c>
      <c r="C139" s="31" t="s">
        <v>1151</v>
      </c>
      <c r="D139" s="31" t="s">
        <v>1152</v>
      </c>
      <c r="E139" s="31" t="s">
        <v>576</v>
      </c>
      <c r="F139" s="93">
        <v>59400</v>
      </c>
      <c r="G139" s="32">
        <v>170.11</v>
      </c>
      <c r="H139" s="32" t="s">
        <v>905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45145</v>
      </c>
      <c r="B140" s="32" t="s">
        <v>1150</v>
      </c>
      <c r="C140" s="31" t="s">
        <v>1151</v>
      </c>
      <c r="D140" s="31" t="s">
        <v>1153</v>
      </c>
      <c r="E140" s="31" t="s">
        <v>576</v>
      </c>
      <c r="F140" s="93">
        <v>13200</v>
      </c>
      <c r="G140" s="32">
        <v>145.88999999999999</v>
      </c>
      <c r="H140" s="32" t="s">
        <v>905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45145</v>
      </c>
      <c r="B141" s="32" t="s">
        <v>1154</v>
      </c>
      <c r="C141" s="31" t="s">
        <v>1155</v>
      </c>
      <c r="D141" s="31" t="s">
        <v>578</v>
      </c>
      <c r="E141" s="31" t="s">
        <v>576</v>
      </c>
      <c r="F141" s="93">
        <v>1022324</v>
      </c>
      <c r="G141" s="32">
        <v>95.91</v>
      </c>
      <c r="H141" s="32" t="s">
        <v>905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45145</v>
      </c>
      <c r="B142" s="32" t="s">
        <v>1154</v>
      </c>
      <c r="C142" s="31" t="s">
        <v>1155</v>
      </c>
      <c r="D142" s="31" t="s">
        <v>1156</v>
      </c>
      <c r="E142" s="31" t="s">
        <v>576</v>
      </c>
      <c r="F142" s="93">
        <v>1985949</v>
      </c>
      <c r="G142" s="32">
        <v>96.03</v>
      </c>
      <c r="H142" s="32" t="s">
        <v>905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45145</v>
      </c>
      <c r="B143" s="32" t="s">
        <v>1154</v>
      </c>
      <c r="C143" s="31" t="s">
        <v>1155</v>
      </c>
      <c r="D143" s="31" t="s">
        <v>1010</v>
      </c>
      <c r="E143" s="31" t="s">
        <v>576</v>
      </c>
      <c r="F143" s="93">
        <v>805157</v>
      </c>
      <c r="G143" s="32">
        <v>94.9</v>
      </c>
      <c r="H143" s="32" t="s">
        <v>905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45145</v>
      </c>
      <c r="B144" s="32" t="s">
        <v>1157</v>
      </c>
      <c r="C144" s="31" t="s">
        <v>1158</v>
      </c>
      <c r="D144" s="31" t="s">
        <v>1159</v>
      </c>
      <c r="E144" s="31" t="s">
        <v>576</v>
      </c>
      <c r="F144" s="93">
        <v>1420000</v>
      </c>
      <c r="G144" s="32">
        <v>50.72</v>
      </c>
      <c r="H144" s="32" t="s">
        <v>905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45145</v>
      </c>
      <c r="B145" s="32" t="s">
        <v>1160</v>
      </c>
      <c r="C145" s="31" t="s">
        <v>1161</v>
      </c>
      <c r="D145" s="31" t="s">
        <v>1162</v>
      </c>
      <c r="E145" s="31" t="s">
        <v>576</v>
      </c>
      <c r="F145" s="93">
        <v>440536</v>
      </c>
      <c r="G145" s="32">
        <v>0.15</v>
      </c>
      <c r="H145" s="32" t="s">
        <v>905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45145</v>
      </c>
      <c r="B146" s="32" t="s">
        <v>1163</v>
      </c>
      <c r="C146" s="31" t="s">
        <v>1164</v>
      </c>
      <c r="D146" s="31" t="s">
        <v>578</v>
      </c>
      <c r="E146" s="31" t="s">
        <v>576</v>
      </c>
      <c r="F146" s="93">
        <v>93795</v>
      </c>
      <c r="G146" s="32">
        <v>2060.13</v>
      </c>
      <c r="H146" s="32" t="s">
        <v>905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45145</v>
      </c>
      <c r="B147" s="32" t="s">
        <v>1012</v>
      </c>
      <c r="C147" s="31" t="s">
        <v>1013</v>
      </c>
      <c r="D147" s="31" t="s">
        <v>1014</v>
      </c>
      <c r="E147" s="31" t="s">
        <v>576</v>
      </c>
      <c r="F147" s="93">
        <v>90461</v>
      </c>
      <c r="G147" s="32">
        <v>123.63</v>
      </c>
      <c r="H147" s="32" t="s">
        <v>905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45145</v>
      </c>
      <c r="B148" s="32" t="s">
        <v>1015</v>
      </c>
      <c r="C148" s="31" t="s">
        <v>1016</v>
      </c>
      <c r="D148" s="31" t="s">
        <v>1017</v>
      </c>
      <c r="E148" s="31" t="s">
        <v>576</v>
      </c>
      <c r="F148" s="93">
        <v>5647579</v>
      </c>
      <c r="G148" s="32">
        <v>3.14</v>
      </c>
      <c r="H148" s="32" t="s">
        <v>905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45145</v>
      </c>
      <c r="B149" s="32" t="s">
        <v>1165</v>
      </c>
      <c r="C149" s="31" t="s">
        <v>1166</v>
      </c>
      <c r="D149" s="31" t="s">
        <v>1167</v>
      </c>
      <c r="E149" s="31" t="s">
        <v>576</v>
      </c>
      <c r="F149" s="93">
        <v>511431</v>
      </c>
      <c r="G149" s="32">
        <v>330.41</v>
      </c>
      <c r="H149" s="32" t="s">
        <v>905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45145</v>
      </c>
      <c r="B150" s="32" t="s">
        <v>1165</v>
      </c>
      <c r="C150" s="31" t="s">
        <v>1166</v>
      </c>
      <c r="D150" s="31" t="s">
        <v>1168</v>
      </c>
      <c r="E150" s="31" t="s">
        <v>576</v>
      </c>
      <c r="F150" s="93">
        <v>438690</v>
      </c>
      <c r="G150" s="32">
        <v>328.85</v>
      </c>
      <c r="H150" s="32" t="s">
        <v>905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45145</v>
      </c>
      <c r="B151" s="32" t="s">
        <v>1165</v>
      </c>
      <c r="C151" s="31" t="s">
        <v>1166</v>
      </c>
      <c r="D151" s="31" t="s">
        <v>1118</v>
      </c>
      <c r="E151" s="31" t="s">
        <v>576</v>
      </c>
      <c r="F151" s="93">
        <v>547652</v>
      </c>
      <c r="G151" s="32">
        <v>316.33999999999997</v>
      </c>
      <c r="H151" s="32" t="s">
        <v>905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45145</v>
      </c>
      <c r="B152" s="32" t="s">
        <v>1165</v>
      </c>
      <c r="C152" s="31" t="s">
        <v>1166</v>
      </c>
      <c r="D152" s="31" t="s">
        <v>578</v>
      </c>
      <c r="E152" s="31" t="s">
        <v>576</v>
      </c>
      <c r="F152" s="93">
        <v>514855</v>
      </c>
      <c r="G152" s="32">
        <v>332.41</v>
      </c>
      <c r="H152" s="32" t="s">
        <v>905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>
        <v>45145</v>
      </c>
      <c r="B153" s="32" t="s">
        <v>1165</v>
      </c>
      <c r="C153" s="31" t="s">
        <v>1166</v>
      </c>
      <c r="D153" s="31" t="s">
        <v>1169</v>
      </c>
      <c r="E153" s="31" t="s">
        <v>576</v>
      </c>
      <c r="F153" s="93">
        <v>1000000</v>
      </c>
      <c r="G153" s="32">
        <v>331.19</v>
      </c>
      <c r="H153" s="32" t="s">
        <v>905</v>
      </c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>
        <v>45145</v>
      </c>
      <c r="B154" s="32" t="s">
        <v>1165</v>
      </c>
      <c r="C154" s="31" t="s">
        <v>1166</v>
      </c>
      <c r="D154" s="31" t="s">
        <v>940</v>
      </c>
      <c r="E154" s="31" t="s">
        <v>576</v>
      </c>
      <c r="F154" s="93">
        <v>916237</v>
      </c>
      <c r="G154" s="32">
        <v>329.27</v>
      </c>
      <c r="H154" s="32" t="s">
        <v>905</v>
      </c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>
        <v>45145</v>
      </c>
      <c r="B155" s="32" t="s">
        <v>1170</v>
      </c>
      <c r="C155" s="31" t="s">
        <v>1171</v>
      </c>
      <c r="D155" s="31" t="s">
        <v>952</v>
      </c>
      <c r="E155" s="31" t="s">
        <v>576</v>
      </c>
      <c r="F155" s="93">
        <v>111000</v>
      </c>
      <c r="G155" s="32">
        <v>37</v>
      </c>
      <c r="H155" s="32" t="s">
        <v>905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>
        <v>45145</v>
      </c>
      <c r="B156" s="32" t="s">
        <v>563</v>
      </c>
      <c r="C156" s="31" t="s">
        <v>1172</v>
      </c>
      <c r="D156" s="31" t="s">
        <v>1102</v>
      </c>
      <c r="E156" s="31" t="s">
        <v>576</v>
      </c>
      <c r="F156" s="93">
        <v>323868</v>
      </c>
      <c r="G156" s="32">
        <v>1460</v>
      </c>
      <c r="H156" s="32" t="s">
        <v>905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>
        <v>45145</v>
      </c>
      <c r="B157" s="32" t="s">
        <v>1103</v>
      </c>
      <c r="C157" s="31" t="s">
        <v>1104</v>
      </c>
      <c r="D157" s="31" t="s">
        <v>1096</v>
      </c>
      <c r="E157" s="31" t="s">
        <v>577</v>
      </c>
      <c r="F157" s="93">
        <v>145259</v>
      </c>
      <c r="G157" s="32">
        <v>116.3</v>
      </c>
      <c r="H157" s="32" t="s">
        <v>905</v>
      </c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>
        <v>45145</v>
      </c>
      <c r="B158" s="32" t="s">
        <v>1001</v>
      </c>
      <c r="C158" s="31" t="s">
        <v>1002</v>
      </c>
      <c r="D158" s="31" t="s">
        <v>1105</v>
      </c>
      <c r="E158" s="31" t="s">
        <v>577</v>
      </c>
      <c r="F158" s="93">
        <v>1055878</v>
      </c>
      <c r="G158" s="32">
        <v>0.74</v>
      </c>
      <c r="H158" s="32" t="s">
        <v>905</v>
      </c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>
        <v>45145</v>
      </c>
      <c r="B159" s="32" t="s">
        <v>1106</v>
      </c>
      <c r="C159" s="31" t="s">
        <v>1107</v>
      </c>
      <c r="D159" s="31" t="s">
        <v>952</v>
      </c>
      <c r="E159" s="31" t="s">
        <v>577</v>
      </c>
      <c r="F159" s="93">
        <v>566815</v>
      </c>
      <c r="G159" s="32">
        <v>225.35</v>
      </c>
      <c r="H159" s="32" t="s">
        <v>905</v>
      </c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>
        <v>45145</v>
      </c>
      <c r="B160" s="32" t="s">
        <v>1106</v>
      </c>
      <c r="C160" s="31" t="s">
        <v>1107</v>
      </c>
      <c r="D160" s="31" t="s">
        <v>1005</v>
      </c>
      <c r="E160" s="31" t="s">
        <v>577</v>
      </c>
      <c r="F160" s="93">
        <v>180174</v>
      </c>
      <c r="G160" s="32">
        <v>225.27</v>
      </c>
      <c r="H160" s="32" t="s">
        <v>905</v>
      </c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>
        <v>45145</v>
      </c>
      <c r="B161" s="32" t="s">
        <v>1108</v>
      </c>
      <c r="C161" s="31" t="s">
        <v>1109</v>
      </c>
      <c r="D161" s="31" t="s">
        <v>1173</v>
      </c>
      <c r="E161" s="31" t="s">
        <v>577</v>
      </c>
      <c r="F161" s="93">
        <v>9375</v>
      </c>
      <c r="G161" s="32">
        <v>12.5</v>
      </c>
      <c r="H161" s="32" t="s">
        <v>905</v>
      </c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>
        <v>45145</v>
      </c>
      <c r="B162" s="32" t="s">
        <v>901</v>
      </c>
      <c r="C162" s="31" t="s">
        <v>902</v>
      </c>
      <c r="D162" s="31" t="s">
        <v>952</v>
      </c>
      <c r="E162" s="31" t="s">
        <v>577</v>
      </c>
      <c r="F162" s="93">
        <v>299149</v>
      </c>
      <c r="G162" s="32">
        <v>11</v>
      </c>
      <c r="H162" s="32" t="s">
        <v>905</v>
      </c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>
        <v>45145</v>
      </c>
      <c r="B163" s="32" t="s">
        <v>901</v>
      </c>
      <c r="C163" s="31" t="s">
        <v>902</v>
      </c>
      <c r="D163" s="31" t="s">
        <v>1174</v>
      </c>
      <c r="E163" s="31" t="s">
        <v>577</v>
      </c>
      <c r="F163" s="93">
        <v>1500000</v>
      </c>
      <c r="G163" s="32">
        <v>11.5</v>
      </c>
      <c r="H163" s="32" t="s">
        <v>905</v>
      </c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>
        <v>45145</v>
      </c>
      <c r="B164" s="32" t="s">
        <v>901</v>
      </c>
      <c r="C164" s="31" t="s">
        <v>902</v>
      </c>
      <c r="D164" s="31" t="s">
        <v>1175</v>
      </c>
      <c r="E164" s="31" t="s">
        <v>577</v>
      </c>
      <c r="F164" s="93">
        <v>1600000</v>
      </c>
      <c r="G164" s="32">
        <v>11.09</v>
      </c>
      <c r="H164" s="32" t="s">
        <v>905</v>
      </c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>
        <v>45145</v>
      </c>
      <c r="B165" s="32" t="s">
        <v>901</v>
      </c>
      <c r="C165" s="31" t="s">
        <v>902</v>
      </c>
      <c r="D165" s="31" t="s">
        <v>938</v>
      </c>
      <c r="E165" s="31" t="s">
        <v>577</v>
      </c>
      <c r="F165" s="93">
        <v>795630</v>
      </c>
      <c r="G165" s="32">
        <v>11.93</v>
      </c>
      <c r="H165" s="32" t="s">
        <v>905</v>
      </c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>
        <v>45145</v>
      </c>
      <c r="B166" s="32" t="s">
        <v>901</v>
      </c>
      <c r="C166" s="31" t="s">
        <v>902</v>
      </c>
      <c r="D166" s="31" t="s">
        <v>1112</v>
      </c>
      <c r="E166" s="31" t="s">
        <v>577</v>
      </c>
      <c r="F166" s="93">
        <v>667821</v>
      </c>
      <c r="G166" s="32">
        <v>11.3</v>
      </c>
      <c r="H166" s="32" t="s">
        <v>905</v>
      </c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>
        <v>45145</v>
      </c>
      <c r="B167" s="32" t="s">
        <v>901</v>
      </c>
      <c r="C167" s="31" t="s">
        <v>902</v>
      </c>
      <c r="D167" s="31" t="s">
        <v>1115</v>
      </c>
      <c r="E167" s="31" t="s">
        <v>577</v>
      </c>
      <c r="F167" s="93">
        <v>78504</v>
      </c>
      <c r="G167" s="32">
        <v>11.68</v>
      </c>
      <c r="H167" s="32" t="s">
        <v>905</v>
      </c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>
        <v>45145</v>
      </c>
      <c r="B168" s="32" t="s">
        <v>901</v>
      </c>
      <c r="C168" s="31" t="s">
        <v>902</v>
      </c>
      <c r="D168" s="31" t="s">
        <v>1113</v>
      </c>
      <c r="E168" s="31" t="s">
        <v>577</v>
      </c>
      <c r="F168" s="93">
        <v>571314</v>
      </c>
      <c r="G168" s="32">
        <v>11.64</v>
      </c>
      <c r="H168" s="32" t="s">
        <v>905</v>
      </c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>
        <v>45145</v>
      </c>
      <c r="B169" s="32" t="s">
        <v>1116</v>
      </c>
      <c r="C169" s="31" t="s">
        <v>1117</v>
      </c>
      <c r="D169" s="31" t="s">
        <v>578</v>
      </c>
      <c r="E169" s="31" t="s">
        <v>577</v>
      </c>
      <c r="F169" s="93">
        <v>186346</v>
      </c>
      <c r="G169" s="32">
        <v>336.88</v>
      </c>
      <c r="H169" s="32" t="s">
        <v>905</v>
      </c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>
        <v>45145</v>
      </c>
      <c r="B170" s="32" t="s">
        <v>1003</v>
      </c>
      <c r="C170" s="31" t="s">
        <v>1004</v>
      </c>
      <c r="D170" s="31" t="s">
        <v>1005</v>
      </c>
      <c r="E170" s="31" t="s">
        <v>577</v>
      </c>
      <c r="F170" s="93">
        <v>424000</v>
      </c>
      <c r="G170" s="32">
        <v>147.06</v>
      </c>
      <c r="H170" s="32" t="s">
        <v>905</v>
      </c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>
        <v>45145</v>
      </c>
      <c r="B171" s="32" t="s">
        <v>1119</v>
      </c>
      <c r="C171" s="31" t="s">
        <v>1120</v>
      </c>
      <c r="D171" s="31" t="s">
        <v>1176</v>
      </c>
      <c r="E171" s="31" t="s">
        <v>577</v>
      </c>
      <c r="F171" s="93">
        <v>178000</v>
      </c>
      <c r="G171" s="32">
        <v>139</v>
      </c>
      <c r="H171" s="32" t="s">
        <v>905</v>
      </c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>
        <v>45145</v>
      </c>
      <c r="B172" s="32" t="s">
        <v>1125</v>
      </c>
      <c r="C172" s="31" t="s">
        <v>1126</v>
      </c>
      <c r="D172" s="31" t="s">
        <v>578</v>
      </c>
      <c r="E172" s="31" t="s">
        <v>577</v>
      </c>
      <c r="F172" s="93">
        <v>1550564</v>
      </c>
      <c r="G172" s="32">
        <v>227.71</v>
      </c>
      <c r="H172" s="32" t="s">
        <v>905</v>
      </c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>
        <v>45145</v>
      </c>
      <c r="B173" s="32" t="s">
        <v>1127</v>
      </c>
      <c r="C173" s="31" t="s">
        <v>1128</v>
      </c>
      <c r="D173" s="31" t="s">
        <v>1177</v>
      </c>
      <c r="E173" s="31" t="s">
        <v>577</v>
      </c>
      <c r="F173" s="93">
        <v>29850</v>
      </c>
      <c r="G173" s="32">
        <v>162.03</v>
      </c>
      <c r="H173" s="32" t="s">
        <v>905</v>
      </c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>
        <v>45145</v>
      </c>
      <c r="B174" s="32" t="s">
        <v>1127</v>
      </c>
      <c r="C174" s="31" t="s">
        <v>1128</v>
      </c>
      <c r="D174" s="31" t="s">
        <v>1000</v>
      </c>
      <c r="E174" s="31" t="s">
        <v>577</v>
      </c>
      <c r="F174" s="93">
        <v>44967</v>
      </c>
      <c r="G174" s="32">
        <v>175.96</v>
      </c>
      <c r="H174" s="32" t="s">
        <v>905</v>
      </c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>
        <v>45145</v>
      </c>
      <c r="B175" s="32" t="s">
        <v>1127</v>
      </c>
      <c r="C175" s="31" t="s">
        <v>1128</v>
      </c>
      <c r="D175" s="31" t="s">
        <v>1112</v>
      </c>
      <c r="E175" s="31" t="s">
        <v>577</v>
      </c>
      <c r="F175" s="93">
        <v>27883</v>
      </c>
      <c r="G175" s="32">
        <v>177.09</v>
      </c>
      <c r="H175" s="32" t="s">
        <v>905</v>
      </c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>
        <v>45145</v>
      </c>
      <c r="B176" s="32" t="s">
        <v>1130</v>
      </c>
      <c r="C176" s="31" t="s">
        <v>1131</v>
      </c>
      <c r="D176" s="31" t="s">
        <v>1178</v>
      </c>
      <c r="E176" s="31" t="s">
        <v>577</v>
      </c>
      <c r="F176" s="93">
        <v>10000000</v>
      </c>
      <c r="G176" s="32">
        <v>2.6</v>
      </c>
      <c r="H176" s="32" t="s">
        <v>905</v>
      </c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>
        <v>45145</v>
      </c>
      <c r="B177" s="32" t="s">
        <v>1179</v>
      </c>
      <c r="C177" s="31" t="s">
        <v>1180</v>
      </c>
      <c r="D177" s="31" t="s">
        <v>1181</v>
      </c>
      <c r="E177" s="31" t="s">
        <v>577</v>
      </c>
      <c r="F177" s="93">
        <v>58000</v>
      </c>
      <c r="G177" s="32">
        <v>62.6</v>
      </c>
      <c r="H177" s="32" t="s">
        <v>905</v>
      </c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>
        <v>45145</v>
      </c>
      <c r="B178" s="32" t="s">
        <v>1006</v>
      </c>
      <c r="C178" s="31" t="s">
        <v>1007</v>
      </c>
      <c r="D178" s="31" t="s">
        <v>1008</v>
      </c>
      <c r="E178" s="31" t="s">
        <v>577</v>
      </c>
      <c r="F178" s="93">
        <v>103538</v>
      </c>
      <c r="G178" s="32">
        <v>20.7</v>
      </c>
      <c r="H178" s="32" t="s">
        <v>905</v>
      </c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>
        <v>45145</v>
      </c>
      <c r="B179" s="32" t="s">
        <v>1182</v>
      </c>
      <c r="C179" s="31" t="s">
        <v>1183</v>
      </c>
      <c r="D179" s="31" t="s">
        <v>1184</v>
      </c>
      <c r="E179" s="31" t="s">
        <v>577</v>
      </c>
      <c r="F179" s="93">
        <v>33600</v>
      </c>
      <c r="G179" s="32">
        <v>150.47999999999999</v>
      </c>
      <c r="H179" s="32" t="s">
        <v>905</v>
      </c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>
        <v>45145</v>
      </c>
      <c r="B180" s="32" t="s">
        <v>1182</v>
      </c>
      <c r="C180" s="31" t="s">
        <v>1183</v>
      </c>
      <c r="D180" s="31" t="s">
        <v>1185</v>
      </c>
      <c r="E180" s="31" t="s">
        <v>577</v>
      </c>
      <c r="F180" s="93">
        <v>94800</v>
      </c>
      <c r="G180" s="32">
        <v>146.75</v>
      </c>
      <c r="H180" s="32" t="s">
        <v>905</v>
      </c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>
        <v>45145</v>
      </c>
      <c r="B181" s="32" t="s">
        <v>1133</v>
      </c>
      <c r="C181" s="31" t="s">
        <v>1134</v>
      </c>
      <c r="D181" s="31" t="s">
        <v>1118</v>
      </c>
      <c r="E181" s="31" t="s">
        <v>577</v>
      </c>
      <c r="F181" s="93">
        <v>323312</v>
      </c>
      <c r="G181" s="32">
        <v>17.38</v>
      </c>
      <c r="H181" s="32" t="s">
        <v>905</v>
      </c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>
        <v>45145</v>
      </c>
      <c r="B182" s="32" t="s">
        <v>1133</v>
      </c>
      <c r="C182" s="31" t="s">
        <v>1134</v>
      </c>
      <c r="D182" s="31" t="s">
        <v>1112</v>
      </c>
      <c r="E182" s="31" t="s">
        <v>577</v>
      </c>
      <c r="F182" s="93">
        <v>455898</v>
      </c>
      <c r="G182" s="32">
        <v>17.59</v>
      </c>
      <c r="H182" s="32" t="s">
        <v>905</v>
      </c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>
        <v>45145</v>
      </c>
      <c r="B183" s="32" t="s">
        <v>1133</v>
      </c>
      <c r="C183" s="31" t="s">
        <v>1134</v>
      </c>
      <c r="D183" s="31" t="s">
        <v>1005</v>
      </c>
      <c r="E183" s="31" t="s">
        <v>577</v>
      </c>
      <c r="F183" s="93">
        <v>576692</v>
      </c>
      <c r="G183" s="32">
        <v>17.52</v>
      </c>
      <c r="H183" s="32" t="s">
        <v>905</v>
      </c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5" customHeight="1">
      <c r="A184" s="92">
        <v>45145</v>
      </c>
      <c r="B184" s="32" t="s">
        <v>954</v>
      </c>
      <c r="C184" s="31" t="s">
        <v>955</v>
      </c>
      <c r="D184" s="31" t="s">
        <v>1011</v>
      </c>
      <c r="E184" s="31" t="s">
        <v>577</v>
      </c>
      <c r="F184" s="93">
        <v>7647206</v>
      </c>
      <c r="G184" s="32">
        <v>2.5499999999999998</v>
      </c>
      <c r="H184" s="32" t="s">
        <v>905</v>
      </c>
    </row>
    <row r="185" spans="1:28" ht="15" customHeight="1">
      <c r="A185" s="92">
        <v>45145</v>
      </c>
      <c r="B185" s="32" t="s">
        <v>954</v>
      </c>
      <c r="C185" s="31" t="s">
        <v>955</v>
      </c>
      <c r="D185" s="31" t="s">
        <v>956</v>
      </c>
      <c r="E185" s="31" t="s">
        <v>577</v>
      </c>
      <c r="F185" s="93">
        <v>40000000</v>
      </c>
      <c r="G185" s="32">
        <v>2.5499999999999998</v>
      </c>
      <c r="H185" s="32" t="s">
        <v>905</v>
      </c>
    </row>
    <row r="186" spans="1:28" ht="15" customHeight="1">
      <c r="A186" s="92">
        <v>45145</v>
      </c>
      <c r="B186" s="32" t="s">
        <v>954</v>
      </c>
      <c r="C186" s="31" t="s">
        <v>955</v>
      </c>
      <c r="D186" s="31" t="s">
        <v>1009</v>
      </c>
      <c r="E186" s="31" t="s">
        <v>577</v>
      </c>
      <c r="F186" s="93">
        <v>3900000</v>
      </c>
      <c r="G186" s="32">
        <v>2.59</v>
      </c>
      <c r="H186" s="32" t="s">
        <v>905</v>
      </c>
    </row>
    <row r="187" spans="1:28" ht="15" customHeight="1">
      <c r="A187" s="92">
        <v>45145</v>
      </c>
      <c r="B187" s="32" t="s">
        <v>954</v>
      </c>
      <c r="C187" s="31" t="s">
        <v>955</v>
      </c>
      <c r="D187" s="31" t="s">
        <v>952</v>
      </c>
      <c r="E187" s="31" t="s">
        <v>577</v>
      </c>
      <c r="F187" s="93">
        <v>2325000</v>
      </c>
      <c r="G187" s="32">
        <v>2.63</v>
      </c>
      <c r="H187" s="32" t="s">
        <v>905</v>
      </c>
    </row>
    <row r="188" spans="1:28" ht="15" customHeight="1">
      <c r="A188" s="92">
        <v>45145</v>
      </c>
      <c r="B188" s="32" t="s">
        <v>941</v>
      </c>
      <c r="C188" s="31" t="s">
        <v>942</v>
      </c>
      <c r="D188" s="31" t="s">
        <v>895</v>
      </c>
      <c r="E188" s="31" t="s">
        <v>577</v>
      </c>
      <c r="F188" s="93">
        <v>32528946</v>
      </c>
      <c r="G188" s="32">
        <v>18.91</v>
      </c>
      <c r="H188" s="32" t="s">
        <v>905</v>
      </c>
    </row>
    <row r="189" spans="1:28" ht="15" customHeight="1">
      <c r="A189" s="92">
        <v>45145</v>
      </c>
      <c r="B189" s="32" t="s">
        <v>770</v>
      </c>
      <c r="C189" s="31" t="s">
        <v>1138</v>
      </c>
      <c r="D189" s="31" t="s">
        <v>1118</v>
      </c>
      <c r="E189" s="31" t="s">
        <v>577</v>
      </c>
      <c r="F189" s="93">
        <v>1419971</v>
      </c>
      <c r="G189" s="32">
        <v>115.73</v>
      </c>
      <c r="H189" s="32" t="s">
        <v>905</v>
      </c>
    </row>
    <row r="190" spans="1:28" ht="15" customHeight="1">
      <c r="A190" s="92">
        <v>45145</v>
      </c>
      <c r="B190" s="32" t="s">
        <v>1139</v>
      </c>
      <c r="C190" s="31" t="s">
        <v>1140</v>
      </c>
      <c r="D190" s="31" t="s">
        <v>939</v>
      </c>
      <c r="E190" s="31" t="s">
        <v>577</v>
      </c>
      <c r="F190" s="93">
        <v>137544</v>
      </c>
      <c r="G190" s="32">
        <v>580.63</v>
      </c>
      <c r="H190" s="32" t="s">
        <v>905</v>
      </c>
    </row>
    <row r="191" spans="1:28" ht="15" customHeight="1">
      <c r="A191" s="92">
        <v>45145</v>
      </c>
      <c r="B191" s="32" t="s">
        <v>1139</v>
      </c>
      <c r="C191" s="31" t="s">
        <v>1140</v>
      </c>
      <c r="D191" s="31" t="s">
        <v>1078</v>
      </c>
      <c r="E191" s="31" t="s">
        <v>577</v>
      </c>
      <c r="F191" s="93">
        <v>8358</v>
      </c>
      <c r="G191" s="32">
        <v>586.64</v>
      </c>
      <c r="H191" s="32" t="s">
        <v>905</v>
      </c>
    </row>
    <row r="192" spans="1:28" ht="15" customHeight="1">
      <c r="A192" s="92">
        <v>45145</v>
      </c>
      <c r="B192" s="32" t="s">
        <v>1139</v>
      </c>
      <c r="C192" s="31" t="s">
        <v>1140</v>
      </c>
      <c r="D192" s="31" t="s">
        <v>1186</v>
      </c>
      <c r="E192" s="31" t="s">
        <v>577</v>
      </c>
      <c r="F192" s="93">
        <v>5000000</v>
      </c>
      <c r="G192" s="32">
        <v>541.19000000000005</v>
      </c>
      <c r="H192" s="32" t="s">
        <v>905</v>
      </c>
    </row>
    <row r="193" spans="1:8" ht="15" customHeight="1">
      <c r="A193" s="92">
        <v>45145</v>
      </c>
      <c r="B193" s="32" t="s">
        <v>1139</v>
      </c>
      <c r="C193" s="31" t="s">
        <v>1140</v>
      </c>
      <c r="D193" s="31" t="s">
        <v>1187</v>
      </c>
      <c r="E193" s="31" t="s">
        <v>577</v>
      </c>
      <c r="F193" s="93">
        <v>367273</v>
      </c>
      <c r="G193" s="32">
        <v>565.01</v>
      </c>
      <c r="H193" s="32" t="s">
        <v>905</v>
      </c>
    </row>
    <row r="194" spans="1:8" ht="15" customHeight="1">
      <c r="A194" s="92">
        <v>45145</v>
      </c>
      <c r="B194" s="32" t="s">
        <v>1139</v>
      </c>
      <c r="C194" s="31" t="s">
        <v>1140</v>
      </c>
      <c r="D194" s="31" t="s">
        <v>1118</v>
      </c>
      <c r="E194" s="31" t="s">
        <v>577</v>
      </c>
      <c r="F194" s="93">
        <v>666312</v>
      </c>
      <c r="G194" s="32">
        <v>583.28</v>
      </c>
      <c r="H194" s="32" t="s">
        <v>905</v>
      </c>
    </row>
    <row r="195" spans="1:8" ht="15" customHeight="1">
      <c r="A195" s="92">
        <v>45145</v>
      </c>
      <c r="B195" s="32" t="s">
        <v>1142</v>
      </c>
      <c r="C195" s="31" t="s">
        <v>1143</v>
      </c>
      <c r="D195" s="31" t="s">
        <v>1144</v>
      </c>
      <c r="E195" s="31" t="s">
        <v>577</v>
      </c>
      <c r="F195" s="93">
        <v>1955132</v>
      </c>
      <c r="G195" s="32">
        <v>2.91</v>
      </c>
      <c r="H195" s="32" t="s">
        <v>905</v>
      </c>
    </row>
    <row r="196" spans="1:8" ht="15" customHeight="1">
      <c r="A196" s="92">
        <v>45145</v>
      </c>
      <c r="B196" s="32" t="s">
        <v>1188</v>
      </c>
      <c r="C196" s="31" t="s">
        <v>1189</v>
      </c>
      <c r="D196" s="31" t="s">
        <v>1190</v>
      </c>
      <c r="E196" s="31" t="s">
        <v>577</v>
      </c>
      <c r="F196" s="93">
        <v>217863</v>
      </c>
      <c r="G196" s="32">
        <v>312.68</v>
      </c>
      <c r="H196" s="32" t="s">
        <v>905</v>
      </c>
    </row>
    <row r="197" spans="1:8" ht="15" customHeight="1">
      <c r="A197" s="92">
        <v>45145</v>
      </c>
      <c r="B197" s="32" t="s">
        <v>1148</v>
      </c>
      <c r="C197" s="31" t="s">
        <v>1149</v>
      </c>
      <c r="D197" s="31" t="s">
        <v>952</v>
      </c>
      <c r="E197" s="31" t="s">
        <v>577</v>
      </c>
      <c r="F197" s="93">
        <v>169000</v>
      </c>
      <c r="G197" s="32">
        <v>306.92</v>
      </c>
      <c r="H197" s="32" t="s">
        <v>905</v>
      </c>
    </row>
    <row r="198" spans="1:8" ht="15" customHeight="1">
      <c r="A198" s="92">
        <v>45145</v>
      </c>
      <c r="B198" s="32" t="s">
        <v>1148</v>
      </c>
      <c r="C198" s="31" t="s">
        <v>1149</v>
      </c>
      <c r="D198" s="31" t="s">
        <v>1112</v>
      </c>
      <c r="E198" s="31" t="s">
        <v>577</v>
      </c>
      <c r="F198" s="93">
        <v>146393</v>
      </c>
      <c r="G198" s="32">
        <v>306.48</v>
      </c>
      <c r="H198" s="32" t="s">
        <v>905</v>
      </c>
    </row>
    <row r="199" spans="1:8" ht="15" customHeight="1">
      <c r="A199" s="92">
        <v>45145</v>
      </c>
      <c r="B199" s="32" t="s">
        <v>1150</v>
      </c>
      <c r="C199" s="31" t="s">
        <v>1151</v>
      </c>
      <c r="D199" s="31" t="s">
        <v>1153</v>
      </c>
      <c r="E199" s="31" t="s">
        <v>577</v>
      </c>
      <c r="F199" s="93">
        <v>51600</v>
      </c>
      <c r="G199" s="32">
        <v>134.01</v>
      </c>
      <c r="H199" s="32" t="s">
        <v>905</v>
      </c>
    </row>
    <row r="200" spans="1:8" ht="15" customHeight="1">
      <c r="A200" s="92">
        <v>45145</v>
      </c>
      <c r="B200" s="32" t="s">
        <v>1150</v>
      </c>
      <c r="C200" s="31" t="s">
        <v>1151</v>
      </c>
      <c r="D200" s="31" t="s">
        <v>1152</v>
      </c>
      <c r="E200" s="31" t="s">
        <v>577</v>
      </c>
      <c r="F200" s="93">
        <v>237600</v>
      </c>
      <c r="G200" s="32">
        <v>141.11000000000001</v>
      </c>
      <c r="H200" s="32" t="s">
        <v>905</v>
      </c>
    </row>
    <row r="201" spans="1:8" ht="15" customHeight="1">
      <c r="A201" s="92">
        <v>45145</v>
      </c>
      <c r="B201" s="32" t="s">
        <v>1150</v>
      </c>
      <c r="C201" s="31" t="s">
        <v>1151</v>
      </c>
      <c r="D201" s="31" t="s">
        <v>1097</v>
      </c>
      <c r="E201" s="31" t="s">
        <v>577</v>
      </c>
      <c r="F201" s="93">
        <v>65400</v>
      </c>
      <c r="G201" s="32">
        <v>133</v>
      </c>
      <c r="H201" s="32" t="s">
        <v>905</v>
      </c>
    </row>
    <row r="202" spans="1:8" ht="15" customHeight="1">
      <c r="A202" s="92">
        <v>45145</v>
      </c>
      <c r="B202" s="32" t="s">
        <v>1150</v>
      </c>
      <c r="C202" s="31" t="s">
        <v>1151</v>
      </c>
      <c r="D202" s="31" t="s">
        <v>1191</v>
      </c>
      <c r="E202" s="31" t="s">
        <v>577</v>
      </c>
      <c r="F202" s="93">
        <v>134400</v>
      </c>
      <c r="G202" s="32">
        <v>133</v>
      </c>
      <c r="H202" s="32" t="s">
        <v>905</v>
      </c>
    </row>
    <row r="203" spans="1:8" ht="15" customHeight="1">
      <c r="A203" s="92">
        <v>45145</v>
      </c>
      <c r="B203" s="32" t="s">
        <v>1192</v>
      </c>
      <c r="C203" s="31" t="s">
        <v>1193</v>
      </c>
      <c r="D203" s="31" t="s">
        <v>1194</v>
      </c>
      <c r="E203" s="31" t="s">
        <v>577</v>
      </c>
      <c r="F203" s="93">
        <v>82539</v>
      </c>
      <c r="G203" s="32">
        <v>222.86</v>
      </c>
      <c r="H203" s="32" t="s">
        <v>905</v>
      </c>
    </row>
    <row r="204" spans="1:8" ht="15" customHeight="1">
      <c r="A204" s="92">
        <v>45145</v>
      </c>
      <c r="B204" s="32" t="s">
        <v>1154</v>
      </c>
      <c r="C204" s="31" t="s">
        <v>1155</v>
      </c>
      <c r="D204" s="31" t="s">
        <v>1156</v>
      </c>
      <c r="E204" s="31" t="s">
        <v>577</v>
      </c>
      <c r="F204" s="93">
        <v>1985949</v>
      </c>
      <c r="G204" s="32">
        <v>96.07</v>
      </c>
      <c r="H204" s="32" t="s">
        <v>905</v>
      </c>
    </row>
    <row r="205" spans="1:8" ht="15" customHeight="1">
      <c r="A205" s="92">
        <v>45145</v>
      </c>
      <c r="B205" s="32" t="s">
        <v>1154</v>
      </c>
      <c r="C205" s="31" t="s">
        <v>1155</v>
      </c>
      <c r="D205" s="31" t="s">
        <v>1010</v>
      </c>
      <c r="E205" s="31" t="s">
        <v>577</v>
      </c>
      <c r="F205" s="93">
        <v>472860</v>
      </c>
      <c r="G205" s="32">
        <v>96.57</v>
      </c>
      <c r="H205" s="32" t="s">
        <v>905</v>
      </c>
    </row>
    <row r="206" spans="1:8" ht="15" customHeight="1">
      <c r="A206" s="92">
        <v>45145</v>
      </c>
      <c r="B206" s="32" t="s">
        <v>1154</v>
      </c>
      <c r="C206" s="31" t="s">
        <v>1155</v>
      </c>
      <c r="D206" s="31" t="s">
        <v>578</v>
      </c>
      <c r="E206" s="31" t="s">
        <v>577</v>
      </c>
      <c r="F206" s="93">
        <v>1022324</v>
      </c>
      <c r="G206" s="32">
        <v>96.06</v>
      </c>
      <c r="H206" s="32" t="s">
        <v>905</v>
      </c>
    </row>
    <row r="207" spans="1:8" ht="15" customHeight="1">
      <c r="A207" s="92">
        <v>45145</v>
      </c>
      <c r="B207" s="32" t="s">
        <v>1160</v>
      </c>
      <c r="C207" s="31" t="s">
        <v>1161</v>
      </c>
      <c r="D207" s="31" t="s">
        <v>1195</v>
      </c>
      <c r="E207" s="31" t="s">
        <v>577</v>
      </c>
      <c r="F207" s="93">
        <v>501304</v>
      </c>
      <c r="G207" s="32">
        <v>0.2</v>
      </c>
      <c r="H207" s="32" t="s">
        <v>905</v>
      </c>
    </row>
    <row r="208" spans="1:8" ht="15" customHeight="1">
      <c r="A208" s="92">
        <v>45145</v>
      </c>
      <c r="B208" s="32" t="s">
        <v>1163</v>
      </c>
      <c r="C208" s="31" t="s">
        <v>1164</v>
      </c>
      <c r="D208" s="31" t="s">
        <v>578</v>
      </c>
      <c r="E208" s="31" t="s">
        <v>577</v>
      </c>
      <c r="F208" s="93">
        <v>93795</v>
      </c>
      <c r="G208" s="32">
        <v>2052.8000000000002</v>
      </c>
      <c r="H208" s="32" t="s">
        <v>905</v>
      </c>
    </row>
    <row r="209" spans="1:8" ht="15" customHeight="1">
      <c r="A209" s="92">
        <v>45145</v>
      </c>
      <c r="B209" s="32" t="s">
        <v>1012</v>
      </c>
      <c r="C209" s="31" t="s">
        <v>1013</v>
      </c>
      <c r="D209" s="31" t="s">
        <v>1014</v>
      </c>
      <c r="E209" s="31" t="s">
        <v>577</v>
      </c>
      <c r="F209" s="93">
        <v>110461</v>
      </c>
      <c r="G209" s="32">
        <v>122.12</v>
      </c>
      <c r="H209" s="32" t="s">
        <v>905</v>
      </c>
    </row>
    <row r="210" spans="1:8" ht="15" customHeight="1">
      <c r="A210" s="92">
        <v>45145</v>
      </c>
      <c r="B210" s="32" t="s">
        <v>1015</v>
      </c>
      <c r="C210" s="31" t="s">
        <v>1016</v>
      </c>
      <c r="D210" s="31" t="s">
        <v>1017</v>
      </c>
      <c r="E210" s="31" t="s">
        <v>577</v>
      </c>
      <c r="F210" s="93">
        <v>5012547</v>
      </c>
      <c r="G210" s="32">
        <v>3.16</v>
      </c>
      <c r="H210" s="32" t="s">
        <v>905</v>
      </c>
    </row>
    <row r="211" spans="1:8" ht="15" customHeight="1">
      <c r="A211" s="92">
        <v>45145</v>
      </c>
      <c r="B211" s="32" t="s">
        <v>1196</v>
      </c>
      <c r="C211" s="31" t="s">
        <v>1197</v>
      </c>
      <c r="D211" s="31" t="s">
        <v>1136</v>
      </c>
      <c r="E211" s="31" t="s">
        <v>577</v>
      </c>
      <c r="F211" s="93">
        <v>258660</v>
      </c>
      <c r="G211" s="32">
        <v>113.35</v>
      </c>
      <c r="H211" s="32" t="s">
        <v>905</v>
      </c>
    </row>
    <row r="212" spans="1:8" ht="15" customHeight="1">
      <c r="A212" s="92">
        <v>45145</v>
      </c>
      <c r="B212" s="32" t="s">
        <v>1165</v>
      </c>
      <c r="C212" s="31" t="s">
        <v>1166</v>
      </c>
      <c r="D212" s="31" t="s">
        <v>940</v>
      </c>
      <c r="E212" s="31" t="s">
        <v>577</v>
      </c>
      <c r="F212" s="93">
        <v>916237</v>
      </c>
      <c r="G212" s="32">
        <v>329.42</v>
      </c>
      <c r="H212" s="32" t="s">
        <v>905</v>
      </c>
    </row>
    <row r="213" spans="1:8" ht="15" customHeight="1">
      <c r="A213" s="92">
        <v>45145</v>
      </c>
      <c r="B213" s="32" t="s">
        <v>1165</v>
      </c>
      <c r="C213" s="31" t="s">
        <v>1166</v>
      </c>
      <c r="D213" s="31" t="s">
        <v>1168</v>
      </c>
      <c r="E213" s="31" t="s">
        <v>577</v>
      </c>
      <c r="F213" s="93">
        <v>419371</v>
      </c>
      <c r="G213" s="32">
        <v>328.66</v>
      </c>
      <c r="H213" s="32" t="s">
        <v>905</v>
      </c>
    </row>
    <row r="214" spans="1:8" ht="15" customHeight="1">
      <c r="A214" s="92">
        <v>45145</v>
      </c>
      <c r="B214" s="32" t="s">
        <v>1165</v>
      </c>
      <c r="C214" s="31" t="s">
        <v>1166</v>
      </c>
      <c r="D214" s="31" t="s">
        <v>578</v>
      </c>
      <c r="E214" s="31" t="s">
        <v>577</v>
      </c>
      <c r="F214" s="93">
        <v>514855</v>
      </c>
      <c r="G214" s="32">
        <v>332.99</v>
      </c>
      <c r="H214" s="32" t="s">
        <v>905</v>
      </c>
    </row>
    <row r="215" spans="1:8" ht="15" customHeight="1">
      <c r="A215" s="92">
        <v>45145</v>
      </c>
      <c r="B215" s="32" t="s">
        <v>1165</v>
      </c>
      <c r="C215" s="31" t="s">
        <v>1166</v>
      </c>
      <c r="D215" s="31" t="s">
        <v>1167</v>
      </c>
      <c r="E215" s="31" t="s">
        <v>577</v>
      </c>
      <c r="F215" s="93">
        <v>490813</v>
      </c>
      <c r="G215" s="32">
        <v>331.19</v>
      </c>
      <c r="H215" s="32" t="s">
        <v>905</v>
      </c>
    </row>
    <row r="216" spans="1:8" ht="15" customHeight="1">
      <c r="A216" s="92">
        <v>45145</v>
      </c>
      <c r="B216" s="32" t="s">
        <v>1165</v>
      </c>
      <c r="C216" s="31" t="s">
        <v>1166</v>
      </c>
      <c r="D216" s="31" t="s">
        <v>1118</v>
      </c>
      <c r="E216" s="31" t="s">
        <v>577</v>
      </c>
      <c r="F216" s="93">
        <v>547648</v>
      </c>
      <c r="G216" s="32">
        <v>325.12</v>
      </c>
      <c r="H216" s="32" t="s">
        <v>905</v>
      </c>
    </row>
    <row r="217" spans="1:8" ht="15" customHeight="1">
      <c r="A217" s="92">
        <v>45145</v>
      </c>
      <c r="B217" s="32" t="s">
        <v>1170</v>
      </c>
      <c r="C217" s="31" t="s">
        <v>1171</v>
      </c>
      <c r="D217" s="31" t="s">
        <v>1198</v>
      </c>
      <c r="E217" s="31" t="s">
        <v>577</v>
      </c>
      <c r="F217" s="93">
        <v>180000</v>
      </c>
      <c r="G217" s="32">
        <v>37</v>
      </c>
      <c r="H217" s="32" t="s">
        <v>905</v>
      </c>
    </row>
    <row r="218" spans="1:8" ht="15" customHeight="1">
      <c r="A218" s="92"/>
      <c r="B218" s="32"/>
      <c r="C218" s="31"/>
      <c r="D218" s="31"/>
      <c r="E218" s="31"/>
      <c r="F218" s="93"/>
      <c r="G218" s="32"/>
      <c r="H218" s="95"/>
    </row>
    <row r="219" spans="1:8" ht="15" customHeight="1">
      <c r="A219" s="92"/>
      <c r="B219" s="32"/>
      <c r="C219" s="31"/>
      <c r="D219" s="31"/>
      <c r="E219" s="31"/>
      <c r="F219" s="93"/>
      <c r="G219" s="32"/>
      <c r="H219" s="95"/>
    </row>
    <row r="220" spans="1:8" ht="15" customHeight="1">
      <c r="A220" s="92"/>
      <c r="B220" s="32"/>
      <c r="C220" s="31"/>
      <c r="D220" s="31"/>
      <c r="E220" s="31"/>
      <c r="F220" s="93"/>
      <c r="G220" s="32"/>
      <c r="H220" s="95"/>
    </row>
    <row r="221" spans="1:8" ht="15" customHeight="1">
      <c r="A221" s="92"/>
      <c r="B221" s="32"/>
      <c r="C221" s="31"/>
      <c r="D221" s="31"/>
      <c r="E221" s="31"/>
      <c r="F221" s="93"/>
      <c r="G221" s="32"/>
      <c r="H221" s="95"/>
    </row>
    <row r="222" spans="1:8" ht="15" customHeight="1">
      <c r="A222" s="92"/>
      <c r="B222" s="32"/>
      <c r="C222" s="31"/>
      <c r="D222" s="31"/>
      <c r="E222" s="31"/>
      <c r="F222" s="93"/>
      <c r="G222" s="32"/>
      <c r="H222" s="95"/>
    </row>
    <row r="223" spans="1:8" ht="15" customHeight="1">
      <c r="A223" s="92"/>
      <c r="B223" s="32"/>
      <c r="C223" s="31"/>
      <c r="D223" s="31"/>
      <c r="E223" s="31"/>
      <c r="F223" s="93"/>
      <c r="G223" s="32"/>
      <c r="H223" s="95"/>
    </row>
    <row r="224" spans="1:8" ht="15" customHeight="1">
      <c r="A224" s="92"/>
      <c r="B224" s="32"/>
      <c r="C224" s="31"/>
      <c r="D224" s="31"/>
      <c r="E224" s="31"/>
      <c r="F224" s="93"/>
      <c r="G224" s="32"/>
      <c r="H224" s="95"/>
    </row>
    <row r="225" spans="1:8" ht="15" customHeight="1">
      <c r="A225" s="92"/>
      <c r="B225" s="32"/>
      <c r="C225" s="31"/>
      <c r="D225" s="31"/>
      <c r="E225" s="31"/>
      <c r="F225" s="93"/>
      <c r="G225" s="32"/>
      <c r="H225" s="95"/>
    </row>
    <row r="226" spans="1:8" ht="15" customHeight="1">
      <c r="A226" s="92"/>
      <c r="B226" s="32"/>
      <c r="C226" s="31"/>
      <c r="D226" s="31"/>
      <c r="E226" s="31"/>
      <c r="F226" s="93"/>
      <c r="G226" s="32"/>
      <c r="H226" s="95"/>
    </row>
    <row r="227" spans="1:8" ht="15" customHeight="1">
      <c r="A227" s="92"/>
      <c r="B227" s="32"/>
      <c r="C227" s="31"/>
      <c r="D227" s="31"/>
      <c r="E227" s="31"/>
      <c r="F227" s="93"/>
      <c r="G227" s="32"/>
      <c r="H227" s="95"/>
    </row>
    <row r="228" spans="1:8" ht="15" customHeight="1">
      <c r="A228" s="92"/>
      <c r="B228" s="32"/>
      <c r="C228" s="31"/>
      <c r="D228" s="31"/>
      <c r="E228" s="31"/>
      <c r="F228" s="93"/>
      <c r="G228" s="32"/>
      <c r="H228" s="95"/>
    </row>
    <row r="229" spans="1:8" ht="15" customHeight="1">
      <c r="A229" s="92"/>
      <c r="B229" s="32"/>
      <c r="C229" s="31"/>
      <c r="D229" s="31"/>
      <c r="E229" s="31"/>
      <c r="F229" s="93"/>
      <c r="G229" s="32"/>
      <c r="H229" s="95"/>
    </row>
    <row r="230" spans="1:8" ht="15" customHeight="1">
      <c r="A230" s="92"/>
      <c r="B230" s="32"/>
      <c r="C230" s="31"/>
      <c r="D230" s="31"/>
      <c r="E230" s="31"/>
      <c r="F230" s="93"/>
      <c r="G230" s="32"/>
      <c r="H230" s="95"/>
    </row>
    <row r="231" spans="1:8" ht="15" customHeight="1">
      <c r="A231" s="92"/>
      <c r="B231" s="32"/>
      <c r="C231" s="31"/>
      <c r="D231" s="31"/>
      <c r="E231" s="31"/>
      <c r="F231" s="93"/>
      <c r="G231" s="32"/>
      <c r="H231" s="95"/>
    </row>
    <row r="232" spans="1:8" ht="15" customHeight="1">
      <c r="A232" s="92"/>
      <c r="B232" s="32"/>
      <c r="C232" s="31"/>
      <c r="D232" s="31"/>
      <c r="E232" s="31"/>
      <c r="F232" s="93"/>
      <c r="G232" s="32"/>
      <c r="H232" s="95"/>
    </row>
    <row r="233" spans="1:8" ht="15" customHeight="1">
      <c r="A233" s="92"/>
      <c r="B233" s="32"/>
      <c r="C233" s="31"/>
      <c r="D233" s="31"/>
      <c r="E233" s="31"/>
      <c r="F233" s="93"/>
      <c r="G233" s="32"/>
      <c r="H233" s="95"/>
    </row>
    <row r="234" spans="1:8" ht="15" customHeight="1">
      <c r="A234" s="92"/>
      <c r="B234" s="32"/>
      <c r="C234" s="31"/>
      <c r="D234" s="31"/>
      <c r="E234" s="31"/>
      <c r="F234" s="93"/>
      <c r="G234" s="32"/>
      <c r="H234" s="95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5"/>
  <sheetViews>
    <sheetView zoomScale="90" zoomScaleNormal="90" workbookViewId="0">
      <selection activeCell="A2" sqref="A2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957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45146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88">
        <v>1</v>
      </c>
      <c r="B10" s="289">
        <v>45092</v>
      </c>
      <c r="C10" s="290"/>
      <c r="D10" s="291" t="s">
        <v>62</v>
      </c>
      <c r="E10" s="292" t="s">
        <v>593</v>
      </c>
      <c r="F10" s="247">
        <v>6800</v>
      </c>
      <c r="G10" s="250">
        <v>6400</v>
      </c>
      <c r="H10" s="250">
        <v>7150</v>
      </c>
      <c r="I10" s="293" t="s">
        <v>857</v>
      </c>
      <c r="J10" s="115" t="s">
        <v>936</v>
      </c>
      <c r="K10" s="115">
        <f>H10-F10</f>
        <v>350</v>
      </c>
      <c r="L10" s="116">
        <f>(F10*-0.3)/100</f>
        <v>-20.399999999999999</v>
      </c>
      <c r="M10" s="117">
        <f>(K10+L10)/F10</f>
        <v>4.8470588235294119E-2</v>
      </c>
      <c r="N10" s="268" t="s">
        <v>596</v>
      </c>
      <c r="O10" s="270">
        <v>45139</v>
      </c>
      <c r="P10" s="269" t="s">
        <v>312</v>
      </c>
      <c r="Q10" s="41"/>
      <c r="R10" s="41" t="s">
        <v>595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55">
        <v>2</v>
      </c>
      <c r="B11" s="108">
        <v>45111</v>
      </c>
      <c r="C11" s="256"/>
      <c r="D11" s="257" t="s">
        <v>82</v>
      </c>
      <c r="E11" s="109" t="s">
        <v>593</v>
      </c>
      <c r="F11" s="107" t="s">
        <v>886</v>
      </c>
      <c r="G11" s="110">
        <v>234</v>
      </c>
      <c r="H11" s="107"/>
      <c r="I11" s="107" t="s">
        <v>880</v>
      </c>
      <c r="J11" s="110" t="s">
        <v>594</v>
      </c>
      <c r="K11" s="110"/>
      <c r="L11" s="111"/>
      <c r="M11" s="112"/>
      <c r="N11" s="110"/>
      <c r="O11" s="266"/>
      <c r="P11" s="118">
        <f>VLOOKUP(D11,'MidCap Intra'!B58:C557,2,0)</f>
        <v>261.39999999999998</v>
      </c>
      <c r="Q11" s="41"/>
      <c r="R11" s="41" t="s">
        <v>595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55">
        <v>3</v>
      </c>
      <c r="B12" s="108">
        <v>45112</v>
      </c>
      <c r="C12" s="256"/>
      <c r="D12" s="257" t="s">
        <v>388</v>
      </c>
      <c r="E12" s="109" t="s">
        <v>593</v>
      </c>
      <c r="F12" s="107" t="s">
        <v>887</v>
      </c>
      <c r="G12" s="110">
        <v>1395</v>
      </c>
      <c r="H12" s="107"/>
      <c r="I12" s="107" t="s">
        <v>882</v>
      </c>
      <c r="J12" s="110" t="s">
        <v>594</v>
      </c>
      <c r="K12" s="110"/>
      <c r="L12" s="111"/>
      <c r="M12" s="112"/>
      <c r="N12" s="110"/>
      <c r="O12" s="266"/>
      <c r="P12" s="118">
        <f>VLOOKUP(D12,'MidCap Intra'!B59:C558,2,0)</f>
        <v>1446.7</v>
      </c>
      <c r="Q12" s="41"/>
      <c r="R12" s="41" t="s">
        <v>608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271">
        <v>4</v>
      </c>
      <c r="B13" s="253">
        <v>45119</v>
      </c>
      <c r="C13" s="272"/>
      <c r="D13" s="273" t="s">
        <v>129</v>
      </c>
      <c r="E13" s="274" t="s">
        <v>593</v>
      </c>
      <c r="F13" s="252" t="s">
        <v>888</v>
      </c>
      <c r="G13" s="254">
        <v>1540</v>
      </c>
      <c r="H13" s="252"/>
      <c r="I13" s="252" t="s">
        <v>885</v>
      </c>
      <c r="J13" s="254" t="s">
        <v>594</v>
      </c>
      <c r="K13" s="254"/>
      <c r="L13" s="267"/>
      <c r="M13" s="275"/>
      <c r="N13" s="254"/>
      <c r="O13" s="276"/>
      <c r="P13" s="118">
        <f>VLOOKUP(D13,'MidCap Intra'!B63:C562,2,0)</f>
        <v>1651.25</v>
      </c>
      <c r="Q13" s="41"/>
      <c r="R13" s="41" t="s">
        <v>595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71">
        <v>5</v>
      </c>
      <c r="B14" s="253">
        <v>45120</v>
      </c>
      <c r="C14" s="272"/>
      <c r="D14" s="278" t="s">
        <v>431</v>
      </c>
      <c r="E14" s="274" t="s">
        <v>593</v>
      </c>
      <c r="F14" s="252" t="s">
        <v>890</v>
      </c>
      <c r="G14" s="254">
        <v>102</v>
      </c>
      <c r="H14" s="252"/>
      <c r="I14" s="252" t="s">
        <v>891</v>
      </c>
      <c r="J14" s="254" t="s">
        <v>594</v>
      </c>
      <c r="K14" s="254"/>
      <c r="L14" s="267"/>
      <c r="M14" s="275"/>
      <c r="N14" s="254"/>
      <c r="O14" s="276"/>
      <c r="P14" s="118">
        <f>VLOOKUP(D14,'MidCap Intra'!B64:C563,2,0)</f>
        <v>111.1</v>
      </c>
      <c r="Q14" s="41"/>
      <c r="R14" s="41" t="s">
        <v>595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71">
        <v>6</v>
      </c>
      <c r="B15" s="253">
        <v>45125</v>
      </c>
      <c r="C15" s="272"/>
      <c r="D15" s="278" t="s">
        <v>215</v>
      </c>
      <c r="E15" s="274" t="s">
        <v>593</v>
      </c>
      <c r="F15" s="252" t="s">
        <v>898</v>
      </c>
      <c r="G15" s="254">
        <v>548</v>
      </c>
      <c r="H15" s="252"/>
      <c r="I15" s="252" t="s">
        <v>899</v>
      </c>
      <c r="J15" s="254" t="s">
        <v>594</v>
      </c>
      <c r="K15" s="254"/>
      <c r="L15" s="267"/>
      <c r="M15" s="275"/>
      <c r="N15" s="254"/>
      <c r="O15" s="276"/>
      <c r="P15" s="118">
        <f>VLOOKUP(D15,'MidCap Intra'!B67:C566,2,0)</f>
        <v>567.9</v>
      </c>
      <c r="Q15" s="41"/>
      <c r="R15" s="41" t="s">
        <v>595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316">
        <v>7</v>
      </c>
      <c r="B16" s="299">
        <v>45125</v>
      </c>
      <c r="C16" s="317"/>
      <c r="D16" s="318" t="s">
        <v>500</v>
      </c>
      <c r="E16" s="319" t="s">
        <v>593</v>
      </c>
      <c r="F16" s="298">
        <v>178</v>
      </c>
      <c r="G16" s="300">
        <v>168</v>
      </c>
      <c r="H16" s="298">
        <v>170</v>
      </c>
      <c r="I16" s="298" t="s">
        <v>900</v>
      </c>
      <c r="J16" s="320" t="s">
        <v>946</v>
      </c>
      <c r="K16" s="320">
        <f t="shared" ref="K16" si="0">H16-F16</f>
        <v>-8</v>
      </c>
      <c r="L16" s="321">
        <f>(F16*-0.3)/100</f>
        <v>-0.53400000000000003</v>
      </c>
      <c r="M16" s="322">
        <f t="shared" ref="M16" si="1">(K16+L16)/F16</f>
        <v>-4.7943820224719103E-2</v>
      </c>
      <c r="N16" s="323" t="s">
        <v>607</v>
      </c>
      <c r="O16" s="324">
        <v>45140</v>
      </c>
      <c r="P16" s="325"/>
      <c r="Q16" s="41"/>
      <c r="R16" s="41" t="s">
        <v>595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288">
        <v>8</v>
      </c>
      <c r="B17" s="289">
        <v>45133</v>
      </c>
      <c r="C17" s="290"/>
      <c r="D17" s="291" t="s">
        <v>429</v>
      </c>
      <c r="E17" s="292" t="s">
        <v>593</v>
      </c>
      <c r="F17" s="247">
        <v>326</v>
      </c>
      <c r="G17" s="250">
        <v>299</v>
      </c>
      <c r="H17" s="250">
        <v>345.5</v>
      </c>
      <c r="I17" s="293" t="s">
        <v>906</v>
      </c>
      <c r="J17" s="115" t="s">
        <v>943</v>
      </c>
      <c r="K17" s="115">
        <f t="shared" ref="K17" si="2">H17-F17</f>
        <v>19.5</v>
      </c>
      <c r="L17" s="116">
        <f>(F17*-0.3)/100</f>
        <v>-0.97799999999999998</v>
      </c>
      <c r="M17" s="117">
        <f t="shared" ref="M17" si="3">(K17+L17)/F17</f>
        <v>5.6815950920245391E-2</v>
      </c>
      <c r="N17" s="268" t="s">
        <v>596</v>
      </c>
      <c r="O17" s="270">
        <v>45140</v>
      </c>
      <c r="P17" s="269"/>
      <c r="Q17" s="41"/>
      <c r="R17" s="41" t="s">
        <v>595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71">
        <v>9</v>
      </c>
      <c r="B18" s="253">
        <v>45133</v>
      </c>
      <c r="C18" s="272"/>
      <c r="D18" s="278" t="s">
        <v>74</v>
      </c>
      <c r="E18" s="274" t="s">
        <v>593</v>
      </c>
      <c r="F18" s="252" t="s">
        <v>907</v>
      </c>
      <c r="G18" s="254">
        <v>185</v>
      </c>
      <c r="H18" s="252"/>
      <c r="I18" s="252" t="s">
        <v>908</v>
      </c>
      <c r="J18" s="254" t="s">
        <v>594</v>
      </c>
      <c r="K18" s="254"/>
      <c r="L18" s="267"/>
      <c r="M18" s="275"/>
      <c r="N18" s="254"/>
      <c r="O18" s="276"/>
      <c r="P18" s="118" t="e">
        <f>VLOOKUP(D18,'MidCap Intra'!B70:C569,2,0)</f>
        <v>#N/A</v>
      </c>
      <c r="Q18" s="41"/>
      <c r="R18" s="41" t="s">
        <v>595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255">
        <v>10</v>
      </c>
      <c r="B19" s="108">
        <v>45133</v>
      </c>
      <c r="C19" s="256"/>
      <c r="D19" s="279" t="s">
        <v>492</v>
      </c>
      <c r="E19" s="274" t="s">
        <v>593</v>
      </c>
      <c r="F19" s="107" t="s">
        <v>909</v>
      </c>
      <c r="G19" s="110">
        <v>118</v>
      </c>
      <c r="H19" s="107"/>
      <c r="I19" s="107" t="s">
        <v>910</v>
      </c>
      <c r="J19" s="110" t="s">
        <v>594</v>
      </c>
      <c r="K19" s="254"/>
      <c r="L19" s="267"/>
      <c r="M19" s="275"/>
      <c r="N19" s="254"/>
      <c r="O19" s="276"/>
      <c r="P19" s="118">
        <f>VLOOKUP(D19,'MidCap Intra'!B71:C570,2,0)</f>
        <v>125.15</v>
      </c>
      <c r="Q19" s="41"/>
      <c r="R19" s="41" t="s">
        <v>595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71">
        <v>11</v>
      </c>
      <c r="B20" s="253">
        <v>45134</v>
      </c>
      <c r="C20" s="272"/>
      <c r="D20" s="273" t="s">
        <v>151</v>
      </c>
      <c r="E20" s="274" t="s">
        <v>593</v>
      </c>
      <c r="F20" s="252" t="s">
        <v>911</v>
      </c>
      <c r="G20" s="254">
        <v>164</v>
      </c>
      <c r="H20" s="252"/>
      <c r="I20" s="252" t="s">
        <v>912</v>
      </c>
      <c r="J20" s="254" t="s">
        <v>594</v>
      </c>
      <c r="K20" s="254"/>
      <c r="L20" s="267"/>
      <c r="M20" s="275"/>
      <c r="N20" s="254"/>
      <c r="O20" s="276"/>
      <c r="P20" s="118">
        <f>VLOOKUP(D20,'MidCap Intra'!B72:C571,2,0)</f>
        <v>173.7</v>
      </c>
      <c r="Q20" s="41"/>
      <c r="R20" s="41" t="s">
        <v>595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5" customHeight="1">
      <c r="A21" s="271">
        <v>12</v>
      </c>
      <c r="B21" s="253">
        <v>45135</v>
      </c>
      <c r="C21" s="272"/>
      <c r="D21" s="278" t="s">
        <v>460</v>
      </c>
      <c r="E21" s="274" t="s">
        <v>593</v>
      </c>
      <c r="F21" s="252" t="s">
        <v>916</v>
      </c>
      <c r="G21" s="254">
        <v>1840</v>
      </c>
      <c r="H21" s="252"/>
      <c r="I21" s="252" t="s">
        <v>884</v>
      </c>
      <c r="J21" s="254" t="s">
        <v>594</v>
      </c>
      <c r="K21" s="254"/>
      <c r="L21" s="267"/>
      <c r="M21" s="275"/>
      <c r="N21" s="254"/>
      <c r="O21" s="276"/>
      <c r="P21" s="118">
        <f>VLOOKUP(D21,'MidCap Intra'!B73:C572,2,0)</f>
        <v>2046.2</v>
      </c>
      <c r="R21" s="41" t="s">
        <v>595</v>
      </c>
    </row>
    <row r="22" spans="1:38" ht="15" customHeight="1">
      <c r="A22" s="271">
        <v>13</v>
      </c>
      <c r="B22" s="253">
        <v>45139</v>
      </c>
      <c r="C22" s="272"/>
      <c r="D22" s="273" t="s">
        <v>302</v>
      </c>
      <c r="E22" s="274" t="s">
        <v>593</v>
      </c>
      <c r="F22" s="252" t="s">
        <v>929</v>
      </c>
      <c r="G22" s="254">
        <v>2880</v>
      </c>
      <c r="H22" s="252"/>
      <c r="I22" s="252" t="s">
        <v>930</v>
      </c>
      <c r="J22" s="254" t="s">
        <v>594</v>
      </c>
      <c r="K22" s="254"/>
      <c r="L22" s="267"/>
      <c r="M22" s="275"/>
      <c r="N22" s="254"/>
      <c r="O22" s="276"/>
      <c r="P22" s="118">
        <f>VLOOKUP(D22,'MidCap Intra'!B74:C573,2,0)</f>
        <v>3062.55</v>
      </c>
    </row>
    <row r="23" spans="1:38" ht="15" customHeight="1">
      <c r="A23" s="271">
        <v>14</v>
      </c>
      <c r="B23" s="253">
        <v>45142</v>
      </c>
      <c r="C23" s="272"/>
      <c r="D23" s="273" t="s">
        <v>557</v>
      </c>
      <c r="E23" s="274" t="s">
        <v>593</v>
      </c>
      <c r="F23" s="252" t="s">
        <v>987</v>
      </c>
      <c r="G23" s="254">
        <v>1745</v>
      </c>
      <c r="H23" s="252"/>
      <c r="I23" s="252" t="s">
        <v>988</v>
      </c>
      <c r="J23" s="254" t="s">
        <v>594</v>
      </c>
      <c r="K23" s="254"/>
      <c r="L23" s="267"/>
      <c r="M23" s="275"/>
      <c r="N23" s="254"/>
      <c r="O23" s="276"/>
      <c r="P23" s="118">
        <f>VLOOKUP(D23,'MidCap Intra'!B75:C574,2,0)</f>
        <v>1867.95</v>
      </c>
    </row>
    <row r="24" spans="1:38" ht="15" customHeight="1">
      <c r="A24" s="271">
        <v>15</v>
      </c>
      <c r="B24" s="253">
        <v>45145</v>
      </c>
      <c r="C24" s="272"/>
      <c r="D24" s="273" t="s">
        <v>536</v>
      </c>
      <c r="E24" s="274" t="s">
        <v>593</v>
      </c>
      <c r="F24" s="252" t="s">
        <v>1022</v>
      </c>
      <c r="G24" s="254">
        <v>365</v>
      </c>
      <c r="H24" s="252"/>
      <c r="I24" s="252" t="s">
        <v>1023</v>
      </c>
      <c r="J24" s="254" t="s">
        <v>594</v>
      </c>
      <c r="K24" s="254"/>
      <c r="L24" s="267"/>
      <c r="M24" s="275"/>
      <c r="N24" s="254"/>
      <c r="O24" s="276"/>
      <c r="P24" s="267"/>
    </row>
    <row r="25" spans="1:38" ht="15" customHeight="1">
      <c r="A25" s="271"/>
      <c r="B25" s="253"/>
      <c r="C25" s="272"/>
      <c r="D25" s="273"/>
      <c r="E25" s="274"/>
      <c r="F25" s="252"/>
      <c r="G25" s="254"/>
      <c r="H25" s="252"/>
      <c r="I25" s="252"/>
      <c r="J25" s="254"/>
      <c r="K25" s="254"/>
      <c r="L25" s="267"/>
      <c r="M25" s="275"/>
      <c r="N25" s="254"/>
      <c r="O25" s="276"/>
      <c r="P25" s="267"/>
    </row>
    <row r="30" spans="1:38" ht="14.25" customHeight="1">
      <c r="A30" s="119"/>
      <c r="B30" s="120"/>
      <c r="C30" s="121"/>
      <c r="D30" s="122"/>
      <c r="E30" s="123"/>
      <c r="F30" s="123"/>
      <c r="G30" s="119"/>
      <c r="H30" s="123"/>
      <c r="I30" s="124"/>
      <c r="J30" s="125"/>
      <c r="K30" s="125"/>
      <c r="L30" s="126"/>
      <c r="M30" s="127"/>
      <c r="N30" s="128"/>
      <c r="O30" s="129"/>
      <c r="P30" s="130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31" t="s">
        <v>597</v>
      </c>
      <c r="B31" s="132"/>
      <c r="C31" s="133"/>
      <c r="E31" s="134"/>
      <c r="F31" s="134"/>
      <c r="G31" s="134"/>
      <c r="H31" s="134"/>
      <c r="I31" s="134"/>
      <c r="J31" s="135"/>
      <c r="K31" s="134"/>
      <c r="L31" s="136"/>
      <c r="M31" s="62"/>
      <c r="N31" s="135"/>
      <c r="O31" s="133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" customHeight="1">
      <c r="A32" s="137" t="s">
        <v>598</v>
      </c>
      <c r="B32" s="131"/>
      <c r="C32" s="131"/>
      <c r="D32" s="131"/>
      <c r="E32" s="41"/>
      <c r="F32" s="138" t="s">
        <v>599</v>
      </c>
      <c r="G32" s="6"/>
      <c r="H32" s="6"/>
      <c r="I32" s="6"/>
      <c r="J32" s="139"/>
      <c r="K32" s="140"/>
      <c r="L32" s="140"/>
      <c r="M32" s="141"/>
      <c r="N32" s="1"/>
      <c r="O32" s="142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31" t="s">
        <v>600</v>
      </c>
      <c r="B33" s="131"/>
      <c r="C33" s="131"/>
      <c r="D33" s="131" t="s">
        <v>601</v>
      </c>
      <c r="E33" s="6"/>
      <c r="F33" s="138" t="s">
        <v>602</v>
      </c>
      <c r="G33" s="6"/>
      <c r="H33" s="6"/>
      <c r="I33" s="6"/>
      <c r="J33" s="139"/>
      <c r="K33" s="140"/>
      <c r="L33" s="140"/>
      <c r="M33" s="141"/>
      <c r="N33" s="1"/>
      <c r="O33" s="142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31"/>
      <c r="B34" s="131"/>
      <c r="C34" s="131"/>
      <c r="D34" s="131"/>
      <c r="E34" s="6"/>
      <c r="F34" s="6"/>
      <c r="G34" s="6"/>
      <c r="H34" s="6"/>
      <c r="I34" s="6"/>
      <c r="J34" s="143"/>
      <c r="K34" s="140"/>
      <c r="L34" s="140"/>
      <c r="M34" s="6"/>
      <c r="N34" s="144"/>
      <c r="O34" s="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"/>
      <c r="B35" s="145" t="s">
        <v>603</v>
      </c>
      <c r="C35" s="145"/>
      <c r="D35" s="145"/>
      <c r="E35" s="145"/>
      <c r="F35" s="146"/>
      <c r="G35" s="6"/>
      <c r="H35" s="6"/>
      <c r="I35" s="147"/>
      <c r="J35" s="148"/>
      <c r="K35" s="149"/>
      <c r="L35" s="148"/>
      <c r="M35" s="6"/>
      <c r="N35" s="1"/>
      <c r="O35" s="1"/>
      <c r="P35" s="41"/>
      <c r="R35" s="62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150" t="s">
        <v>16</v>
      </c>
      <c r="B36" s="150" t="s">
        <v>568</v>
      </c>
      <c r="C36" s="150"/>
      <c r="D36" s="91" t="s">
        <v>580</v>
      </c>
      <c r="E36" s="150" t="s">
        <v>581</v>
      </c>
      <c r="F36" s="150" t="s">
        <v>582</v>
      </c>
      <c r="G36" s="150" t="s">
        <v>604</v>
      </c>
      <c r="H36" s="150" t="s">
        <v>584</v>
      </c>
      <c r="I36" s="150" t="s">
        <v>585</v>
      </c>
      <c r="J36" s="106" t="s">
        <v>586</v>
      </c>
      <c r="K36" s="104" t="s">
        <v>605</v>
      </c>
      <c r="L36" s="151" t="s">
        <v>588</v>
      </c>
      <c r="M36" s="106" t="s">
        <v>589</v>
      </c>
      <c r="N36" s="103" t="s">
        <v>590</v>
      </c>
      <c r="O36" s="91" t="s">
        <v>591</v>
      </c>
      <c r="P36" s="41"/>
      <c r="Q36" s="1"/>
      <c r="R36" s="62"/>
      <c r="S36" s="62"/>
      <c r="T36" s="62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3.5" customHeight="1">
      <c r="A37" s="333">
        <v>1</v>
      </c>
      <c r="B37" s="334">
        <v>45128</v>
      </c>
      <c r="C37" s="335"/>
      <c r="D37" s="336" t="s">
        <v>114</v>
      </c>
      <c r="E37" s="337" t="s">
        <v>606</v>
      </c>
      <c r="F37" s="332">
        <v>134</v>
      </c>
      <c r="G37" s="338">
        <v>129.9</v>
      </c>
      <c r="H37" s="332">
        <v>134.75</v>
      </c>
      <c r="I37" s="332" t="s">
        <v>903</v>
      </c>
      <c r="J37" s="339" t="s">
        <v>932</v>
      </c>
      <c r="K37" s="339">
        <f t="shared" ref="K37" si="4">H37-F37</f>
        <v>0.75</v>
      </c>
      <c r="L37" s="340">
        <f>(F37*-0.3)/100</f>
        <v>-0.40199999999999997</v>
      </c>
      <c r="M37" s="341">
        <f t="shared" ref="M37" si="5">(K37+L37)/F37</f>
        <v>2.5970149253731344E-3</v>
      </c>
      <c r="N37" s="342" t="s">
        <v>616</v>
      </c>
      <c r="O37" s="343">
        <v>45142</v>
      </c>
      <c r="P37" s="41"/>
      <c r="Q37" s="265"/>
      <c r="R37" s="41" t="s">
        <v>595</v>
      </c>
      <c r="S37" s="41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  <c r="AH37" s="277"/>
      <c r="AI37" s="277"/>
      <c r="AJ37" s="277"/>
      <c r="AK37" s="277"/>
      <c r="AL37" s="277"/>
    </row>
    <row r="38" spans="1:38" ht="13.5" customHeight="1">
      <c r="A38" s="271">
        <v>2</v>
      </c>
      <c r="B38" s="253">
        <v>45135</v>
      </c>
      <c r="C38" s="272"/>
      <c r="D38" s="273" t="s">
        <v>913</v>
      </c>
      <c r="E38" s="274" t="s">
        <v>606</v>
      </c>
      <c r="F38" s="252" t="s">
        <v>914</v>
      </c>
      <c r="G38" s="254">
        <v>9390</v>
      </c>
      <c r="H38" s="252"/>
      <c r="I38" s="252" t="s">
        <v>915</v>
      </c>
      <c r="J38" s="254" t="s">
        <v>594</v>
      </c>
      <c r="K38" s="254"/>
      <c r="L38" s="267"/>
      <c r="M38" s="275"/>
      <c r="N38" s="254"/>
      <c r="O38" s="276"/>
      <c r="P38" s="41"/>
      <c r="Q38" s="265"/>
      <c r="R38" s="41" t="s">
        <v>595</v>
      </c>
      <c r="S38" s="41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  <c r="AE38" s="277"/>
      <c r="AF38" s="277"/>
      <c r="AG38" s="277"/>
      <c r="AH38" s="277"/>
      <c r="AI38" s="277"/>
      <c r="AJ38" s="277"/>
      <c r="AK38" s="277"/>
      <c r="AL38" s="277"/>
    </row>
    <row r="39" spans="1:38" ht="13.5" customHeight="1">
      <c r="A39" s="284">
        <v>3</v>
      </c>
      <c r="B39" s="260">
        <v>45135</v>
      </c>
      <c r="C39" s="285"/>
      <c r="D39" s="286" t="s">
        <v>917</v>
      </c>
      <c r="E39" s="287" t="s">
        <v>606</v>
      </c>
      <c r="F39" s="259">
        <v>1807.5</v>
      </c>
      <c r="G39" s="246">
        <v>1750</v>
      </c>
      <c r="H39" s="259">
        <v>1882.5</v>
      </c>
      <c r="I39" s="259" t="s">
        <v>918</v>
      </c>
      <c r="J39" s="115" t="s">
        <v>904</v>
      </c>
      <c r="K39" s="115">
        <f t="shared" ref="K39" si="6">H39-F39</f>
        <v>75</v>
      </c>
      <c r="L39" s="116">
        <f>(F39*-0.3)/100</f>
        <v>-5.4225000000000003</v>
      </c>
      <c r="M39" s="117">
        <f t="shared" ref="M39" si="7">(K39+L39)/F39</f>
        <v>3.8493775933609961E-2</v>
      </c>
      <c r="N39" s="268" t="s">
        <v>596</v>
      </c>
      <c r="O39" s="270">
        <v>45139</v>
      </c>
      <c r="P39" s="41"/>
      <c r="Q39" s="265"/>
      <c r="R39" s="41" t="s">
        <v>595</v>
      </c>
      <c r="S39" s="41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  <c r="AH39" s="277"/>
      <c r="AI39" s="277"/>
      <c r="AJ39" s="277"/>
      <c r="AK39" s="277"/>
      <c r="AL39" s="277"/>
    </row>
    <row r="40" spans="1:38" ht="13.5" customHeight="1">
      <c r="A40" s="284">
        <v>4</v>
      </c>
      <c r="B40" s="260">
        <v>45139</v>
      </c>
      <c r="C40" s="285"/>
      <c r="D40" s="286" t="s">
        <v>54</v>
      </c>
      <c r="E40" s="287" t="s">
        <v>606</v>
      </c>
      <c r="F40" s="259">
        <v>453</v>
      </c>
      <c r="G40" s="246">
        <v>440</v>
      </c>
      <c r="H40" s="259">
        <v>462.5</v>
      </c>
      <c r="I40" s="259" t="s">
        <v>931</v>
      </c>
      <c r="J40" s="115" t="s">
        <v>894</v>
      </c>
      <c r="K40" s="115">
        <f t="shared" ref="K40" si="8">H40-F40</f>
        <v>9.5</v>
      </c>
      <c r="L40" s="116">
        <f>(F40*-0.3)/100</f>
        <v>-1.359</v>
      </c>
      <c r="M40" s="117">
        <f t="shared" ref="M40" si="9">(K40+L40)/F40</f>
        <v>1.7971302428256071E-2</v>
      </c>
      <c r="N40" s="268" t="s">
        <v>596</v>
      </c>
      <c r="O40" s="270">
        <v>45139</v>
      </c>
      <c r="P40" s="41"/>
      <c r="Q40" s="265"/>
      <c r="R40" s="41"/>
      <c r="S40" s="41"/>
      <c r="T40" s="277"/>
      <c r="U40" s="277"/>
      <c r="V40" s="277"/>
      <c r="W40" s="277"/>
      <c r="X40" s="277"/>
      <c r="Y40" s="277"/>
      <c r="Z40" s="277"/>
      <c r="AA40" s="277"/>
      <c r="AB40" s="277"/>
      <c r="AC40" s="277"/>
      <c r="AD40" s="277"/>
      <c r="AE40" s="277"/>
      <c r="AF40" s="277"/>
      <c r="AG40" s="277"/>
      <c r="AH40" s="277"/>
      <c r="AI40" s="277"/>
      <c r="AJ40" s="277"/>
      <c r="AK40" s="277"/>
      <c r="AL40" s="277"/>
    </row>
    <row r="41" spans="1:38" ht="13.5" customHeight="1">
      <c r="A41" s="316">
        <v>5</v>
      </c>
      <c r="B41" s="299">
        <v>45139</v>
      </c>
      <c r="C41" s="317"/>
      <c r="D41" s="318" t="s">
        <v>237</v>
      </c>
      <c r="E41" s="319" t="s">
        <v>978</v>
      </c>
      <c r="F41" s="298">
        <v>615</v>
      </c>
      <c r="G41" s="300">
        <v>594</v>
      </c>
      <c r="H41" s="298">
        <v>601</v>
      </c>
      <c r="I41" s="298" t="s">
        <v>977</v>
      </c>
      <c r="J41" s="320" t="s">
        <v>979</v>
      </c>
      <c r="K41" s="320">
        <f t="shared" ref="K41" si="10">H41-F41</f>
        <v>-14</v>
      </c>
      <c r="L41" s="321">
        <f>(F41*-0.015)/100</f>
        <v>-9.2249999999999999E-2</v>
      </c>
      <c r="M41" s="322">
        <f t="shared" ref="M41" si="11">(K41+L41)/F41</f>
        <v>-2.2914227642276422E-2</v>
      </c>
      <c r="N41" s="323" t="s">
        <v>607</v>
      </c>
      <c r="O41" s="324">
        <v>45141</v>
      </c>
      <c r="P41" s="41"/>
      <c r="Q41" s="265"/>
      <c r="R41" s="41"/>
      <c r="S41" s="41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  <c r="AH41" s="277"/>
      <c r="AI41" s="277"/>
      <c r="AJ41" s="277"/>
      <c r="AK41" s="277"/>
      <c r="AL41" s="277"/>
    </row>
    <row r="42" spans="1:38" ht="13.5" customHeight="1">
      <c r="A42" s="271"/>
      <c r="B42" s="253"/>
      <c r="C42" s="272"/>
      <c r="D42" s="273"/>
      <c r="E42" s="274"/>
      <c r="F42" s="252"/>
      <c r="G42" s="254"/>
      <c r="H42" s="252"/>
      <c r="I42" s="252"/>
      <c r="J42" s="254"/>
      <c r="K42" s="254"/>
      <c r="L42" s="267"/>
      <c r="M42" s="275"/>
      <c r="N42" s="254"/>
      <c r="O42" s="276"/>
      <c r="P42" s="41"/>
      <c r="Q42" s="265"/>
      <c r="R42" s="41"/>
      <c r="S42" s="41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77"/>
      <c r="AH42" s="277"/>
      <c r="AI42" s="277"/>
      <c r="AJ42" s="277"/>
      <c r="AK42" s="277"/>
      <c r="AL42" s="277"/>
    </row>
    <row r="43" spans="1:38" ht="13.5" customHeight="1">
      <c r="A43" s="271"/>
      <c r="B43" s="253"/>
      <c r="C43" s="272"/>
      <c r="D43" s="273"/>
      <c r="E43" s="274"/>
      <c r="F43" s="252"/>
      <c r="G43" s="254"/>
      <c r="H43" s="252"/>
      <c r="I43" s="252"/>
      <c r="J43" s="254"/>
      <c r="K43" s="254"/>
      <c r="L43" s="267"/>
      <c r="M43" s="275"/>
      <c r="N43" s="254"/>
      <c r="O43" s="276"/>
      <c r="P43" s="41"/>
      <c r="Q43" s="265"/>
      <c r="R43" s="41"/>
      <c r="S43" s="41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  <c r="AI43" s="277"/>
      <c r="AJ43" s="277"/>
      <c r="AK43" s="277"/>
      <c r="AL43" s="277"/>
    </row>
    <row r="45" spans="1:38" ht="44.25" customHeight="1">
      <c r="A45" s="131" t="s">
        <v>597</v>
      </c>
      <c r="B45" s="152"/>
      <c r="C45" s="152"/>
      <c r="D45" s="1"/>
      <c r="E45" s="6"/>
      <c r="F45" s="6"/>
      <c r="G45" s="6"/>
      <c r="H45" s="6" t="s">
        <v>609</v>
      </c>
      <c r="I45" s="6"/>
      <c r="J45" s="6"/>
      <c r="K45" s="127"/>
      <c r="L45" s="153"/>
      <c r="M45" s="127"/>
      <c r="N45" s="128"/>
      <c r="O45" s="127"/>
      <c r="P45" s="41"/>
      <c r="Q45" s="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8" ht="12.75" customHeight="1">
      <c r="A46" s="137" t="s">
        <v>598</v>
      </c>
      <c r="B46" s="131"/>
      <c r="C46" s="131"/>
      <c r="D46" s="131"/>
      <c r="E46" s="41"/>
      <c r="F46" s="138" t="s">
        <v>599</v>
      </c>
      <c r="G46" s="62"/>
      <c r="H46" s="41"/>
      <c r="I46" s="62"/>
      <c r="J46" s="6"/>
      <c r="K46" s="154"/>
      <c r="L46" s="155"/>
      <c r="M46" s="6"/>
      <c r="N46" s="121"/>
      <c r="O46" s="156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37"/>
      <c r="B47" s="131"/>
      <c r="C47" s="131"/>
      <c r="D47" s="131"/>
      <c r="E47" s="6"/>
      <c r="F47" s="138" t="s">
        <v>602</v>
      </c>
      <c r="G47" s="62"/>
      <c r="H47" s="41"/>
      <c r="I47" s="62"/>
      <c r="J47" s="6"/>
      <c r="K47" s="154"/>
      <c r="L47" s="155"/>
      <c r="M47" s="6"/>
      <c r="N47" s="121"/>
      <c r="O47" s="156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4.25" customHeight="1">
      <c r="A48" s="131"/>
      <c r="B48" s="131"/>
      <c r="C48" s="131"/>
      <c r="D48" s="131"/>
      <c r="E48" s="6"/>
      <c r="F48" s="6"/>
      <c r="G48" s="6"/>
      <c r="H48" s="6"/>
      <c r="I48" s="6"/>
      <c r="J48" s="143"/>
      <c r="K48" s="140"/>
      <c r="L48" s="141"/>
      <c r="M48" s="6"/>
      <c r="N48" s="144"/>
      <c r="O48" s="1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2.75" customHeight="1">
      <c r="A49" s="157" t="s">
        <v>610</v>
      </c>
      <c r="B49" s="157"/>
      <c r="C49" s="157"/>
      <c r="D49" s="157"/>
      <c r="E49" s="6"/>
      <c r="F49" s="6"/>
      <c r="G49" s="6"/>
      <c r="H49" s="6"/>
      <c r="I49" s="6"/>
      <c r="J49" s="6"/>
      <c r="K49" s="6"/>
      <c r="L49" s="6"/>
      <c r="M49" s="6"/>
      <c r="N49" s="6"/>
      <c r="O49" s="24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38.25" customHeight="1">
      <c r="A50" s="104" t="s">
        <v>16</v>
      </c>
      <c r="B50" s="104" t="s">
        <v>568</v>
      </c>
      <c r="C50" s="104"/>
      <c r="D50" s="105" t="s">
        <v>580</v>
      </c>
      <c r="E50" s="104" t="s">
        <v>581</v>
      </c>
      <c r="F50" s="104" t="s">
        <v>582</v>
      </c>
      <c r="G50" s="104" t="s">
        <v>604</v>
      </c>
      <c r="H50" s="104" t="s">
        <v>584</v>
      </c>
      <c r="I50" s="294" t="s">
        <v>585</v>
      </c>
      <c r="J50" s="297" t="s">
        <v>586</v>
      </c>
      <c r="K50" s="295" t="s">
        <v>611</v>
      </c>
      <c r="L50" s="106" t="s">
        <v>588</v>
      </c>
      <c r="M50" s="158" t="s">
        <v>612</v>
      </c>
      <c r="N50" s="104" t="s">
        <v>613</v>
      </c>
      <c r="O50" s="103" t="s">
        <v>590</v>
      </c>
      <c r="P50" s="105" t="s">
        <v>591</v>
      </c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2.75" customHeight="1">
      <c r="A51" s="304">
        <v>1</v>
      </c>
      <c r="B51" s="309">
        <v>45138</v>
      </c>
      <c r="C51" s="310"/>
      <c r="D51" s="310" t="s">
        <v>919</v>
      </c>
      <c r="E51" s="304" t="s">
        <v>606</v>
      </c>
      <c r="F51" s="304">
        <v>2015.5</v>
      </c>
      <c r="G51" s="304">
        <v>1990</v>
      </c>
      <c r="H51" s="311">
        <v>1990</v>
      </c>
      <c r="I51" s="312" t="s">
        <v>920</v>
      </c>
      <c r="J51" s="313" t="s">
        <v>944</v>
      </c>
      <c r="K51" s="304">
        <f t="shared" ref="K51" si="12">H51-F51</f>
        <v>-25.5</v>
      </c>
      <c r="L51" s="314">
        <f>(H51*N51)*0.03%</f>
        <v>298.5</v>
      </c>
      <c r="M51" s="306">
        <f t="shared" ref="M51" si="13">(K51*N51)-L51</f>
        <v>-13048.5</v>
      </c>
      <c r="N51" s="304">
        <v>500</v>
      </c>
      <c r="O51" s="311" t="s">
        <v>607</v>
      </c>
      <c r="P51" s="315">
        <v>45140</v>
      </c>
      <c r="Q51" s="160"/>
      <c r="R51" s="62" t="s">
        <v>608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161"/>
      <c r="AG51" s="162"/>
      <c r="AH51" s="160"/>
      <c r="AI51" s="160"/>
      <c r="AJ51" s="161"/>
      <c r="AK51" s="161"/>
      <c r="AL51" s="161"/>
    </row>
    <row r="52" spans="1:38" ht="12.75" customHeight="1">
      <c r="A52" s="247">
        <v>2</v>
      </c>
      <c r="B52" s="248">
        <v>45138</v>
      </c>
      <c r="C52" s="249"/>
      <c r="D52" s="249" t="s">
        <v>921</v>
      </c>
      <c r="E52" s="247" t="s">
        <v>606</v>
      </c>
      <c r="F52" s="247">
        <v>174.5</v>
      </c>
      <c r="G52" s="247">
        <v>171</v>
      </c>
      <c r="H52" s="250">
        <v>175.25</v>
      </c>
      <c r="I52" s="250" t="s">
        <v>922</v>
      </c>
      <c r="J52" s="296" t="s">
        <v>932</v>
      </c>
      <c r="K52" s="113">
        <f t="shared" ref="K52:K53" si="14">H52-F52</f>
        <v>0.75</v>
      </c>
      <c r="L52" s="116">
        <f>(H52*N52)*0.03%</f>
        <v>178.755</v>
      </c>
      <c r="M52" s="159">
        <f t="shared" ref="M52:M53" si="15">(K52*N52)-L52</f>
        <v>2371.2449999999999</v>
      </c>
      <c r="N52" s="113">
        <v>3400</v>
      </c>
      <c r="O52" s="115" t="s">
        <v>596</v>
      </c>
      <c r="P52" s="114">
        <v>45139</v>
      </c>
      <c r="Q52" s="160"/>
      <c r="R52" s="62" t="s">
        <v>595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161"/>
      <c r="AG52" s="162"/>
      <c r="AH52" s="160"/>
      <c r="AI52" s="160"/>
      <c r="AJ52" s="161"/>
      <c r="AK52" s="161"/>
      <c r="AL52" s="161"/>
    </row>
    <row r="53" spans="1:38" ht="12.75" customHeight="1">
      <c r="A53" s="304">
        <v>3</v>
      </c>
      <c r="B53" s="309">
        <v>45138</v>
      </c>
      <c r="C53" s="310"/>
      <c r="D53" s="310" t="s">
        <v>923</v>
      </c>
      <c r="E53" s="304" t="s">
        <v>606</v>
      </c>
      <c r="F53" s="304">
        <v>2545</v>
      </c>
      <c r="G53" s="304">
        <v>2495</v>
      </c>
      <c r="H53" s="311">
        <v>2495</v>
      </c>
      <c r="I53" s="312" t="s">
        <v>924</v>
      </c>
      <c r="J53" s="313" t="s">
        <v>945</v>
      </c>
      <c r="K53" s="304">
        <f t="shared" si="14"/>
        <v>-50</v>
      </c>
      <c r="L53" s="314">
        <f>(H53*N53)*0.03%</f>
        <v>187.12499999999997</v>
      </c>
      <c r="M53" s="306">
        <f t="shared" si="15"/>
        <v>-12687.125</v>
      </c>
      <c r="N53" s="304">
        <v>250</v>
      </c>
      <c r="O53" s="311" t="s">
        <v>607</v>
      </c>
      <c r="P53" s="315">
        <v>45140</v>
      </c>
      <c r="Q53" s="160"/>
      <c r="R53" s="62" t="s">
        <v>608</v>
      </c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161"/>
      <c r="AG53" s="162"/>
      <c r="AH53" s="160"/>
      <c r="AI53" s="160"/>
      <c r="AJ53" s="161"/>
      <c r="AK53" s="161"/>
      <c r="AL53" s="161"/>
    </row>
    <row r="54" spans="1:38" ht="12.75" customHeight="1">
      <c r="A54" s="247">
        <v>4</v>
      </c>
      <c r="B54" s="248">
        <v>45141</v>
      </c>
      <c r="C54" s="249"/>
      <c r="D54" s="249" t="s">
        <v>963</v>
      </c>
      <c r="E54" s="247" t="s">
        <v>606</v>
      </c>
      <c r="F54" s="247">
        <v>319</v>
      </c>
      <c r="G54" s="247">
        <v>313</v>
      </c>
      <c r="H54" s="250">
        <v>320.5</v>
      </c>
      <c r="I54" s="250" t="s">
        <v>966</v>
      </c>
      <c r="J54" s="296" t="s">
        <v>973</v>
      </c>
      <c r="K54" s="113">
        <f t="shared" ref="K54" si="16">H54-F54</f>
        <v>1.5</v>
      </c>
      <c r="L54" s="116">
        <f>(H54*N54)*0.03%</f>
        <v>192.29999999999998</v>
      </c>
      <c r="M54" s="159">
        <f t="shared" ref="M54" si="17">(K54*N54)-L54</f>
        <v>2807.7</v>
      </c>
      <c r="N54" s="113">
        <v>2000</v>
      </c>
      <c r="O54" s="115" t="s">
        <v>596</v>
      </c>
      <c r="P54" s="114">
        <v>45141</v>
      </c>
      <c r="Q54" s="160"/>
      <c r="R54" s="62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161"/>
      <c r="AG54" s="162"/>
      <c r="AH54" s="160"/>
      <c r="AI54" s="160"/>
      <c r="AJ54" s="161"/>
      <c r="AK54" s="161"/>
      <c r="AL54" s="161"/>
    </row>
    <row r="55" spans="1:38" ht="12.75" customHeight="1">
      <c r="A55" s="107">
        <v>5</v>
      </c>
      <c r="B55" s="163">
        <v>45142</v>
      </c>
      <c r="C55" s="164"/>
      <c r="D55" s="164" t="s">
        <v>980</v>
      </c>
      <c r="E55" s="107" t="s">
        <v>606</v>
      </c>
      <c r="F55" s="107" t="s">
        <v>983</v>
      </c>
      <c r="G55" s="107">
        <v>1990</v>
      </c>
      <c r="H55" s="110"/>
      <c r="I55" s="110" t="s">
        <v>981</v>
      </c>
      <c r="J55" s="251" t="s">
        <v>594</v>
      </c>
      <c r="K55" s="107"/>
      <c r="L55" s="111"/>
      <c r="M55" s="166"/>
      <c r="N55" s="107"/>
      <c r="O55" s="110"/>
      <c r="P55" s="108"/>
      <c r="Q55" s="160"/>
      <c r="R55" s="62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161"/>
      <c r="AG55" s="162"/>
      <c r="AH55" s="160"/>
      <c r="AI55" s="160"/>
      <c r="AJ55" s="161"/>
      <c r="AK55" s="161"/>
      <c r="AL55" s="161"/>
    </row>
    <row r="56" spans="1:38" ht="12.75" customHeight="1">
      <c r="A56" s="247">
        <v>6</v>
      </c>
      <c r="B56" s="248">
        <v>45142</v>
      </c>
      <c r="C56" s="249"/>
      <c r="D56" s="249" t="s">
        <v>982</v>
      </c>
      <c r="E56" s="247" t="s">
        <v>606</v>
      </c>
      <c r="F56" s="247">
        <v>474</v>
      </c>
      <c r="G56" s="247">
        <v>468</v>
      </c>
      <c r="H56" s="250">
        <v>478.5</v>
      </c>
      <c r="I56" s="250" t="s">
        <v>984</v>
      </c>
      <c r="J56" s="296" t="s">
        <v>985</v>
      </c>
      <c r="K56" s="113">
        <f t="shared" ref="K56:K57" si="18">H56-F56</f>
        <v>4.5</v>
      </c>
      <c r="L56" s="116">
        <f>(H56*N56)*0.03%</f>
        <v>258.39</v>
      </c>
      <c r="M56" s="159">
        <f t="shared" ref="M56:M57" si="19">(K56*N56)-L56</f>
        <v>7841.61</v>
      </c>
      <c r="N56" s="113">
        <v>1800</v>
      </c>
      <c r="O56" s="115" t="s">
        <v>596</v>
      </c>
      <c r="P56" s="114">
        <v>45142</v>
      </c>
      <c r="Q56" s="160"/>
      <c r="R56" s="62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161"/>
      <c r="AG56" s="162"/>
      <c r="AH56" s="160"/>
      <c r="AI56" s="160"/>
      <c r="AJ56" s="161"/>
      <c r="AK56" s="161"/>
      <c r="AL56" s="161"/>
    </row>
    <row r="57" spans="1:38" ht="12.75" customHeight="1">
      <c r="A57" s="247">
        <v>7</v>
      </c>
      <c r="B57" s="248">
        <v>45142</v>
      </c>
      <c r="C57" s="249"/>
      <c r="D57" s="249" t="s">
        <v>963</v>
      </c>
      <c r="E57" s="247" t="s">
        <v>606</v>
      </c>
      <c r="F57" s="247">
        <v>320.5</v>
      </c>
      <c r="G57" s="247">
        <v>313</v>
      </c>
      <c r="H57" s="250">
        <v>324.25</v>
      </c>
      <c r="I57" s="250" t="s">
        <v>986</v>
      </c>
      <c r="J57" s="296" t="s">
        <v>1024</v>
      </c>
      <c r="K57" s="113">
        <f t="shared" si="18"/>
        <v>3.75</v>
      </c>
      <c r="L57" s="116">
        <f>(H57*N57)*0.03%</f>
        <v>194.54999999999998</v>
      </c>
      <c r="M57" s="159">
        <f t="shared" si="19"/>
        <v>7305.45</v>
      </c>
      <c r="N57" s="113">
        <v>2000</v>
      </c>
      <c r="O57" s="115" t="s">
        <v>596</v>
      </c>
      <c r="P57" s="114">
        <v>45145</v>
      </c>
      <c r="Q57" s="160"/>
      <c r="R57" s="62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161"/>
      <c r="AG57" s="162"/>
      <c r="AH57" s="160"/>
      <c r="AI57" s="160"/>
      <c r="AJ57" s="161"/>
      <c r="AK57" s="161"/>
      <c r="AL57" s="161"/>
    </row>
    <row r="58" spans="1:38" ht="12.75" customHeight="1">
      <c r="A58" s="247">
        <v>8</v>
      </c>
      <c r="B58" s="248">
        <v>45145</v>
      </c>
      <c r="C58" s="249"/>
      <c r="D58" s="249" t="s">
        <v>982</v>
      </c>
      <c r="E58" s="247" t="s">
        <v>606</v>
      </c>
      <c r="F58" s="247">
        <v>472.5</v>
      </c>
      <c r="G58" s="247">
        <v>467</v>
      </c>
      <c r="H58" s="250">
        <v>478</v>
      </c>
      <c r="I58" s="250" t="s">
        <v>984</v>
      </c>
      <c r="J58" s="296" t="s">
        <v>1025</v>
      </c>
      <c r="K58" s="113">
        <f t="shared" ref="K58" si="20">H58-F58</f>
        <v>5.5</v>
      </c>
      <c r="L58" s="116">
        <f>(H58*N58)*0.03%</f>
        <v>258.12</v>
      </c>
      <c r="M58" s="159">
        <f t="shared" ref="M58" si="21">(K58*N58)-L58</f>
        <v>9641.8799999999992</v>
      </c>
      <c r="N58" s="113">
        <v>1800</v>
      </c>
      <c r="O58" s="115" t="s">
        <v>596</v>
      </c>
      <c r="P58" s="114">
        <v>45145</v>
      </c>
      <c r="Q58" s="160"/>
      <c r="R58" s="62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161"/>
      <c r="AG58" s="162"/>
      <c r="AH58" s="160"/>
      <c r="AI58" s="160"/>
      <c r="AJ58" s="161"/>
      <c r="AK58" s="161"/>
      <c r="AL58" s="161"/>
    </row>
    <row r="59" spans="1:38" ht="12.75" customHeight="1">
      <c r="A59" s="247">
        <v>9</v>
      </c>
      <c r="B59" s="248">
        <v>45145</v>
      </c>
      <c r="C59" s="249"/>
      <c r="D59" s="249" t="s">
        <v>1026</v>
      </c>
      <c r="E59" s="247" t="s">
        <v>606</v>
      </c>
      <c r="F59" s="247">
        <v>689</v>
      </c>
      <c r="G59" s="247">
        <v>677</v>
      </c>
      <c r="H59" s="250">
        <v>697</v>
      </c>
      <c r="I59" s="250" t="s">
        <v>1027</v>
      </c>
      <c r="J59" s="296" t="s">
        <v>1028</v>
      </c>
      <c r="K59" s="113">
        <f t="shared" ref="K59" si="22">H59-F59</f>
        <v>8</v>
      </c>
      <c r="L59" s="116">
        <f>(H59*N59)*0.03%</f>
        <v>209.1</v>
      </c>
      <c r="M59" s="159">
        <f t="shared" ref="M59" si="23">(K59*N59)-L59</f>
        <v>7790.9</v>
      </c>
      <c r="N59" s="113">
        <v>1000</v>
      </c>
      <c r="O59" s="115" t="s">
        <v>596</v>
      </c>
      <c r="P59" s="114">
        <v>45145</v>
      </c>
      <c r="Q59" s="160"/>
      <c r="R59" s="62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161"/>
      <c r="AG59" s="162"/>
      <c r="AH59" s="160"/>
      <c r="AI59" s="160"/>
      <c r="AJ59" s="161"/>
      <c r="AK59" s="161"/>
      <c r="AL59" s="161"/>
    </row>
    <row r="60" spans="1:38" ht="12.75" customHeight="1">
      <c r="A60" s="107"/>
      <c r="B60" s="163"/>
      <c r="C60" s="164"/>
      <c r="D60" s="164"/>
      <c r="E60" s="107"/>
      <c r="F60" s="107"/>
      <c r="G60" s="107"/>
      <c r="H60" s="110"/>
      <c r="I60" s="110"/>
      <c r="J60" s="251"/>
      <c r="K60" s="107"/>
      <c r="L60" s="111"/>
      <c r="M60" s="166"/>
      <c r="N60" s="107"/>
      <c r="O60" s="110"/>
      <c r="P60" s="108"/>
      <c r="Q60" s="160"/>
      <c r="R60" s="62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161"/>
      <c r="AG60" s="162"/>
      <c r="AH60" s="160"/>
      <c r="AI60" s="160"/>
      <c r="AJ60" s="161"/>
      <c r="AK60" s="161"/>
      <c r="AL60" s="161"/>
    </row>
    <row r="61" spans="1:38" ht="12.75" customHeight="1">
      <c r="A61" s="107"/>
      <c r="B61" s="163"/>
      <c r="C61" s="164"/>
      <c r="D61" s="164"/>
      <c r="E61" s="107"/>
      <c r="F61" s="107"/>
      <c r="G61" s="107"/>
      <c r="H61" s="110"/>
      <c r="I61" s="110"/>
      <c r="J61" s="251"/>
      <c r="K61" s="107"/>
      <c r="L61" s="111"/>
      <c r="M61" s="166"/>
      <c r="N61" s="107"/>
      <c r="O61" s="110"/>
      <c r="P61" s="108"/>
      <c r="Q61" s="160"/>
      <c r="R61" s="62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161"/>
      <c r="AG61" s="162"/>
      <c r="AH61" s="160"/>
      <c r="AI61" s="160"/>
      <c r="AJ61" s="161"/>
      <c r="AK61" s="161"/>
      <c r="AL61" s="161"/>
    </row>
    <row r="62" spans="1:38" ht="12.75" customHeight="1">
      <c r="A62" s="107"/>
      <c r="B62" s="163"/>
      <c r="C62" s="164"/>
      <c r="D62" s="164"/>
      <c r="E62" s="107"/>
      <c r="F62" s="107"/>
      <c r="G62" s="107"/>
      <c r="H62" s="110"/>
      <c r="I62" s="110"/>
      <c r="J62" s="251"/>
      <c r="K62" s="107"/>
      <c r="L62" s="111"/>
      <c r="M62" s="166"/>
      <c r="N62" s="107"/>
      <c r="O62" s="110"/>
      <c r="P62" s="108"/>
      <c r="Q62" s="160"/>
      <c r="R62" s="62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161"/>
      <c r="AG62" s="162"/>
      <c r="AH62" s="160"/>
      <c r="AI62" s="160"/>
      <c r="AJ62" s="161"/>
      <c r="AK62" s="161"/>
      <c r="AL62" s="161"/>
    </row>
    <row r="63" spans="1:38" ht="12.75" customHeight="1">
      <c r="A63" s="161"/>
      <c r="B63" s="167"/>
      <c r="C63" s="160"/>
      <c r="D63" s="160"/>
      <c r="E63" s="161"/>
      <c r="F63" s="161"/>
      <c r="G63" s="161"/>
      <c r="H63" s="168"/>
      <c r="I63" s="168"/>
      <c r="J63" s="168"/>
      <c r="K63" s="160"/>
      <c r="L63" s="161"/>
      <c r="M63" s="161"/>
      <c r="N63" s="161"/>
      <c r="O63" s="168"/>
      <c r="P63" s="168"/>
      <c r="Q63" s="160"/>
      <c r="R63" s="62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161"/>
      <c r="AG63" s="162"/>
      <c r="AH63" s="160"/>
      <c r="AI63" s="160"/>
      <c r="AJ63" s="161"/>
      <c r="AK63" s="161"/>
      <c r="AL63" s="161"/>
    </row>
    <row r="64" spans="1:38">
      <c r="A64" s="169" t="s">
        <v>614</v>
      </c>
      <c r="B64" s="169"/>
      <c r="C64" s="169"/>
      <c r="D64" s="169"/>
      <c r="E64" s="170"/>
      <c r="F64" s="124"/>
      <c r="G64" s="124"/>
      <c r="H64" s="124"/>
      <c r="I64" s="124"/>
      <c r="J64" s="1"/>
      <c r="K64" s="6"/>
      <c r="L64" s="6"/>
      <c r="M64" s="6"/>
      <c r="N64" s="1"/>
      <c r="O64" s="1"/>
      <c r="P64" s="41"/>
      <c r="Q64" s="4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1"/>
      <c r="AG64" s="41"/>
      <c r="AH64" s="41"/>
      <c r="AI64" s="41"/>
      <c r="AJ64" s="41"/>
      <c r="AK64" s="41"/>
      <c r="AL64" s="41"/>
    </row>
    <row r="65" spans="1:38" ht="38.25">
      <c r="A65" s="104" t="s">
        <v>16</v>
      </c>
      <c r="B65" s="104" t="s">
        <v>568</v>
      </c>
      <c r="C65" s="104"/>
      <c r="D65" s="105" t="s">
        <v>580</v>
      </c>
      <c r="E65" s="104" t="s">
        <v>581</v>
      </c>
      <c r="F65" s="104" t="s">
        <v>582</v>
      </c>
      <c r="G65" s="104" t="s">
        <v>604</v>
      </c>
      <c r="H65" s="104" t="s">
        <v>584</v>
      </c>
      <c r="I65" s="104" t="s">
        <v>585</v>
      </c>
      <c r="J65" s="103" t="s">
        <v>586</v>
      </c>
      <c r="K65" s="103" t="s">
        <v>615</v>
      </c>
      <c r="L65" s="106" t="s">
        <v>588</v>
      </c>
      <c r="M65" s="158" t="s">
        <v>612</v>
      </c>
      <c r="N65" s="104" t="s">
        <v>613</v>
      </c>
      <c r="O65" s="104" t="s">
        <v>590</v>
      </c>
      <c r="P65" s="105" t="s">
        <v>591</v>
      </c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ht="15" customHeight="1">
      <c r="A66" s="298">
        <v>1</v>
      </c>
      <c r="B66" s="299">
        <v>45139</v>
      </c>
      <c r="C66" s="300"/>
      <c r="D66" s="301" t="s">
        <v>926</v>
      </c>
      <c r="E66" s="300" t="s">
        <v>606</v>
      </c>
      <c r="F66" s="302" t="s">
        <v>971</v>
      </c>
      <c r="G66" s="300">
        <v>8</v>
      </c>
      <c r="H66" s="300">
        <v>10</v>
      </c>
      <c r="I66" s="300" t="s">
        <v>883</v>
      </c>
      <c r="J66" s="303" t="s">
        <v>972</v>
      </c>
      <c r="K66" s="304">
        <f t="shared" ref="K66" si="24">H66-F66</f>
        <v>-7</v>
      </c>
      <c r="L66" s="305">
        <v>50</v>
      </c>
      <c r="M66" s="306">
        <f>(K66*N66)-50</f>
        <v>-3900</v>
      </c>
      <c r="N66" s="304">
        <v>550</v>
      </c>
      <c r="O66" s="307" t="s">
        <v>607</v>
      </c>
      <c r="P66" s="308">
        <v>45141</v>
      </c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</row>
    <row r="67" spans="1:38" ht="15" customHeight="1">
      <c r="A67" s="298">
        <v>2</v>
      </c>
      <c r="B67" s="299">
        <v>45139</v>
      </c>
      <c r="C67" s="300"/>
      <c r="D67" s="301" t="s">
        <v>927</v>
      </c>
      <c r="E67" s="300" t="s">
        <v>606</v>
      </c>
      <c r="F67" s="302" t="s">
        <v>897</v>
      </c>
      <c r="G67" s="300">
        <v>0</v>
      </c>
      <c r="H67" s="300">
        <v>6</v>
      </c>
      <c r="I67" s="300" t="s">
        <v>928</v>
      </c>
      <c r="J67" s="303" t="s">
        <v>937</v>
      </c>
      <c r="K67" s="304">
        <f t="shared" ref="K67" si="25">H67-F67</f>
        <v>-23</v>
      </c>
      <c r="L67" s="305">
        <v>50</v>
      </c>
      <c r="M67" s="306">
        <f t="shared" ref="M67:M69" si="26">(K67*N67)-50</f>
        <v>-970</v>
      </c>
      <c r="N67" s="304">
        <v>40</v>
      </c>
      <c r="O67" s="307" t="s">
        <v>607</v>
      </c>
      <c r="P67" s="308">
        <v>45139</v>
      </c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</row>
    <row r="68" spans="1:38" ht="15" customHeight="1">
      <c r="A68" s="298">
        <v>3</v>
      </c>
      <c r="B68" s="299">
        <v>45139</v>
      </c>
      <c r="C68" s="300"/>
      <c r="D68" s="301" t="s">
        <v>933</v>
      </c>
      <c r="E68" s="300" t="s">
        <v>606</v>
      </c>
      <c r="F68" s="302" t="s">
        <v>950</v>
      </c>
      <c r="G68" s="300">
        <v>2.8</v>
      </c>
      <c r="H68" s="300">
        <v>2.8</v>
      </c>
      <c r="I68" s="300" t="s">
        <v>935</v>
      </c>
      <c r="J68" s="303" t="s">
        <v>951</v>
      </c>
      <c r="K68" s="304">
        <f t="shared" ref="K68:K69" si="27">H68-F68</f>
        <v>-2.0499999999999998</v>
      </c>
      <c r="L68" s="305">
        <v>50</v>
      </c>
      <c r="M68" s="306">
        <f t="shared" si="26"/>
        <v>-3124.9999999999995</v>
      </c>
      <c r="N68" s="304">
        <v>1500</v>
      </c>
      <c r="O68" s="307" t="s">
        <v>607</v>
      </c>
      <c r="P68" s="308">
        <v>45140</v>
      </c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</row>
    <row r="69" spans="1:38" ht="15" customHeight="1">
      <c r="A69" s="298">
        <v>4</v>
      </c>
      <c r="B69" s="299">
        <v>45139</v>
      </c>
      <c r="C69" s="300"/>
      <c r="D69" s="301" t="s">
        <v>934</v>
      </c>
      <c r="E69" s="300" t="s">
        <v>606</v>
      </c>
      <c r="F69" s="302" t="s">
        <v>969</v>
      </c>
      <c r="G69" s="300">
        <v>27</v>
      </c>
      <c r="H69" s="300">
        <v>29</v>
      </c>
      <c r="I69" s="300" t="s">
        <v>881</v>
      </c>
      <c r="J69" s="303" t="s">
        <v>970</v>
      </c>
      <c r="K69" s="304">
        <f t="shared" si="27"/>
        <v>-19</v>
      </c>
      <c r="L69" s="305">
        <v>50</v>
      </c>
      <c r="M69" s="306">
        <f t="shared" si="26"/>
        <v>-4800</v>
      </c>
      <c r="N69" s="304">
        <v>250</v>
      </c>
      <c r="O69" s="307" t="s">
        <v>607</v>
      </c>
      <c r="P69" s="308">
        <v>45141</v>
      </c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</row>
    <row r="70" spans="1:38" ht="15" customHeight="1">
      <c r="A70" s="259">
        <v>5</v>
      </c>
      <c r="B70" s="260">
        <v>45140</v>
      </c>
      <c r="C70" s="246"/>
      <c r="D70" s="326" t="s">
        <v>947</v>
      </c>
      <c r="E70" s="246" t="s">
        <v>606</v>
      </c>
      <c r="F70" s="327" t="s">
        <v>949</v>
      </c>
      <c r="G70" s="246">
        <v>18</v>
      </c>
      <c r="H70" s="246">
        <v>59</v>
      </c>
      <c r="I70" s="246" t="s">
        <v>948</v>
      </c>
      <c r="J70" s="328" t="s">
        <v>816</v>
      </c>
      <c r="K70" s="247">
        <f t="shared" ref="K70" si="28">H70-F70</f>
        <v>9</v>
      </c>
      <c r="L70" s="247">
        <v>50</v>
      </c>
      <c r="M70" s="329">
        <f>(K70*N70)-50</f>
        <v>400</v>
      </c>
      <c r="N70" s="247">
        <v>50</v>
      </c>
      <c r="O70" s="330" t="s">
        <v>596</v>
      </c>
      <c r="P70" s="331">
        <v>45140</v>
      </c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</row>
    <row r="71" spans="1:38" ht="15" customHeight="1">
      <c r="A71" s="259">
        <v>6</v>
      </c>
      <c r="B71" s="260">
        <v>45141</v>
      </c>
      <c r="C71" s="246"/>
      <c r="D71" s="326" t="s">
        <v>958</v>
      </c>
      <c r="E71" s="246" t="s">
        <v>606</v>
      </c>
      <c r="F71" s="327" t="s">
        <v>960</v>
      </c>
      <c r="G71" s="246">
        <v>70</v>
      </c>
      <c r="H71" s="246">
        <v>137.5</v>
      </c>
      <c r="I71" s="246" t="s">
        <v>959</v>
      </c>
      <c r="J71" s="328" t="s">
        <v>961</v>
      </c>
      <c r="K71" s="247">
        <f t="shared" ref="K71:K72" si="29">H71-F71</f>
        <v>20</v>
      </c>
      <c r="L71" s="247">
        <v>50</v>
      </c>
      <c r="M71" s="329">
        <f>(K71*N71)-50</f>
        <v>750</v>
      </c>
      <c r="N71" s="247">
        <v>40</v>
      </c>
      <c r="O71" s="330" t="s">
        <v>596</v>
      </c>
      <c r="P71" s="331">
        <v>45141</v>
      </c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</row>
    <row r="72" spans="1:38" ht="15" customHeight="1">
      <c r="A72" s="298">
        <v>7</v>
      </c>
      <c r="B72" s="299">
        <v>45141</v>
      </c>
      <c r="C72" s="300"/>
      <c r="D72" s="301" t="s">
        <v>958</v>
      </c>
      <c r="E72" s="300" t="s">
        <v>606</v>
      </c>
      <c r="F72" s="302" t="s">
        <v>967</v>
      </c>
      <c r="G72" s="300">
        <v>55</v>
      </c>
      <c r="H72" s="300">
        <v>55</v>
      </c>
      <c r="I72" s="300" t="s">
        <v>964</v>
      </c>
      <c r="J72" s="303" t="s">
        <v>968</v>
      </c>
      <c r="K72" s="304">
        <f t="shared" si="29"/>
        <v>-47.5</v>
      </c>
      <c r="L72" s="305">
        <v>50</v>
      </c>
      <c r="M72" s="306">
        <f>(K72*N72)-50</f>
        <v>-1950</v>
      </c>
      <c r="N72" s="304">
        <v>40</v>
      </c>
      <c r="O72" s="307" t="s">
        <v>607</v>
      </c>
      <c r="P72" s="308">
        <v>45141</v>
      </c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</row>
    <row r="73" spans="1:38" ht="15" customHeight="1">
      <c r="A73" s="298">
        <v>8</v>
      </c>
      <c r="B73" s="299">
        <v>45141</v>
      </c>
      <c r="C73" s="300"/>
      <c r="D73" s="301" t="s">
        <v>962</v>
      </c>
      <c r="E73" s="300" t="s">
        <v>606</v>
      </c>
      <c r="F73" s="302" t="s">
        <v>974</v>
      </c>
      <c r="G73" s="300">
        <v>0</v>
      </c>
      <c r="H73" s="300">
        <v>0</v>
      </c>
      <c r="I73" s="300" t="s">
        <v>965</v>
      </c>
      <c r="J73" s="303" t="s">
        <v>975</v>
      </c>
      <c r="K73" s="304">
        <f t="shared" ref="K73" si="30">H73-F73</f>
        <v>-31</v>
      </c>
      <c r="L73" s="305">
        <v>50</v>
      </c>
      <c r="M73" s="306">
        <f>(K73*N73)-50</f>
        <v>-1600</v>
      </c>
      <c r="N73" s="304">
        <v>50</v>
      </c>
      <c r="O73" s="307" t="s">
        <v>607</v>
      </c>
      <c r="P73" s="308">
        <v>45141</v>
      </c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</row>
    <row r="74" spans="1:38" ht="15" customHeight="1">
      <c r="A74" s="252"/>
      <c r="B74" s="253"/>
      <c r="C74" s="254"/>
      <c r="D74" s="280"/>
      <c r="E74" s="254"/>
      <c r="F74" s="281"/>
      <c r="G74" s="254"/>
      <c r="H74" s="254"/>
      <c r="I74" s="254"/>
      <c r="J74" s="254"/>
      <c r="K74" s="252"/>
      <c r="L74" s="282"/>
      <c r="M74" s="283"/>
      <c r="N74" s="252"/>
      <c r="O74" s="254"/>
      <c r="P74" s="253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</row>
    <row r="75" spans="1:38" ht="15" customHeight="1">
      <c r="A75" s="252"/>
      <c r="B75" s="253"/>
      <c r="C75" s="254"/>
      <c r="D75" s="280"/>
      <c r="E75" s="254"/>
      <c r="F75" s="281"/>
      <c r="G75" s="254"/>
      <c r="H75" s="254"/>
      <c r="I75" s="254"/>
      <c r="J75" s="254"/>
      <c r="K75" s="252"/>
      <c r="L75" s="282"/>
      <c r="M75" s="283"/>
      <c r="N75" s="252"/>
      <c r="O75" s="254"/>
      <c r="P75" s="253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</row>
    <row r="76" spans="1:38" ht="38.25" customHeight="1">
      <c r="A76" s="102" t="s">
        <v>620</v>
      </c>
      <c r="B76" s="171"/>
      <c r="C76" s="171"/>
      <c r="D76" s="172"/>
      <c r="E76" s="146"/>
      <c r="F76" s="6"/>
      <c r="G76" s="6"/>
      <c r="H76" s="147"/>
      <c r="I76" s="173"/>
      <c r="J76" s="1"/>
      <c r="K76" s="6"/>
      <c r="L76" s="6"/>
      <c r="M76" s="6"/>
      <c r="N76" s="1"/>
      <c r="O76" s="1"/>
      <c r="Q76" s="1"/>
      <c r="R76" s="6"/>
      <c r="S76" s="1"/>
      <c r="T76" s="1"/>
      <c r="U76" s="1"/>
      <c r="V76" s="1"/>
      <c r="W76" s="1"/>
      <c r="X76" s="6"/>
      <c r="Y76" s="1"/>
      <c r="Z76" s="1"/>
      <c r="AA76" s="1"/>
      <c r="AB76" s="1"/>
      <c r="AC76" s="1"/>
      <c r="AD76" s="6"/>
      <c r="AE76" s="1"/>
      <c r="AF76" s="1"/>
      <c r="AG76" s="1"/>
      <c r="AH76" s="1"/>
      <c r="AI76" s="1"/>
      <c r="AJ76" s="6"/>
      <c r="AK76" s="1"/>
    </row>
    <row r="77" spans="1:38" ht="38.25">
      <c r="A77" s="103" t="s">
        <v>16</v>
      </c>
      <c r="B77" s="104" t="s">
        <v>568</v>
      </c>
      <c r="C77" s="104"/>
      <c r="D77" s="105" t="s">
        <v>580</v>
      </c>
      <c r="E77" s="104" t="s">
        <v>581</v>
      </c>
      <c r="F77" s="104" t="s">
        <v>582</v>
      </c>
      <c r="G77" s="104" t="s">
        <v>583</v>
      </c>
      <c r="H77" s="104" t="s">
        <v>584</v>
      </c>
      <c r="I77" s="104" t="s">
        <v>585</v>
      </c>
      <c r="J77" s="103" t="s">
        <v>586</v>
      </c>
      <c r="K77" s="150" t="s">
        <v>605</v>
      </c>
      <c r="L77" s="151" t="s">
        <v>588</v>
      </c>
      <c r="M77" s="106" t="s">
        <v>589</v>
      </c>
      <c r="N77" s="104" t="s">
        <v>590</v>
      </c>
      <c r="O77" s="105" t="s">
        <v>591</v>
      </c>
      <c r="P77" s="104" t="s">
        <v>592</v>
      </c>
      <c r="Q77" s="41"/>
      <c r="R77" s="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</row>
    <row r="78" spans="1:38" ht="14.25" customHeight="1">
      <c r="A78" s="107">
        <v>1</v>
      </c>
      <c r="B78" s="108">
        <v>44840</v>
      </c>
      <c r="C78" s="164"/>
      <c r="D78" s="164" t="s">
        <v>621</v>
      </c>
      <c r="E78" s="107" t="s">
        <v>606</v>
      </c>
      <c r="F78" s="107" t="s">
        <v>622</v>
      </c>
      <c r="G78" s="107">
        <v>1220</v>
      </c>
      <c r="H78" s="107"/>
      <c r="I78" s="107" t="s">
        <v>623</v>
      </c>
      <c r="J78" s="110" t="s">
        <v>594</v>
      </c>
      <c r="K78" s="110"/>
      <c r="L78" s="111"/>
      <c r="M78" s="174"/>
      <c r="N78" s="110"/>
      <c r="O78" s="110"/>
      <c r="P78" s="111"/>
      <c r="Q78" s="41"/>
      <c r="R78" s="41" t="s">
        <v>595</v>
      </c>
      <c r="S78" s="41"/>
      <c r="T78" s="1"/>
      <c r="U78" s="1"/>
      <c r="V78" s="1"/>
      <c r="W78" s="1"/>
      <c r="X78" s="1"/>
      <c r="Y78" s="1"/>
      <c r="Z78" s="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</row>
    <row r="79" spans="1:38" ht="14.25" customHeight="1">
      <c r="A79" s="107">
        <v>2</v>
      </c>
      <c r="B79" s="108">
        <v>45071</v>
      </c>
      <c r="C79" s="164"/>
      <c r="D79" s="164" t="s">
        <v>279</v>
      </c>
      <c r="E79" s="107" t="s">
        <v>606</v>
      </c>
      <c r="F79" s="107" t="s">
        <v>625</v>
      </c>
      <c r="G79" s="107">
        <v>267</v>
      </c>
      <c r="H79" s="107"/>
      <c r="I79" s="107" t="s">
        <v>626</v>
      </c>
      <c r="J79" s="110" t="s">
        <v>594</v>
      </c>
      <c r="K79" s="110"/>
      <c r="L79" s="111"/>
      <c r="M79" s="112"/>
      <c r="N79" s="165"/>
      <c r="O79" s="175"/>
      <c r="P79" s="108"/>
      <c r="Q79" s="41"/>
      <c r="R79" s="41" t="s">
        <v>595</v>
      </c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</row>
    <row r="80" spans="1:38" ht="14.25" customHeight="1">
      <c r="A80" s="107"/>
      <c r="B80" s="108"/>
      <c r="C80" s="164"/>
      <c r="D80" s="164"/>
      <c r="E80" s="107"/>
      <c r="F80" s="107"/>
      <c r="G80" s="107"/>
      <c r="H80" s="107"/>
      <c r="I80" s="107"/>
      <c r="J80" s="110"/>
      <c r="K80" s="110"/>
      <c r="L80" s="111"/>
      <c r="M80" s="112"/>
      <c r="N80" s="251"/>
      <c r="O80" s="258"/>
      <c r="P80" s="108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</row>
    <row r="81" spans="1:26" ht="12.75" customHeight="1">
      <c r="A81" s="107"/>
      <c r="B81" s="108"/>
      <c r="C81" s="164"/>
      <c r="D81" s="164"/>
      <c r="E81" s="107"/>
      <c r="F81" s="107"/>
      <c r="G81" s="107"/>
      <c r="H81" s="107"/>
      <c r="I81" s="107"/>
      <c r="J81" s="110"/>
      <c r="K81" s="110"/>
      <c r="L81" s="111"/>
      <c r="M81" s="174"/>
      <c r="N81" s="110"/>
      <c r="O81" s="110"/>
      <c r="P81" s="108"/>
      <c r="R81" s="6"/>
      <c r="S81" s="1"/>
      <c r="T81" s="1"/>
      <c r="U81" s="1"/>
      <c r="V81" s="1"/>
      <c r="W81" s="1"/>
      <c r="X81" s="1"/>
      <c r="Y81" s="1"/>
    </row>
    <row r="82" spans="1:26" ht="12.75" customHeight="1">
      <c r="A82" s="131" t="s">
        <v>597</v>
      </c>
      <c r="B82" s="131"/>
      <c r="C82" s="131"/>
      <c r="D82" s="131"/>
      <c r="E82" s="41"/>
      <c r="F82" s="138" t="s">
        <v>599</v>
      </c>
      <c r="G82" s="62"/>
      <c r="H82" s="62"/>
      <c r="I82" s="62"/>
      <c r="J82" s="6"/>
      <c r="K82" s="154"/>
      <c r="L82" s="155"/>
      <c r="M82" s="6"/>
      <c r="N82" s="121"/>
      <c r="O82" s="176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37" t="s">
        <v>598</v>
      </c>
      <c r="B83" s="131"/>
      <c r="C83" s="131"/>
      <c r="D83" s="131"/>
      <c r="E83" s="6"/>
      <c r="F83" s="138" t="s">
        <v>602</v>
      </c>
      <c r="G83" s="6"/>
      <c r="H83" s="6" t="s">
        <v>627</v>
      </c>
      <c r="I83" s="6"/>
      <c r="J83" s="1"/>
      <c r="K83" s="6"/>
      <c r="L83" s="6"/>
      <c r="M83" s="6"/>
      <c r="N83" s="1"/>
      <c r="O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37"/>
      <c r="B84" s="131"/>
      <c r="C84" s="131"/>
      <c r="D84" s="131"/>
      <c r="E84" s="6"/>
      <c r="F84" s="138"/>
      <c r="G84" s="6"/>
      <c r="H84" s="6"/>
      <c r="I84" s="6"/>
      <c r="J84" s="1"/>
      <c r="K84" s="6"/>
      <c r="L84" s="6"/>
      <c r="M84" s="6"/>
      <c r="N84" s="1"/>
      <c r="O84" s="1"/>
      <c r="Q84" s="1"/>
      <c r="R84" s="62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37"/>
      <c r="B85" s="131"/>
      <c r="C85" s="131"/>
      <c r="D85" s="131"/>
      <c r="E85" s="6"/>
      <c r="F85" s="138"/>
      <c r="G85" s="62"/>
      <c r="H85" s="41"/>
      <c r="I85" s="62"/>
      <c r="J85" s="6"/>
      <c r="K85" s="154"/>
      <c r="L85" s="155"/>
      <c r="M85" s="6"/>
      <c r="N85" s="121"/>
      <c r="O85" s="156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37"/>
      <c r="B86" s="131"/>
      <c r="C86" s="131"/>
      <c r="D86" s="131"/>
      <c r="E86" s="6"/>
      <c r="F86" s="138"/>
      <c r="G86" s="62"/>
      <c r="H86" s="41"/>
      <c r="I86" s="62"/>
      <c r="J86" s="6"/>
      <c r="K86" s="154"/>
      <c r="L86" s="155"/>
      <c r="M86" s="6"/>
      <c r="N86" s="121"/>
      <c r="O86" s="156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37"/>
      <c r="B87" s="131"/>
      <c r="C87" s="131"/>
      <c r="D87" s="131"/>
      <c r="E87" s="6"/>
      <c r="F87" s="138"/>
      <c r="G87" s="62"/>
      <c r="H87" s="41"/>
      <c r="I87" s="62"/>
      <c r="J87" s="6"/>
      <c r="K87" s="154"/>
      <c r="L87" s="155"/>
      <c r="M87" s="6"/>
      <c r="N87" s="121"/>
      <c r="O87" s="156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37"/>
      <c r="B88" s="131"/>
      <c r="C88" s="131"/>
      <c r="D88" s="131"/>
      <c r="E88" s="6"/>
      <c r="F88" s="138"/>
      <c r="G88" s="62"/>
      <c r="H88" s="41"/>
      <c r="I88" s="62"/>
      <c r="J88" s="6"/>
      <c r="K88" s="154"/>
      <c r="L88" s="155"/>
      <c r="M88" s="6"/>
      <c r="N88" s="121"/>
      <c r="O88" s="156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37"/>
      <c r="B89" s="131"/>
      <c r="C89" s="131"/>
      <c r="D89" s="131"/>
      <c r="E89" s="6"/>
      <c r="F89" s="138"/>
      <c r="G89" s="62"/>
      <c r="H89" s="41"/>
      <c r="I89" s="62"/>
      <c r="J89" s="6"/>
      <c r="K89" s="154"/>
      <c r="L89" s="155"/>
      <c r="M89" s="6"/>
      <c r="N89" s="121"/>
      <c r="O89" s="156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37"/>
      <c r="B90" s="131"/>
      <c r="C90" s="131"/>
      <c r="D90" s="131"/>
      <c r="E90" s="6"/>
      <c r="F90" s="138"/>
      <c r="G90" s="62"/>
      <c r="H90" s="41"/>
      <c r="I90" s="62"/>
      <c r="J90" s="6"/>
      <c r="K90" s="154"/>
      <c r="L90" s="155"/>
      <c r="M90" s="6"/>
      <c r="N90" s="121"/>
      <c r="O90" s="156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62"/>
      <c r="B91" s="120"/>
      <c r="C91" s="120"/>
      <c r="D91" s="41"/>
      <c r="E91" s="62"/>
      <c r="F91" s="62"/>
      <c r="G91" s="62"/>
      <c r="H91" s="41"/>
      <c r="I91" s="62"/>
      <c r="J91" s="6"/>
      <c r="K91" s="154"/>
      <c r="L91" s="155"/>
      <c r="M91" s="6"/>
      <c r="N91" s="121"/>
      <c r="O91" s="156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38.25" customHeight="1">
      <c r="A92" s="41"/>
      <c r="B92" s="177" t="s">
        <v>628</v>
      </c>
      <c r="C92" s="177"/>
      <c r="D92" s="177"/>
      <c r="E92" s="177"/>
      <c r="F92" s="6"/>
      <c r="G92" s="6"/>
      <c r="H92" s="148"/>
      <c r="I92" s="6"/>
      <c r="J92" s="148"/>
      <c r="K92" s="149"/>
      <c r="L92" s="6"/>
      <c r="M92" s="6"/>
      <c r="N92" s="1"/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03" t="s">
        <v>16</v>
      </c>
      <c r="B93" s="104" t="s">
        <v>568</v>
      </c>
      <c r="C93" s="104"/>
      <c r="D93" s="105" t="s">
        <v>580</v>
      </c>
      <c r="E93" s="104" t="s">
        <v>581</v>
      </c>
      <c r="F93" s="104" t="s">
        <v>582</v>
      </c>
      <c r="G93" s="104" t="s">
        <v>629</v>
      </c>
      <c r="H93" s="104" t="s">
        <v>630</v>
      </c>
      <c r="I93" s="104" t="s">
        <v>585</v>
      </c>
      <c r="J93" s="178" t="s">
        <v>586</v>
      </c>
      <c r="K93" s="104" t="s">
        <v>587</v>
      </c>
      <c r="L93" s="104" t="s">
        <v>631</v>
      </c>
      <c r="M93" s="104" t="s">
        <v>590</v>
      </c>
      <c r="N93" s="105" t="s">
        <v>591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79">
        <v>1</v>
      </c>
      <c r="B94" s="180">
        <v>41579</v>
      </c>
      <c r="C94" s="180"/>
      <c r="D94" s="181" t="s">
        <v>632</v>
      </c>
      <c r="E94" s="182" t="s">
        <v>593</v>
      </c>
      <c r="F94" s="183">
        <v>82</v>
      </c>
      <c r="G94" s="182" t="s">
        <v>633</v>
      </c>
      <c r="H94" s="182">
        <v>100</v>
      </c>
      <c r="I94" s="184">
        <v>100</v>
      </c>
      <c r="J94" s="185" t="s">
        <v>634</v>
      </c>
      <c r="K94" s="186">
        <f t="shared" ref="K94:K146" si="31">H94-F94</f>
        <v>18</v>
      </c>
      <c r="L94" s="187">
        <f t="shared" ref="L94:L146" si="32">K94/F94</f>
        <v>0.21951219512195122</v>
      </c>
      <c r="M94" s="182" t="s">
        <v>596</v>
      </c>
      <c r="N94" s="188">
        <v>42657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79">
        <v>2</v>
      </c>
      <c r="B95" s="180">
        <v>41794</v>
      </c>
      <c r="C95" s="180"/>
      <c r="D95" s="181" t="s">
        <v>635</v>
      </c>
      <c r="E95" s="182" t="s">
        <v>606</v>
      </c>
      <c r="F95" s="183">
        <v>257</v>
      </c>
      <c r="G95" s="182" t="s">
        <v>633</v>
      </c>
      <c r="H95" s="182">
        <v>300</v>
      </c>
      <c r="I95" s="184">
        <v>300</v>
      </c>
      <c r="J95" s="185" t="s">
        <v>634</v>
      </c>
      <c r="K95" s="186">
        <f t="shared" si="31"/>
        <v>43</v>
      </c>
      <c r="L95" s="187">
        <f t="shared" si="32"/>
        <v>0.16731517509727625</v>
      </c>
      <c r="M95" s="182" t="s">
        <v>596</v>
      </c>
      <c r="N95" s="188">
        <v>41822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79">
        <v>3</v>
      </c>
      <c r="B96" s="180">
        <v>41828</v>
      </c>
      <c r="C96" s="180"/>
      <c r="D96" s="181" t="s">
        <v>636</v>
      </c>
      <c r="E96" s="182" t="s">
        <v>606</v>
      </c>
      <c r="F96" s="183">
        <v>393</v>
      </c>
      <c r="G96" s="182" t="s">
        <v>633</v>
      </c>
      <c r="H96" s="182">
        <v>468</v>
      </c>
      <c r="I96" s="184">
        <v>468</v>
      </c>
      <c r="J96" s="185" t="s">
        <v>634</v>
      </c>
      <c r="K96" s="186">
        <f t="shared" si="31"/>
        <v>75</v>
      </c>
      <c r="L96" s="187">
        <f t="shared" si="32"/>
        <v>0.19083969465648856</v>
      </c>
      <c r="M96" s="182" t="s">
        <v>596</v>
      </c>
      <c r="N96" s="188">
        <v>41863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79">
        <v>4</v>
      </c>
      <c r="B97" s="180">
        <v>41857</v>
      </c>
      <c r="C97" s="180"/>
      <c r="D97" s="181" t="s">
        <v>637</v>
      </c>
      <c r="E97" s="182" t="s">
        <v>606</v>
      </c>
      <c r="F97" s="183">
        <v>205</v>
      </c>
      <c r="G97" s="182" t="s">
        <v>633</v>
      </c>
      <c r="H97" s="182">
        <v>275</v>
      </c>
      <c r="I97" s="184">
        <v>250</v>
      </c>
      <c r="J97" s="185" t="s">
        <v>634</v>
      </c>
      <c r="K97" s="186">
        <f t="shared" si="31"/>
        <v>70</v>
      </c>
      <c r="L97" s="187">
        <f t="shared" si="32"/>
        <v>0.34146341463414637</v>
      </c>
      <c r="M97" s="182" t="s">
        <v>596</v>
      </c>
      <c r="N97" s="188">
        <v>41962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79">
        <v>5</v>
      </c>
      <c r="B98" s="180">
        <v>41886</v>
      </c>
      <c r="C98" s="180"/>
      <c r="D98" s="181" t="s">
        <v>638</v>
      </c>
      <c r="E98" s="182" t="s">
        <v>606</v>
      </c>
      <c r="F98" s="183">
        <v>162</v>
      </c>
      <c r="G98" s="182" t="s">
        <v>633</v>
      </c>
      <c r="H98" s="182">
        <v>190</v>
      </c>
      <c r="I98" s="184">
        <v>190</v>
      </c>
      <c r="J98" s="185" t="s">
        <v>634</v>
      </c>
      <c r="K98" s="186">
        <f t="shared" si="31"/>
        <v>28</v>
      </c>
      <c r="L98" s="187">
        <f t="shared" si="32"/>
        <v>0.1728395061728395</v>
      </c>
      <c r="M98" s="182" t="s">
        <v>596</v>
      </c>
      <c r="N98" s="188">
        <v>42006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79">
        <v>6</v>
      </c>
      <c r="B99" s="180">
        <v>41886</v>
      </c>
      <c r="C99" s="180"/>
      <c r="D99" s="181" t="s">
        <v>639</v>
      </c>
      <c r="E99" s="182" t="s">
        <v>606</v>
      </c>
      <c r="F99" s="183">
        <v>75</v>
      </c>
      <c r="G99" s="182" t="s">
        <v>633</v>
      </c>
      <c r="H99" s="182">
        <v>91.5</v>
      </c>
      <c r="I99" s="184" t="s">
        <v>624</v>
      </c>
      <c r="J99" s="185" t="s">
        <v>640</v>
      </c>
      <c r="K99" s="186">
        <f t="shared" si="31"/>
        <v>16.5</v>
      </c>
      <c r="L99" s="187">
        <f t="shared" si="32"/>
        <v>0.22</v>
      </c>
      <c r="M99" s="182" t="s">
        <v>596</v>
      </c>
      <c r="N99" s="188">
        <v>41954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79">
        <v>7</v>
      </c>
      <c r="B100" s="180">
        <v>41913</v>
      </c>
      <c r="C100" s="180"/>
      <c r="D100" s="181" t="s">
        <v>641</v>
      </c>
      <c r="E100" s="182" t="s">
        <v>606</v>
      </c>
      <c r="F100" s="183">
        <v>850</v>
      </c>
      <c r="G100" s="182" t="s">
        <v>633</v>
      </c>
      <c r="H100" s="182">
        <v>982.5</v>
      </c>
      <c r="I100" s="184">
        <v>1050</v>
      </c>
      <c r="J100" s="185" t="s">
        <v>642</v>
      </c>
      <c r="K100" s="186">
        <f t="shared" si="31"/>
        <v>132.5</v>
      </c>
      <c r="L100" s="187">
        <f t="shared" si="32"/>
        <v>0.15588235294117647</v>
      </c>
      <c r="M100" s="182" t="s">
        <v>596</v>
      </c>
      <c r="N100" s="188">
        <v>42039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79">
        <v>8</v>
      </c>
      <c r="B101" s="180">
        <v>41913</v>
      </c>
      <c r="C101" s="180"/>
      <c r="D101" s="181" t="s">
        <v>643</v>
      </c>
      <c r="E101" s="182" t="s">
        <v>606</v>
      </c>
      <c r="F101" s="183">
        <v>475</v>
      </c>
      <c r="G101" s="182" t="s">
        <v>633</v>
      </c>
      <c r="H101" s="182">
        <v>515</v>
      </c>
      <c r="I101" s="184">
        <v>600</v>
      </c>
      <c r="J101" s="185" t="s">
        <v>644</v>
      </c>
      <c r="K101" s="186">
        <f t="shared" si="31"/>
        <v>40</v>
      </c>
      <c r="L101" s="187">
        <f t="shared" si="32"/>
        <v>8.4210526315789472E-2</v>
      </c>
      <c r="M101" s="182" t="s">
        <v>596</v>
      </c>
      <c r="N101" s="188">
        <v>41939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79">
        <v>9</v>
      </c>
      <c r="B102" s="180">
        <v>41913</v>
      </c>
      <c r="C102" s="180"/>
      <c r="D102" s="181" t="s">
        <v>645</v>
      </c>
      <c r="E102" s="182" t="s">
        <v>606</v>
      </c>
      <c r="F102" s="183">
        <v>86</v>
      </c>
      <c r="G102" s="182" t="s">
        <v>633</v>
      </c>
      <c r="H102" s="182">
        <v>99</v>
      </c>
      <c r="I102" s="184">
        <v>140</v>
      </c>
      <c r="J102" s="185" t="s">
        <v>646</v>
      </c>
      <c r="K102" s="186">
        <f t="shared" si="31"/>
        <v>13</v>
      </c>
      <c r="L102" s="187">
        <f t="shared" si="32"/>
        <v>0.15116279069767441</v>
      </c>
      <c r="M102" s="182" t="s">
        <v>596</v>
      </c>
      <c r="N102" s="188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79">
        <v>10</v>
      </c>
      <c r="B103" s="180">
        <v>41926</v>
      </c>
      <c r="C103" s="180"/>
      <c r="D103" s="181" t="s">
        <v>647</v>
      </c>
      <c r="E103" s="182" t="s">
        <v>606</v>
      </c>
      <c r="F103" s="183">
        <v>496.6</v>
      </c>
      <c r="G103" s="182" t="s">
        <v>633</v>
      </c>
      <c r="H103" s="182">
        <v>621</v>
      </c>
      <c r="I103" s="184">
        <v>580</v>
      </c>
      <c r="J103" s="185" t="s">
        <v>634</v>
      </c>
      <c r="K103" s="186">
        <f t="shared" si="31"/>
        <v>124.39999999999998</v>
      </c>
      <c r="L103" s="187">
        <f t="shared" si="32"/>
        <v>0.25050342327829234</v>
      </c>
      <c r="M103" s="182" t="s">
        <v>596</v>
      </c>
      <c r="N103" s="188">
        <v>42605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79">
        <v>11</v>
      </c>
      <c r="B104" s="180">
        <v>41926</v>
      </c>
      <c r="C104" s="180"/>
      <c r="D104" s="181" t="s">
        <v>648</v>
      </c>
      <c r="E104" s="182" t="s">
        <v>606</v>
      </c>
      <c r="F104" s="183">
        <v>2481.9</v>
      </c>
      <c r="G104" s="182" t="s">
        <v>633</v>
      </c>
      <c r="H104" s="182">
        <v>2840</v>
      </c>
      <c r="I104" s="184">
        <v>2870</v>
      </c>
      <c r="J104" s="185" t="s">
        <v>649</v>
      </c>
      <c r="K104" s="186">
        <f t="shared" si="31"/>
        <v>358.09999999999991</v>
      </c>
      <c r="L104" s="187">
        <f t="shared" si="32"/>
        <v>0.14428462065353154</v>
      </c>
      <c r="M104" s="182" t="s">
        <v>596</v>
      </c>
      <c r="N104" s="188">
        <v>42017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79">
        <v>12</v>
      </c>
      <c r="B105" s="180">
        <v>41928</v>
      </c>
      <c r="C105" s="180"/>
      <c r="D105" s="181" t="s">
        <v>650</v>
      </c>
      <c r="E105" s="182" t="s">
        <v>606</v>
      </c>
      <c r="F105" s="183">
        <v>84.5</v>
      </c>
      <c r="G105" s="182" t="s">
        <v>633</v>
      </c>
      <c r="H105" s="182">
        <v>93</v>
      </c>
      <c r="I105" s="184">
        <v>110</v>
      </c>
      <c r="J105" s="185" t="s">
        <v>651</v>
      </c>
      <c r="K105" s="186">
        <f t="shared" si="31"/>
        <v>8.5</v>
      </c>
      <c r="L105" s="187">
        <f t="shared" si="32"/>
        <v>0.10059171597633136</v>
      </c>
      <c r="M105" s="182" t="s">
        <v>596</v>
      </c>
      <c r="N105" s="188">
        <v>41939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79">
        <v>13</v>
      </c>
      <c r="B106" s="180">
        <v>41928</v>
      </c>
      <c r="C106" s="180"/>
      <c r="D106" s="181" t="s">
        <v>652</v>
      </c>
      <c r="E106" s="182" t="s">
        <v>606</v>
      </c>
      <c r="F106" s="183">
        <v>401</v>
      </c>
      <c r="G106" s="182" t="s">
        <v>633</v>
      </c>
      <c r="H106" s="182">
        <v>428</v>
      </c>
      <c r="I106" s="184">
        <v>450</v>
      </c>
      <c r="J106" s="185" t="s">
        <v>653</v>
      </c>
      <c r="K106" s="186">
        <f t="shared" si="31"/>
        <v>27</v>
      </c>
      <c r="L106" s="187">
        <f t="shared" si="32"/>
        <v>6.7331670822942641E-2</v>
      </c>
      <c r="M106" s="182" t="s">
        <v>596</v>
      </c>
      <c r="N106" s="188">
        <v>42020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79">
        <v>14</v>
      </c>
      <c r="B107" s="180">
        <v>41928</v>
      </c>
      <c r="C107" s="180"/>
      <c r="D107" s="181" t="s">
        <v>654</v>
      </c>
      <c r="E107" s="182" t="s">
        <v>606</v>
      </c>
      <c r="F107" s="183">
        <v>101</v>
      </c>
      <c r="G107" s="182" t="s">
        <v>633</v>
      </c>
      <c r="H107" s="182">
        <v>112</v>
      </c>
      <c r="I107" s="184">
        <v>120</v>
      </c>
      <c r="J107" s="185" t="s">
        <v>655</v>
      </c>
      <c r="K107" s="186">
        <f t="shared" si="31"/>
        <v>11</v>
      </c>
      <c r="L107" s="187">
        <f t="shared" si="32"/>
        <v>0.10891089108910891</v>
      </c>
      <c r="M107" s="182" t="s">
        <v>596</v>
      </c>
      <c r="N107" s="188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79">
        <v>15</v>
      </c>
      <c r="B108" s="180">
        <v>41954</v>
      </c>
      <c r="C108" s="180"/>
      <c r="D108" s="181" t="s">
        <v>656</v>
      </c>
      <c r="E108" s="182" t="s">
        <v>606</v>
      </c>
      <c r="F108" s="183">
        <v>59</v>
      </c>
      <c r="G108" s="182" t="s">
        <v>633</v>
      </c>
      <c r="H108" s="182">
        <v>76</v>
      </c>
      <c r="I108" s="184">
        <v>76</v>
      </c>
      <c r="J108" s="185" t="s">
        <v>634</v>
      </c>
      <c r="K108" s="186">
        <f t="shared" si="31"/>
        <v>17</v>
      </c>
      <c r="L108" s="187">
        <f t="shared" si="32"/>
        <v>0.28813559322033899</v>
      </c>
      <c r="M108" s="182" t="s">
        <v>596</v>
      </c>
      <c r="N108" s="188">
        <v>43032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79">
        <v>16</v>
      </c>
      <c r="B109" s="180">
        <v>41954</v>
      </c>
      <c r="C109" s="180"/>
      <c r="D109" s="181" t="s">
        <v>645</v>
      </c>
      <c r="E109" s="182" t="s">
        <v>606</v>
      </c>
      <c r="F109" s="183">
        <v>99</v>
      </c>
      <c r="G109" s="182" t="s">
        <v>633</v>
      </c>
      <c r="H109" s="182">
        <v>120</v>
      </c>
      <c r="I109" s="184">
        <v>120</v>
      </c>
      <c r="J109" s="185" t="s">
        <v>617</v>
      </c>
      <c r="K109" s="186">
        <f t="shared" si="31"/>
        <v>21</v>
      </c>
      <c r="L109" s="187">
        <f t="shared" si="32"/>
        <v>0.21212121212121213</v>
      </c>
      <c r="M109" s="182" t="s">
        <v>596</v>
      </c>
      <c r="N109" s="188">
        <v>41960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79">
        <v>17</v>
      </c>
      <c r="B110" s="180">
        <v>41956</v>
      </c>
      <c r="C110" s="180"/>
      <c r="D110" s="181" t="s">
        <v>657</v>
      </c>
      <c r="E110" s="182" t="s">
        <v>606</v>
      </c>
      <c r="F110" s="183">
        <v>22</v>
      </c>
      <c r="G110" s="182" t="s">
        <v>633</v>
      </c>
      <c r="H110" s="182">
        <v>33.549999999999997</v>
      </c>
      <c r="I110" s="184">
        <v>32</v>
      </c>
      <c r="J110" s="185" t="s">
        <v>658</v>
      </c>
      <c r="K110" s="186">
        <f t="shared" si="31"/>
        <v>11.549999999999997</v>
      </c>
      <c r="L110" s="187">
        <f t="shared" si="32"/>
        <v>0.52499999999999991</v>
      </c>
      <c r="M110" s="182" t="s">
        <v>596</v>
      </c>
      <c r="N110" s="188">
        <v>42188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79">
        <v>18</v>
      </c>
      <c r="B111" s="180">
        <v>41976</v>
      </c>
      <c r="C111" s="180"/>
      <c r="D111" s="181" t="s">
        <v>659</v>
      </c>
      <c r="E111" s="182" t="s">
        <v>606</v>
      </c>
      <c r="F111" s="183">
        <v>440</v>
      </c>
      <c r="G111" s="182" t="s">
        <v>633</v>
      </c>
      <c r="H111" s="182">
        <v>520</v>
      </c>
      <c r="I111" s="184">
        <v>520</v>
      </c>
      <c r="J111" s="185" t="s">
        <v>660</v>
      </c>
      <c r="K111" s="186">
        <f t="shared" si="31"/>
        <v>80</v>
      </c>
      <c r="L111" s="187">
        <f t="shared" si="32"/>
        <v>0.18181818181818182</v>
      </c>
      <c r="M111" s="182" t="s">
        <v>596</v>
      </c>
      <c r="N111" s="188">
        <v>42208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79">
        <v>19</v>
      </c>
      <c r="B112" s="180">
        <v>41976</v>
      </c>
      <c r="C112" s="180"/>
      <c r="D112" s="181" t="s">
        <v>661</v>
      </c>
      <c r="E112" s="182" t="s">
        <v>606</v>
      </c>
      <c r="F112" s="183">
        <v>360</v>
      </c>
      <c r="G112" s="182" t="s">
        <v>633</v>
      </c>
      <c r="H112" s="182">
        <v>427</v>
      </c>
      <c r="I112" s="184">
        <v>425</v>
      </c>
      <c r="J112" s="185" t="s">
        <v>662</v>
      </c>
      <c r="K112" s="186">
        <f t="shared" si="31"/>
        <v>67</v>
      </c>
      <c r="L112" s="187">
        <f t="shared" si="32"/>
        <v>0.18611111111111112</v>
      </c>
      <c r="M112" s="182" t="s">
        <v>596</v>
      </c>
      <c r="N112" s="188">
        <v>42058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79">
        <v>20</v>
      </c>
      <c r="B113" s="180">
        <v>42012</v>
      </c>
      <c r="C113" s="180"/>
      <c r="D113" s="181" t="s">
        <v>663</v>
      </c>
      <c r="E113" s="182" t="s">
        <v>606</v>
      </c>
      <c r="F113" s="183">
        <v>360</v>
      </c>
      <c r="G113" s="182" t="s">
        <v>633</v>
      </c>
      <c r="H113" s="182">
        <v>455</v>
      </c>
      <c r="I113" s="184">
        <v>420</v>
      </c>
      <c r="J113" s="185" t="s">
        <v>664</v>
      </c>
      <c r="K113" s="186">
        <f t="shared" si="31"/>
        <v>95</v>
      </c>
      <c r="L113" s="187">
        <f t="shared" si="32"/>
        <v>0.2638888888888889</v>
      </c>
      <c r="M113" s="182" t="s">
        <v>596</v>
      </c>
      <c r="N113" s="188">
        <v>42024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79">
        <v>21</v>
      </c>
      <c r="B114" s="180">
        <v>42012</v>
      </c>
      <c r="C114" s="180"/>
      <c r="D114" s="181" t="s">
        <v>665</v>
      </c>
      <c r="E114" s="182" t="s">
        <v>606</v>
      </c>
      <c r="F114" s="183">
        <v>130</v>
      </c>
      <c r="G114" s="182"/>
      <c r="H114" s="182">
        <v>175.5</v>
      </c>
      <c r="I114" s="184">
        <v>165</v>
      </c>
      <c r="J114" s="185" t="s">
        <v>666</v>
      </c>
      <c r="K114" s="186">
        <f t="shared" si="31"/>
        <v>45.5</v>
      </c>
      <c r="L114" s="187">
        <f t="shared" si="32"/>
        <v>0.35</v>
      </c>
      <c r="M114" s="182" t="s">
        <v>596</v>
      </c>
      <c r="N114" s="188">
        <v>43088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79">
        <v>22</v>
      </c>
      <c r="B115" s="180">
        <v>42040</v>
      </c>
      <c r="C115" s="180"/>
      <c r="D115" s="181" t="s">
        <v>405</v>
      </c>
      <c r="E115" s="182" t="s">
        <v>593</v>
      </c>
      <c r="F115" s="183">
        <v>98</v>
      </c>
      <c r="G115" s="182"/>
      <c r="H115" s="182">
        <v>120</v>
      </c>
      <c r="I115" s="184">
        <v>120</v>
      </c>
      <c r="J115" s="185" t="s">
        <v>634</v>
      </c>
      <c r="K115" s="186">
        <f t="shared" si="31"/>
        <v>22</v>
      </c>
      <c r="L115" s="187">
        <f t="shared" si="32"/>
        <v>0.22448979591836735</v>
      </c>
      <c r="M115" s="182" t="s">
        <v>596</v>
      </c>
      <c r="N115" s="188">
        <v>42753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79">
        <v>23</v>
      </c>
      <c r="B116" s="180">
        <v>42040</v>
      </c>
      <c r="C116" s="180"/>
      <c r="D116" s="181" t="s">
        <v>667</v>
      </c>
      <c r="E116" s="182" t="s">
        <v>593</v>
      </c>
      <c r="F116" s="183">
        <v>196</v>
      </c>
      <c r="G116" s="182"/>
      <c r="H116" s="182">
        <v>262</v>
      </c>
      <c r="I116" s="184">
        <v>255</v>
      </c>
      <c r="J116" s="185" t="s">
        <v>634</v>
      </c>
      <c r="K116" s="186">
        <f t="shared" si="31"/>
        <v>66</v>
      </c>
      <c r="L116" s="187">
        <f t="shared" si="32"/>
        <v>0.33673469387755101</v>
      </c>
      <c r="M116" s="182" t="s">
        <v>596</v>
      </c>
      <c r="N116" s="188">
        <v>42599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9">
        <v>24</v>
      </c>
      <c r="B117" s="190">
        <v>42067</v>
      </c>
      <c r="C117" s="190"/>
      <c r="D117" s="191" t="s">
        <v>404</v>
      </c>
      <c r="E117" s="192" t="s">
        <v>593</v>
      </c>
      <c r="F117" s="193">
        <v>235</v>
      </c>
      <c r="G117" s="193"/>
      <c r="H117" s="194">
        <v>77</v>
      </c>
      <c r="I117" s="194" t="s">
        <v>668</v>
      </c>
      <c r="J117" s="195" t="s">
        <v>669</v>
      </c>
      <c r="K117" s="196">
        <f t="shared" si="31"/>
        <v>-158</v>
      </c>
      <c r="L117" s="197">
        <f t="shared" si="32"/>
        <v>-0.67234042553191486</v>
      </c>
      <c r="M117" s="193" t="s">
        <v>607</v>
      </c>
      <c r="N117" s="190">
        <v>43522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79">
        <v>25</v>
      </c>
      <c r="B118" s="180">
        <v>42067</v>
      </c>
      <c r="C118" s="180"/>
      <c r="D118" s="181" t="s">
        <v>670</v>
      </c>
      <c r="E118" s="182" t="s">
        <v>593</v>
      </c>
      <c r="F118" s="183">
        <v>185</v>
      </c>
      <c r="G118" s="182"/>
      <c r="H118" s="182">
        <v>224</v>
      </c>
      <c r="I118" s="184" t="s">
        <v>671</v>
      </c>
      <c r="J118" s="185" t="s">
        <v>634</v>
      </c>
      <c r="K118" s="186">
        <f t="shared" si="31"/>
        <v>39</v>
      </c>
      <c r="L118" s="187">
        <f t="shared" si="32"/>
        <v>0.21081081081081082</v>
      </c>
      <c r="M118" s="182" t="s">
        <v>596</v>
      </c>
      <c r="N118" s="188">
        <v>42647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9">
        <v>26</v>
      </c>
      <c r="B119" s="190">
        <v>42090</v>
      </c>
      <c r="C119" s="190"/>
      <c r="D119" s="198" t="s">
        <v>672</v>
      </c>
      <c r="E119" s="193" t="s">
        <v>593</v>
      </c>
      <c r="F119" s="193">
        <v>49.5</v>
      </c>
      <c r="G119" s="194"/>
      <c r="H119" s="194">
        <v>15.85</v>
      </c>
      <c r="I119" s="194">
        <v>67</v>
      </c>
      <c r="J119" s="195" t="s">
        <v>673</v>
      </c>
      <c r="K119" s="194">
        <f t="shared" si="31"/>
        <v>-33.65</v>
      </c>
      <c r="L119" s="199">
        <f t="shared" si="32"/>
        <v>-0.67979797979797973</v>
      </c>
      <c r="M119" s="193" t="s">
        <v>607</v>
      </c>
      <c r="N119" s="200">
        <v>43627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79">
        <v>27</v>
      </c>
      <c r="B120" s="180">
        <v>42093</v>
      </c>
      <c r="C120" s="180"/>
      <c r="D120" s="181" t="s">
        <v>674</v>
      </c>
      <c r="E120" s="182" t="s">
        <v>593</v>
      </c>
      <c r="F120" s="183">
        <v>183.5</v>
      </c>
      <c r="G120" s="182"/>
      <c r="H120" s="182">
        <v>219</v>
      </c>
      <c r="I120" s="184">
        <v>218</v>
      </c>
      <c r="J120" s="185" t="s">
        <v>675</v>
      </c>
      <c r="K120" s="186">
        <f t="shared" si="31"/>
        <v>35.5</v>
      </c>
      <c r="L120" s="187">
        <f t="shared" si="32"/>
        <v>0.19346049046321526</v>
      </c>
      <c r="M120" s="182" t="s">
        <v>596</v>
      </c>
      <c r="N120" s="188">
        <v>42103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79">
        <v>28</v>
      </c>
      <c r="B121" s="180">
        <v>42114</v>
      </c>
      <c r="C121" s="180"/>
      <c r="D121" s="181" t="s">
        <v>676</v>
      </c>
      <c r="E121" s="182" t="s">
        <v>593</v>
      </c>
      <c r="F121" s="183">
        <f>(227+237)/2</f>
        <v>232</v>
      </c>
      <c r="G121" s="182"/>
      <c r="H121" s="182">
        <v>298</v>
      </c>
      <c r="I121" s="184">
        <v>298</v>
      </c>
      <c r="J121" s="185" t="s">
        <v>634</v>
      </c>
      <c r="K121" s="186">
        <f t="shared" si="31"/>
        <v>66</v>
      </c>
      <c r="L121" s="187">
        <f t="shared" si="32"/>
        <v>0.28448275862068967</v>
      </c>
      <c r="M121" s="182" t="s">
        <v>596</v>
      </c>
      <c r="N121" s="188">
        <v>42823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79">
        <v>29</v>
      </c>
      <c r="B122" s="180">
        <v>42128</v>
      </c>
      <c r="C122" s="180"/>
      <c r="D122" s="181" t="s">
        <v>677</v>
      </c>
      <c r="E122" s="182" t="s">
        <v>606</v>
      </c>
      <c r="F122" s="183">
        <v>385</v>
      </c>
      <c r="G122" s="182"/>
      <c r="H122" s="182">
        <f>212.5+331</f>
        <v>543.5</v>
      </c>
      <c r="I122" s="184">
        <v>510</v>
      </c>
      <c r="J122" s="185" t="s">
        <v>678</v>
      </c>
      <c r="K122" s="186">
        <f t="shared" si="31"/>
        <v>158.5</v>
      </c>
      <c r="L122" s="187">
        <f t="shared" si="32"/>
        <v>0.41168831168831171</v>
      </c>
      <c r="M122" s="182" t="s">
        <v>596</v>
      </c>
      <c r="N122" s="188">
        <v>42235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79">
        <v>30</v>
      </c>
      <c r="B123" s="180">
        <v>42128</v>
      </c>
      <c r="C123" s="180"/>
      <c r="D123" s="181" t="s">
        <v>679</v>
      </c>
      <c r="E123" s="182" t="s">
        <v>606</v>
      </c>
      <c r="F123" s="183">
        <v>115.5</v>
      </c>
      <c r="G123" s="182"/>
      <c r="H123" s="182">
        <v>146</v>
      </c>
      <c r="I123" s="184">
        <v>142</v>
      </c>
      <c r="J123" s="185" t="s">
        <v>680</v>
      </c>
      <c r="K123" s="186">
        <f t="shared" si="31"/>
        <v>30.5</v>
      </c>
      <c r="L123" s="187">
        <f t="shared" si="32"/>
        <v>0.26406926406926406</v>
      </c>
      <c r="M123" s="182" t="s">
        <v>596</v>
      </c>
      <c r="N123" s="188">
        <v>42202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79">
        <v>31</v>
      </c>
      <c r="B124" s="180">
        <v>42151</v>
      </c>
      <c r="C124" s="180"/>
      <c r="D124" s="181" t="s">
        <v>542</v>
      </c>
      <c r="E124" s="182" t="s">
        <v>606</v>
      </c>
      <c r="F124" s="183">
        <v>237.5</v>
      </c>
      <c r="G124" s="182"/>
      <c r="H124" s="182">
        <v>279.5</v>
      </c>
      <c r="I124" s="184">
        <v>278</v>
      </c>
      <c r="J124" s="185" t="s">
        <v>634</v>
      </c>
      <c r="K124" s="186">
        <f t="shared" si="31"/>
        <v>42</v>
      </c>
      <c r="L124" s="187">
        <f t="shared" si="32"/>
        <v>0.17684210526315788</v>
      </c>
      <c r="M124" s="182" t="s">
        <v>596</v>
      </c>
      <c r="N124" s="188">
        <v>42222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79">
        <v>32</v>
      </c>
      <c r="B125" s="180">
        <v>42174</v>
      </c>
      <c r="C125" s="180"/>
      <c r="D125" s="181" t="s">
        <v>652</v>
      </c>
      <c r="E125" s="182" t="s">
        <v>593</v>
      </c>
      <c r="F125" s="183">
        <v>340</v>
      </c>
      <c r="G125" s="182"/>
      <c r="H125" s="182">
        <v>448</v>
      </c>
      <c r="I125" s="184">
        <v>448</v>
      </c>
      <c r="J125" s="185" t="s">
        <v>634</v>
      </c>
      <c r="K125" s="186">
        <f t="shared" si="31"/>
        <v>108</v>
      </c>
      <c r="L125" s="187">
        <f t="shared" si="32"/>
        <v>0.31764705882352939</v>
      </c>
      <c r="M125" s="182" t="s">
        <v>596</v>
      </c>
      <c r="N125" s="188">
        <v>43018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79">
        <v>33</v>
      </c>
      <c r="B126" s="180">
        <v>42191</v>
      </c>
      <c r="C126" s="180"/>
      <c r="D126" s="181" t="s">
        <v>681</v>
      </c>
      <c r="E126" s="182" t="s">
        <v>593</v>
      </c>
      <c r="F126" s="183">
        <v>390</v>
      </c>
      <c r="G126" s="182"/>
      <c r="H126" s="182">
        <v>460</v>
      </c>
      <c r="I126" s="184">
        <v>460</v>
      </c>
      <c r="J126" s="185" t="s">
        <v>634</v>
      </c>
      <c r="K126" s="186">
        <f t="shared" si="31"/>
        <v>70</v>
      </c>
      <c r="L126" s="187">
        <f t="shared" si="32"/>
        <v>0.17948717948717949</v>
      </c>
      <c r="M126" s="182" t="s">
        <v>596</v>
      </c>
      <c r="N126" s="188">
        <v>42478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9">
        <v>34</v>
      </c>
      <c r="B127" s="190">
        <v>42195</v>
      </c>
      <c r="C127" s="190"/>
      <c r="D127" s="191" t="s">
        <v>682</v>
      </c>
      <c r="E127" s="192" t="s">
        <v>593</v>
      </c>
      <c r="F127" s="193">
        <v>122.5</v>
      </c>
      <c r="G127" s="193"/>
      <c r="H127" s="194">
        <v>61</v>
      </c>
      <c r="I127" s="194">
        <v>172</v>
      </c>
      <c r="J127" s="195" t="s">
        <v>683</v>
      </c>
      <c r="K127" s="196">
        <f t="shared" si="31"/>
        <v>-61.5</v>
      </c>
      <c r="L127" s="197">
        <f t="shared" si="32"/>
        <v>-0.50204081632653064</v>
      </c>
      <c r="M127" s="193" t="s">
        <v>607</v>
      </c>
      <c r="N127" s="190">
        <v>43333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79">
        <v>35</v>
      </c>
      <c r="B128" s="180">
        <v>42219</v>
      </c>
      <c r="C128" s="180"/>
      <c r="D128" s="181" t="s">
        <v>684</v>
      </c>
      <c r="E128" s="182" t="s">
        <v>593</v>
      </c>
      <c r="F128" s="183">
        <v>297.5</v>
      </c>
      <c r="G128" s="182"/>
      <c r="H128" s="182">
        <v>350</v>
      </c>
      <c r="I128" s="184">
        <v>360</v>
      </c>
      <c r="J128" s="185" t="s">
        <v>685</v>
      </c>
      <c r="K128" s="186">
        <f t="shared" si="31"/>
        <v>52.5</v>
      </c>
      <c r="L128" s="187">
        <f t="shared" si="32"/>
        <v>0.17647058823529413</v>
      </c>
      <c r="M128" s="182" t="s">
        <v>596</v>
      </c>
      <c r="N128" s="188">
        <v>42232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79">
        <v>36</v>
      </c>
      <c r="B129" s="180">
        <v>42219</v>
      </c>
      <c r="C129" s="180"/>
      <c r="D129" s="181" t="s">
        <v>686</v>
      </c>
      <c r="E129" s="182" t="s">
        <v>593</v>
      </c>
      <c r="F129" s="183">
        <v>115.5</v>
      </c>
      <c r="G129" s="182"/>
      <c r="H129" s="182">
        <v>149</v>
      </c>
      <c r="I129" s="184">
        <v>140</v>
      </c>
      <c r="J129" s="185" t="s">
        <v>687</v>
      </c>
      <c r="K129" s="186">
        <f t="shared" si="31"/>
        <v>33.5</v>
      </c>
      <c r="L129" s="187">
        <f t="shared" si="32"/>
        <v>0.29004329004329005</v>
      </c>
      <c r="M129" s="182" t="s">
        <v>596</v>
      </c>
      <c r="N129" s="188">
        <v>42740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79">
        <v>37</v>
      </c>
      <c r="B130" s="180">
        <v>42251</v>
      </c>
      <c r="C130" s="180"/>
      <c r="D130" s="181" t="s">
        <v>542</v>
      </c>
      <c r="E130" s="182" t="s">
        <v>593</v>
      </c>
      <c r="F130" s="183">
        <v>226</v>
      </c>
      <c r="G130" s="182"/>
      <c r="H130" s="182">
        <v>292</v>
      </c>
      <c r="I130" s="184">
        <v>292</v>
      </c>
      <c r="J130" s="185" t="s">
        <v>688</v>
      </c>
      <c r="K130" s="186">
        <f t="shared" si="31"/>
        <v>66</v>
      </c>
      <c r="L130" s="187">
        <f t="shared" si="32"/>
        <v>0.29203539823008851</v>
      </c>
      <c r="M130" s="182" t="s">
        <v>596</v>
      </c>
      <c r="N130" s="188">
        <v>42286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79">
        <v>38</v>
      </c>
      <c r="B131" s="180">
        <v>42254</v>
      </c>
      <c r="C131" s="180"/>
      <c r="D131" s="181" t="s">
        <v>676</v>
      </c>
      <c r="E131" s="182" t="s">
        <v>593</v>
      </c>
      <c r="F131" s="183">
        <v>232.5</v>
      </c>
      <c r="G131" s="182"/>
      <c r="H131" s="182">
        <v>312.5</v>
      </c>
      <c r="I131" s="184">
        <v>310</v>
      </c>
      <c r="J131" s="185" t="s">
        <v>634</v>
      </c>
      <c r="K131" s="186">
        <f t="shared" si="31"/>
        <v>80</v>
      </c>
      <c r="L131" s="187">
        <f t="shared" si="32"/>
        <v>0.34408602150537637</v>
      </c>
      <c r="M131" s="182" t="s">
        <v>596</v>
      </c>
      <c r="N131" s="188">
        <v>42823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79">
        <v>39</v>
      </c>
      <c r="B132" s="180">
        <v>42268</v>
      </c>
      <c r="C132" s="180"/>
      <c r="D132" s="181" t="s">
        <v>689</v>
      </c>
      <c r="E132" s="182" t="s">
        <v>593</v>
      </c>
      <c r="F132" s="183">
        <v>196.5</v>
      </c>
      <c r="G132" s="182"/>
      <c r="H132" s="182">
        <v>238</v>
      </c>
      <c r="I132" s="184">
        <v>238</v>
      </c>
      <c r="J132" s="185" t="s">
        <v>688</v>
      </c>
      <c r="K132" s="186">
        <f t="shared" si="31"/>
        <v>41.5</v>
      </c>
      <c r="L132" s="187">
        <f t="shared" si="32"/>
        <v>0.21119592875318066</v>
      </c>
      <c r="M132" s="182" t="s">
        <v>596</v>
      </c>
      <c r="N132" s="188">
        <v>42291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79">
        <v>40</v>
      </c>
      <c r="B133" s="180">
        <v>42271</v>
      </c>
      <c r="C133" s="180"/>
      <c r="D133" s="181" t="s">
        <v>632</v>
      </c>
      <c r="E133" s="182" t="s">
        <v>593</v>
      </c>
      <c r="F133" s="183">
        <v>65</v>
      </c>
      <c r="G133" s="182"/>
      <c r="H133" s="182">
        <v>82</v>
      </c>
      <c r="I133" s="184">
        <v>82</v>
      </c>
      <c r="J133" s="185" t="s">
        <v>688</v>
      </c>
      <c r="K133" s="186">
        <f t="shared" si="31"/>
        <v>17</v>
      </c>
      <c r="L133" s="187">
        <f t="shared" si="32"/>
        <v>0.26153846153846155</v>
      </c>
      <c r="M133" s="182" t="s">
        <v>596</v>
      </c>
      <c r="N133" s="188">
        <v>42578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79">
        <v>41</v>
      </c>
      <c r="B134" s="180">
        <v>42291</v>
      </c>
      <c r="C134" s="180"/>
      <c r="D134" s="181" t="s">
        <v>690</v>
      </c>
      <c r="E134" s="182" t="s">
        <v>593</v>
      </c>
      <c r="F134" s="183">
        <v>144</v>
      </c>
      <c r="G134" s="182"/>
      <c r="H134" s="182">
        <v>182.5</v>
      </c>
      <c r="I134" s="184">
        <v>181</v>
      </c>
      <c r="J134" s="185" t="s">
        <v>688</v>
      </c>
      <c r="K134" s="186">
        <f t="shared" si="31"/>
        <v>38.5</v>
      </c>
      <c r="L134" s="187">
        <f t="shared" si="32"/>
        <v>0.2673611111111111</v>
      </c>
      <c r="M134" s="182" t="s">
        <v>596</v>
      </c>
      <c r="N134" s="188">
        <v>42817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79">
        <v>42</v>
      </c>
      <c r="B135" s="180">
        <v>42291</v>
      </c>
      <c r="C135" s="180"/>
      <c r="D135" s="181" t="s">
        <v>691</v>
      </c>
      <c r="E135" s="182" t="s">
        <v>593</v>
      </c>
      <c r="F135" s="183">
        <v>264</v>
      </c>
      <c r="G135" s="182"/>
      <c r="H135" s="182">
        <v>311</v>
      </c>
      <c r="I135" s="184">
        <v>311</v>
      </c>
      <c r="J135" s="185" t="s">
        <v>688</v>
      </c>
      <c r="K135" s="186">
        <f t="shared" si="31"/>
        <v>47</v>
      </c>
      <c r="L135" s="187">
        <f t="shared" si="32"/>
        <v>0.17803030303030304</v>
      </c>
      <c r="M135" s="182" t="s">
        <v>596</v>
      </c>
      <c r="N135" s="188">
        <v>42604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79">
        <v>43</v>
      </c>
      <c r="B136" s="180">
        <v>42318</v>
      </c>
      <c r="C136" s="180"/>
      <c r="D136" s="181" t="s">
        <v>692</v>
      </c>
      <c r="E136" s="182" t="s">
        <v>606</v>
      </c>
      <c r="F136" s="183">
        <v>549.5</v>
      </c>
      <c r="G136" s="182"/>
      <c r="H136" s="182">
        <v>630</v>
      </c>
      <c r="I136" s="184">
        <v>630</v>
      </c>
      <c r="J136" s="185" t="s">
        <v>688</v>
      </c>
      <c r="K136" s="186">
        <f t="shared" si="31"/>
        <v>80.5</v>
      </c>
      <c r="L136" s="187">
        <f t="shared" si="32"/>
        <v>0.1464968152866242</v>
      </c>
      <c r="M136" s="182" t="s">
        <v>596</v>
      </c>
      <c r="N136" s="188">
        <v>42419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79">
        <v>44</v>
      </c>
      <c r="B137" s="180">
        <v>42342</v>
      </c>
      <c r="C137" s="180"/>
      <c r="D137" s="181" t="s">
        <v>693</v>
      </c>
      <c r="E137" s="182" t="s">
        <v>593</v>
      </c>
      <c r="F137" s="183">
        <v>1027.5</v>
      </c>
      <c r="G137" s="182"/>
      <c r="H137" s="182">
        <v>1315</v>
      </c>
      <c r="I137" s="184">
        <v>1250</v>
      </c>
      <c r="J137" s="185" t="s">
        <v>688</v>
      </c>
      <c r="K137" s="186">
        <f t="shared" si="31"/>
        <v>287.5</v>
      </c>
      <c r="L137" s="187">
        <f t="shared" si="32"/>
        <v>0.27980535279805352</v>
      </c>
      <c r="M137" s="182" t="s">
        <v>596</v>
      </c>
      <c r="N137" s="188">
        <v>43244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79">
        <v>45</v>
      </c>
      <c r="B138" s="180">
        <v>42367</v>
      </c>
      <c r="C138" s="180"/>
      <c r="D138" s="181" t="s">
        <v>694</v>
      </c>
      <c r="E138" s="182" t="s">
        <v>593</v>
      </c>
      <c r="F138" s="183">
        <v>465</v>
      </c>
      <c r="G138" s="182"/>
      <c r="H138" s="182">
        <v>540</v>
      </c>
      <c r="I138" s="184">
        <v>540</v>
      </c>
      <c r="J138" s="185" t="s">
        <v>688</v>
      </c>
      <c r="K138" s="186">
        <f t="shared" si="31"/>
        <v>75</v>
      </c>
      <c r="L138" s="187">
        <f t="shared" si="32"/>
        <v>0.16129032258064516</v>
      </c>
      <c r="M138" s="182" t="s">
        <v>596</v>
      </c>
      <c r="N138" s="188">
        <v>42530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79">
        <v>46</v>
      </c>
      <c r="B139" s="180">
        <v>42380</v>
      </c>
      <c r="C139" s="180"/>
      <c r="D139" s="181" t="s">
        <v>405</v>
      </c>
      <c r="E139" s="182" t="s">
        <v>606</v>
      </c>
      <c r="F139" s="183">
        <v>81</v>
      </c>
      <c r="G139" s="182"/>
      <c r="H139" s="182">
        <v>110</v>
      </c>
      <c r="I139" s="184">
        <v>110</v>
      </c>
      <c r="J139" s="185" t="s">
        <v>688</v>
      </c>
      <c r="K139" s="186">
        <f t="shared" si="31"/>
        <v>29</v>
      </c>
      <c r="L139" s="187">
        <f t="shared" si="32"/>
        <v>0.35802469135802467</v>
      </c>
      <c r="M139" s="182" t="s">
        <v>596</v>
      </c>
      <c r="N139" s="188">
        <v>42745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79">
        <v>47</v>
      </c>
      <c r="B140" s="180">
        <v>42382</v>
      </c>
      <c r="C140" s="180"/>
      <c r="D140" s="181" t="s">
        <v>695</v>
      </c>
      <c r="E140" s="182" t="s">
        <v>606</v>
      </c>
      <c r="F140" s="183">
        <v>417.5</v>
      </c>
      <c r="G140" s="182"/>
      <c r="H140" s="182">
        <v>547</v>
      </c>
      <c r="I140" s="184">
        <v>535</v>
      </c>
      <c r="J140" s="185" t="s">
        <v>688</v>
      </c>
      <c r="K140" s="186">
        <f t="shared" si="31"/>
        <v>129.5</v>
      </c>
      <c r="L140" s="187">
        <f t="shared" si="32"/>
        <v>0.31017964071856285</v>
      </c>
      <c r="M140" s="182" t="s">
        <v>596</v>
      </c>
      <c r="N140" s="188">
        <v>42578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79">
        <v>48</v>
      </c>
      <c r="B141" s="180">
        <v>42408</v>
      </c>
      <c r="C141" s="180"/>
      <c r="D141" s="181" t="s">
        <v>696</v>
      </c>
      <c r="E141" s="182" t="s">
        <v>593</v>
      </c>
      <c r="F141" s="183">
        <v>650</v>
      </c>
      <c r="G141" s="182"/>
      <c r="H141" s="182">
        <v>800</v>
      </c>
      <c r="I141" s="184">
        <v>800</v>
      </c>
      <c r="J141" s="185" t="s">
        <v>688</v>
      </c>
      <c r="K141" s="186">
        <f t="shared" si="31"/>
        <v>150</v>
      </c>
      <c r="L141" s="187">
        <f t="shared" si="32"/>
        <v>0.23076923076923078</v>
      </c>
      <c r="M141" s="182" t="s">
        <v>596</v>
      </c>
      <c r="N141" s="188">
        <v>43154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79">
        <v>49</v>
      </c>
      <c r="B142" s="180">
        <v>42433</v>
      </c>
      <c r="C142" s="180"/>
      <c r="D142" s="181" t="s">
        <v>237</v>
      </c>
      <c r="E142" s="182" t="s">
        <v>593</v>
      </c>
      <c r="F142" s="183">
        <v>437.5</v>
      </c>
      <c r="G142" s="182"/>
      <c r="H142" s="182">
        <v>504.5</v>
      </c>
      <c r="I142" s="184">
        <v>522</v>
      </c>
      <c r="J142" s="185" t="s">
        <v>697</v>
      </c>
      <c r="K142" s="186">
        <f t="shared" si="31"/>
        <v>67</v>
      </c>
      <c r="L142" s="187">
        <f t="shared" si="32"/>
        <v>0.15314285714285714</v>
      </c>
      <c r="M142" s="182" t="s">
        <v>596</v>
      </c>
      <c r="N142" s="188">
        <v>42480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79">
        <v>50</v>
      </c>
      <c r="B143" s="180">
        <v>42438</v>
      </c>
      <c r="C143" s="180"/>
      <c r="D143" s="181" t="s">
        <v>698</v>
      </c>
      <c r="E143" s="182" t="s">
        <v>593</v>
      </c>
      <c r="F143" s="183">
        <v>189.5</v>
      </c>
      <c r="G143" s="182"/>
      <c r="H143" s="182">
        <v>218</v>
      </c>
      <c r="I143" s="184">
        <v>218</v>
      </c>
      <c r="J143" s="185" t="s">
        <v>688</v>
      </c>
      <c r="K143" s="186">
        <f t="shared" si="31"/>
        <v>28.5</v>
      </c>
      <c r="L143" s="187">
        <f t="shared" si="32"/>
        <v>0.15039577836411611</v>
      </c>
      <c r="M143" s="182" t="s">
        <v>596</v>
      </c>
      <c r="N143" s="188">
        <v>43034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9">
        <v>51</v>
      </c>
      <c r="B144" s="190">
        <v>42471</v>
      </c>
      <c r="C144" s="190"/>
      <c r="D144" s="198" t="s">
        <v>699</v>
      </c>
      <c r="E144" s="193" t="s">
        <v>593</v>
      </c>
      <c r="F144" s="193">
        <v>36.5</v>
      </c>
      <c r="G144" s="194"/>
      <c r="H144" s="194">
        <v>15.85</v>
      </c>
      <c r="I144" s="194">
        <v>60</v>
      </c>
      <c r="J144" s="195" t="s">
        <v>700</v>
      </c>
      <c r="K144" s="196">
        <f t="shared" si="31"/>
        <v>-20.65</v>
      </c>
      <c r="L144" s="197">
        <f t="shared" si="32"/>
        <v>-0.5657534246575342</v>
      </c>
      <c r="M144" s="193" t="s">
        <v>607</v>
      </c>
      <c r="N144" s="201">
        <v>43627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79">
        <v>52</v>
      </c>
      <c r="B145" s="180">
        <v>42472</v>
      </c>
      <c r="C145" s="180"/>
      <c r="D145" s="181" t="s">
        <v>701</v>
      </c>
      <c r="E145" s="182" t="s">
        <v>593</v>
      </c>
      <c r="F145" s="183">
        <v>93</v>
      </c>
      <c r="G145" s="182"/>
      <c r="H145" s="182">
        <v>149</v>
      </c>
      <c r="I145" s="184">
        <v>140</v>
      </c>
      <c r="J145" s="185" t="s">
        <v>702</v>
      </c>
      <c r="K145" s="186">
        <f t="shared" si="31"/>
        <v>56</v>
      </c>
      <c r="L145" s="187">
        <f t="shared" si="32"/>
        <v>0.60215053763440862</v>
      </c>
      <c r="M145" s="182" t="s">
        <v>596</v>
      </c>
      <c r="N145" s="188">
        <v>42740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79">
        <v>53</v>
      </c>
      <c r="B146" s="180">
        <v>42472</v>
      </c>
      <c r="C146" s="180"/>
      <c r="D146" s="181" t="s">
        <v>703</v>
      </c>
      <c r="E146" s="182" t="s">
        <v>593</v>
      </c>
      <c r="F146" s="183">
        <v>130</v>
      </c>
      <c r="G146" s="182"/>
      <c r="H146" s="182">
        <v>150</v>
      </c>
      <c r="I146" s="184" t="s">
        <v>704</v>
      </c>
      <c r="J146" s="185" t="s">
        <v>688</v>
      </c>
      <c r="K146" s="186">
        <f t="shared" si="31"/>
        <v>20</v>
      </c>
      <c r="L146" s="187">
        <f t="shared" si="32"/>
        <v>0.15384615384615385</v>
      </c>
      <c r="M146" s="182" t="s">
        <v>596</v>
      </c>
      <c r="N146" s="188">
        <v>42564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79">
        <v>54</v>
      </c>
      <c r="B147" s="180">
        <v>42473</v>
      </c>
      <c r="C147" s="180"/>
      <c r="D147" s="181" t="s">
        <v>705</v>
      </c>
      <c r="E147" s="182" t="s">
        <v>593</v>
      </c>
      <c r="F147" s="183">
        <v>196</v>
      </c>
      <c r="G147" s="182"/>
      <c r="H147" s="182">
        <v>299</v>
      </c>
      <c r="I147" s="184">
        <v>299</v>
      </c>
      <c r="J147" s="185" t="s">
        <v>688</v>
      </c>
      <c r="K147" s="186">
        <v>103</v>
      </c>
      <c r="L147" s="187">
        <v>0.52551020408163296</v>
      </c>
      <c r="M147" s="182" t="s">
        <v>596</v>
      </c>
      <c r="N147" s="188">
        <v>42620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79">
        <v>55</v>
      </c>
      <c r="B148" s="180">
        <v>42473</v>
      </c>
      <c r="C148" s="180"/>
      <c r="D148" s="181" t="s">
        <v>706</v>
      </c>
      <c r="E148" s="182" t="s">
        <v>593</v>
      </c>
      <c r="F148" s="183">
        <v>88</v>
      </c>
      <c r="G148" s="182"/>
      <c r="H148" s="182">
        <v>103</v>
      </c>
      <c r="I148" s="184">
        <v>103</v>
      </c>
      <c r="J148" s="185" t="s">
        <v>688</v>
      </c>
      <c r="K148" s="186">
        <v>15</v>
      </c>
      <c r="L148" s="187">
        <v>0.170454545454545</v>
      </c>
      <c r="M148" s="182" t="s">
        <v>596</v>
      </c>
      <c r="N148" s="188">
        <v>42530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79">
        <v>56</v>
      </c>
      <c r="B149" s="180">
        <v>42492</v>
      </c>
      <c r="C149" s="180"/>
      <c r="D149" s="181" t="s">
        <v>707</v>
      </c>
      <c r="E149" s="182" t="s">
        <v>593</v>
      </c>
      <c r="F149" s="183">
        <v>127.5</v>
      </c>
      <c r="G149" s="182"/>
      <c r="H149" s="182">
        <v>148</v>
      </c>
      <c r="I149" s="184" t="s">
        <v>708</v>
      </c>
      <c r="J149" s="185" t="s">
        <v>688</v>
      </c>
      <c r="K149" s="186">
        <f t="shared" ref="K149:K153" si="33">H149-F149</f>
        <v>20.5</v>
      </c>
      <c r="L149" s="187">
        <f t="shared" ref="L149:L153" si="34">K149/F149</f>
        <v>0.16078431372549021</v>
      </c>
      <c r="M149" s="182" t="s">
        <v>596</v>
      </c>
      <c r="N149" s="188">
        <v>42564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9">
        <v>57</v>
      </c>
      <c r="B150" s="180">
        <v>42493</v>
      </c>
      <c r="C150" s="180"/>
      <c r="D150" s="181" t="s">
        <v>709</v>
      </c>
      <c r="E150" s="182" t="s">
        <v>593</v>
      </c>
      <c r="F150" s="183">
        <v>675</v>
      </c>
      <c r="G150" s="182"/>
      <c r="H150" s="182">
        <v>815</v>
      </c>
      <c r="I150" s="184" t="s">
        <v>710</v>
      </c>
      <c r="J150" s="185" t="s">
        <v>688</v>
      </c>
      <c r="K150" s="186">
        <f t="shared" si="33"/>
        <v>140</v>
      </c>
      <c r="L150" s="187">
        <f t="shared" si="34"/>
        <v>0.2074074074074074</v>
      </c>
      <c r="M150" s="182" t="s">
        <v>596</v>
      </c>
      <c r="N150" s="188">
        <v>43154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9">
        <v>58</v>
      </c>
      <c r="B151" s="190">
        <v>42522</v>
      </c>
      <c r="C151" s="190"/>
      <c r="D151" s="191" t="s">
        <v>711</v>
      </c>
      <c r="E151" s="192" t="s">
        <v>593</v>
      </c>
      <c r="F151" s="193">
        <v>500</v>
      </c>
      <c r="G151" s="193"/>
      <c r="H151" s="194">
        <v>232.5</v>
      </c>
      <c r="I151" s="194" t="s">
        <v>712</v>
      </c>
      <c r="J151" s="195" t="s">
        <v>713</v>
      </c>
      <c r="K151" s="196">
        <f t="shared" si="33"/>
        <v>-267.5</v>
      </c>
      <c r="L151" s="197">
        <f t="shared" si="34"/>
        <v>-0.53500000000000003</v>
      </c>
      <c r="M151" s="193" t="s">
        <v>607</v>
      </c>
      <c r="N151" s="190">
        <v>43735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9">
        <v>59</v>
      </c>
      <c r="B152" s="180">
        <v>42527</v>
      </c>
      <c r="C152" s="180"/>
      <c r="D152" s="181" t="s">
        <v>544</v>
      </c>
      <c r="E152" s="182" t="s">
        <v>593</v>
      </c>
      <c r="F152" s="183">
        <v>110</v>
      </c>
      <c r="G152" s="182"/>
      <c r="H152" s="182">
        <v>126.5</v>
      </c>
      <c r="I152" s="184">
        <v>125</v>
      </c>
      <c r="J152" s="185" t="s">
        <v>640</v>
      </c>
      <c r="K152" s="186">
        <f t="shared" si="33"/>
        <v>16.5</v>
      </c>
      <c r="L152" s="187">
        <f t="shared" si="34"/>
        <v>0.15</v>
      </c>
      <c r="M152" s="182" t="s">
        <v>596</v>
      </c>
      <c r="N152" s="188">
        <v>42552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79">
        <v>60</v>
      </c>
      <c r="B153" s="180">
        <v>42538</v>
      </c>
      <c r="C153" s="180"/>
      <c r="D153" s="181" t="s">
        <v>714</v>
      </c>
      <c r="E153" s="182" t="s">
        <v>593</v>
      </c>
      <c r="F153" s="183">
        <v>44</v>
      </c>
      <c r="G153" s="182"/>
      <c r="H153" s="182">
        <v>69.5</v>
      </c>
      <c r="I153" s="184">
        <v>69.5</v>
      </c>
      <c r="J153" s="185" t="s">
        <v>715</v>
      </c>
      <c r="K153" s="186">
        <f t="shared" si="33"/>
        <v>25.5</v>
      </c>
      <c r="L153" s="187">
        <f t="shared" si="34"/>
        <v>0.57954545454545459</v>
      </c>
      <c r="M153" s="182" t="s">
        <v>596</v>
      </c>
      <c r="N153" s="188">
        <v>42977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79">
        <v>61</v>
      </c>
      <c r="B154" s="180">
        <v>42549</v>
      </c>
      <c r="C154" s="180"/>
      <c r="D154" s="181" t="s">
        <v>716</v>
      </c>
      <c r="E154" s="182" t="s">
        <v>593</v>
      </c>
      <c r="F154" s="183">
        <v>262.5</v>
      </c>
      <c r="G154" s="182"/>
      <c r="H154" s="182">
        <v>340</v>
      </c>
      <c r="I154" s="184">
        <v>333</v>
      </c>
      <c r="J154" s="185" t="s">
        <v>717</v>
      </c>
      <c r="K154" s="186">
        <v>77.5</v>
      </c>
      <c r="L154" s="187">
        <v>0.29523809523809502</v>
      </c>
      <c r="M154" s="182" t="s">
        <v>596</v>
      </c>
      <c r="N154" s="188">
        <v>43017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79">
        <v>62</v>
      </c>
      <c r="B155" s="180">
        <v>42549</v>
      </c>
      <c r="C155" s="180"/>
      <c r="D155" s="181" t="s">
        <v>718</v>
      </c>
      <c r="E155" s="182" t="s">
        <v>593</v>
      </c>
      <c r="F155" s="183">
        <v>840</v>
      </c>
      <c r="G155" s="182"/>
      <c r="H155" s="182">
        <v>1230</v>
      </c>
      <c r="I155" s="184">
        <v>1230</v>
      </c>
      <c r="J155" s="185" t="s">
        <v>688</v>
      </c>
      <c r="K155" s="186">
        <v>390</v>
      </c>
      <c r="L155" s="187">
        <v>0.46428571428571402</v>
      </c>
      <c r="M155" s="182" t="s">
        <v>596</v>
      </c>
      <c r="N155" s="188">
        <v>42649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2">
        <v>63</v>
      </c>
      <c r="B156" s="203">
        <v>42556</v>
      </c>
      <c r="C156" s="203"/>
      <c r="D156" s="204" t="s">
        <v>719</v>
      </c>
      <c r="E156" s="205" t="s">
        <v>593</v>
      </c>
      <c r="F156" s="205">
        <v>395</v>
      </c>
      <c r="G156" s="206"/>
      <c r="H156" s="206">
        <f>(468.5+342.5)/2</f>
        <v>405.5</v>
      </c>
      <c r="I156" s="206">
        <v>510</v>
      </c>
      <c r="J156" s="207" t="s">
        <v>720</v>
      </c>
      <c r="K156" s="208">
        <f t="shared" ref="K156:K162" si="35">H156-F156</f>
        <v>10.5</v>
      </c>
      <c r="L156" s="209">
        <f t="shared" ref="L156:L162" si="36">K156/F156</f>
        <v>2.6582278481012658E-2</v>
      </c>
      <c r="M156" s="205" t="s">
        <v>616</v>
      </c>
      <c r="N156" s="203">
        <v>43606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9">
        <v>64</v>
      </c>
      <c r="B157" s="190">
        <v>42584</v>
      </c>
      <c r="C157" s="190"/>
      <c r="D157" s="191" t="s">
        <v>721</v>
      </c>
      <c r="E157" s="192" t="s">
        <v>606</v>
      </c>
      <c r="F157" s="193">
        <f>169.5-12.8</f>
        <v>156.69999999999999</v>
      </c>
      <c r="G157" s="193"/>
      <c r="H157" s="194">
        <v>77</v>
      </c>
      <c r="I157" s="194" t="s">
        <v>722</v>
      </c>
      <c r="J157" s="195" t="s">
        <v>723</v>
      </c>
      <c r="K157" s="196">
        <f t="shared" si="35"/>
        <v>-79.699999999999989</v>
      </c>
      <c r="L157" s="197">
        <f t="shared" si="36"/>
        <v>-0.50861518825781749</v>
      </c>
      <c r="M157" s="193" t="s">
        <v>607</v>
      </c>
      <c r="N157" s="190">
        <v>43522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9">
        <v>65</v>
      </c>
      <c r="B158" s="190">
        <v>42586</v>
      </c>
      <c r="C158" s="190"/>
      <c r="D158" s="191" t="s">
        <v>724</v>
      </c>
      <c r="E158" s="192" t="s">
        <v>593</v>
      </c>
      <c r="F158" s="193">
        <v>400</v>
      </c>
      <c r="G158" s="193"/>
      <c r="H158" s="194">
        <v>305</v>
      </c>
      <c r="I158" s="194">
        <v>475</v>
      </c>
      <c r="J158" s="195" t="s">
        <v>725</v>
      </c>
      <c r="K158" s="196">
        <f t="shared" si="35"/>
        <v>-95</v>
      </c>
      <c r="L158" s="197">
        <f t="shared" si="36"/>
        <v>-0.23749999999999999</v>
      </c>
      <c r="M158" s="193" t="s">
        <v>607</v>
      </c>
      <c r="N158" s="190">
        <v>43606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9">
        <v>66</v>
      </c>
      <c r="B159" s="180">
        <v>42593</v>
      </c>
      <c r="C159" s="180"/>
      <c r="D159" s="181" t="s">
        <v>726</v>
      </c>
      <c r="E159" s="182" t="s">
        <v>593</v>
      </c>
      <c r="F159" s="183">
        <v>86.5</v>
      </c>
      <c r="G159" s="182"/>
      <c r="H159" s="182">
        <v>130</v>
      </c>
      <c r="I159" s="184">
        <v>130</v>
      </c>
      <c r="J159" s="185" t="s">
        <v>727</v>
      </c>
      <c r="K159" s="186">
        <f t="shared" si="35"/>
        <v>43.5</v>
      </c>
      <c r="L159" s="187">
        <f t="shared" si="36"/>
        <v>0.50289017341040465</v>
      </c>
      <c r="M159" s="182" t="s">
        <v>596</v>
      </c>
      <c r="N159" s="188">
        <v>43091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9">
        <v>67</v>
      </c>
      <c r="B160" s="190">
        <v>42600</v>
      </c>
      <c r="C160" s="190"/>
      <c r="D160" s="191" t="s">
        <v>122</v>
      </c>
      <c r="E160" s="192" t="s">
        <v>593</v>
      </c>
      <c r="F160" s="193">
        <v>133.5</v>
      </c>
      <c r="G160" s="193"/>
      <c r="H160" s="194">
        <v>126.5</v>
      </c>
      <c r="I160" s="194">
        <v>178</v>
      </c>
      <c r="J160" s="195" t="s">
        <v>728</v>
      </c>
      <c r="K160" s="196">
        <f t="shared" si="35"/>
        <v>-7</v>
      </c>
      <c r="L160" s="197">
        <f t="shared" si="36"/>
        <v>-5.2434456928838954E-2</v>
      </c>
      <c r="M160" s="193" t="s">
        <v>607</v>
      </c>
      <c r="N160" s="190">
        <v>42615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9">
        <v>68</v>
      </c>
      <c r="B161" s="180">
        <v>42613</v>
      </c>
      <c r="C161" s="180"/>
      <c r="D161" s="181" t="s">
        <v>729</v>
      </c>
      <c r="E161" s="182" t="s">
        <v>593</v>
      </c>
      <c r="F161" s="183">
        <v>560</v>
      </c>
      <c r="G161" s="182"/>
      <c r="H161" s="182">
        <v>725</v>
      </c>
      <c r="I161" s="184">
        <v>725</v>
      </c>
      <c r="J161" s="185" t="s">
        <v>634</v>
      </c>
      <c r="K161" s="186">
        <f t="shared" si="35"/>
        <v>165</v>
      </c>
      <c r="L161" s="187">
        <f t="shared" si="36"/>
        <v>0.29464285714285715</v>
      </c>
      <c r="M161" s="182" t="s">
        <v>596</v>
      </c>
      <c r="N161" s="188">
        <v>42456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9">
        <v>69</v>
      </c>
      <c r="B162" s="180">
        <v>42614</v>
      </c>
      <c r="C162" s="180"/>
      <c r="D162" s="181" t="s">
        <v>730</v>
      </c>
      <c r="E162" s="182" t="s">
        <v>593</v>
      </c>
      <c r="F162" s="183">
        <v>160.5</v>
      </c>
      <c r="G162" s="182"/>
      <c r="H162" s="182">
        <v>210</v>
      </c>
      <c r="I162" s="184">
        <v>210</v>
      </c>
      <c r="J162" s="185" t="s">
        <v>634</v>
      </c>
      <c r="K162" s="186">
        <f t="shared" si="35"/>
        <v>49.5</v>
      </c>
      <c r="L162" s="187">
        <f t="shared" si="36"/>
        <v>0.30841121495327101</v>
      </c>
      <c r="M162" s="182" t="s">
        <v>596</v>
      </c>
      <c r="N162" s="188">
        <v>42871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9">
        <v>70</v>
      </c>
      <c r="B163" s="180">
        <v>42646</v>
      </c>
      <c r="C163" s="180"/>
      <c r="D163" s="181" t="s">
        <v>417</v>
      </c>
      <c r="E163" s="182" t="s">
        <v>593</v>
      </c>
      <c r="F163" s="183">
        <v>430</v>
      </c>
      <c r="G163" s="182"/>
      <c r="H163" s="182">
        <v>596</v>
      </c>
      <c r="I163" s="184">
        <v>575</v>
      </c>
      <c r="J163" s="185" t="s">
        <v>731</v>
      </c>
      <c r="K163" s="186">
        <v>166</v>
      </c>
      <c r="L163" s="187">
        <v>0.38604651162790699</v>
      </c>
      <c r="M163" s="182" t="s">
        <v>596</v>
      </c>
      <c r="N163" s="188">
        <v>42769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9">
        <v>71</v>
      </c>
      <c r="B164" s="180">
        <v>42657</v>
      </c>
      <c r="C164" s="180"/>
      <c r="D164" s="181" t="s">
        <v>732</v>
      </c>
      <c r="E164" s="182" t="s">
        <v>593</v>
      </c>
      <c r="F164" s="183">
        <v>280</v>
      </c>
      <c r="G164" s="182"/>
      <c r="H164" s="182">
        <v>345</v>
      </c>
      <c r="I164" s="184">
        <v>345</v>
      </c>
      <c r="J164" s="185" t="s">
        <v>634</v>
      </c>
      <c r="K164" s="186">
        <f t="shared" ref="K164:K169" si="37">H164-F164</f>
        <v>65</v>
      </c>
      <c r="L164" s="187">
        <f t="shared" ref="L164:L165" si="38">K164/F164</f>
        <v>0.23214285714285715</v>
      </c>
      <c r="M164" s="182" t="s">
        <v>596</v>
      </c>
      <c r="N164" s="188">
        <v>42814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9">
        <v>72</v>
      </c>
      <c r="B165" s="180">
        <v>42657</v>
      </c>
      <c r="C165" s="180"/>
      <c r="D165" s="181" t="s">
        <v>733</v>
      </c>
      <c r="E165" s="182" t="s">
        <v>593</v>
      </c>
      <c r="F165" s="183">
        <v>245</v>
      </c>
      <c r="G165" s="182"/>
      <c r="H165" s="182">
        <v>325.5</v>
      </c>
      <c r="I165" s="184">
        <v>330</v>
      </c>
      <c r="J165" s="185" t="s">
        <v>734</v>
      </c>
      <c r="K165" s="186">
        <f t="shared" si="37"/>
        <v>80.5</v>
      </c>
      <c r="L165" s="187">
        <f t="shared" si="38"/>
        <v>0.32857142857142857</v>
      </c>
      <c r="M165" s="182" t="s">
        <v>596</v>
      </c>
      <c r="N165" s="188">
        <v>42769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9">
        <v>73</v>
      </c>
      <c r="B166" s="180">
        <v>42660</v>
      </c>
      <c r="C166" s="180"/>
      <c r="D166" s="181" t="s">
        <v>735</v>
      </c>
      <c r="E166" s="182" t="s">
        <v>593</v>
      </c>
      <c r="F166" s="183">
        <v>125</v>
      </c>
      <c r="G166" s="182"/>
      <c r="H166" s="182">
        <v>160</v>
      </c>
      <c r="I166" s="184">
        <v>160</v>
      </c>
      <c r="J166" s="185" t="s">
        <v>688</v>
      </c>
      <c r="K166" s="186">
        <f t="shared" si="37"/>
        <v>35</v>
      </c>
      <c r="L166" s="187">
        <v>0.28000000000000003</v>
      </c>
      <c r="M166" s="182" t="s">
        <v>596</v>
      </c>
      <c r="N166" s="188">
        <v>42803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9">
        <v>74</v>
      </c>
      <c r="B167" s="180">
        <v>42660</v>
      </c>
      <c r="C167" s="180"/>
      <c r="D167" s="181" t="s">
        <v>736</v>
      </c>
      <c r="E167" s="182" t="s">
        <v>593</v>
      </c>
      <c r="F167" s="183">
        <v>114</v>
      </c>
      <c r="G167" s="182"/>
      <c r="H167" s="182">
        <v>145</v>
      </c>
      <c r="I167" s="184">
        <v>145</v>
      </c>
      <c r="J167" s="185" t="s">
        <v>688</v>
      </c>
      <c r="K167" s="186">
        <f t="shared" si="37"/>
        <v>31</v>
      </c>
      <c r="L167" s="187">
        <f t="shared" ref="L167:L169" si="39">K167/F167</f>
        <v>0.27192982456140352</v>
      </c>
      <c r="M167" s="182" t="s">
        <v>596</v>
      </c>
      <c r="N167" s="188">
        <v>42859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9">
        <v>75</v>
      </c>
      <c r="B168" s="180">
        <v>42660</v>
      </c>
      <c r="C168" s="180"/>
      <c r="D168" s="181" t="s">
        <v>737</v>
      </c>
      <c r="E168" s="182" t="s">
        <v>593</v>
      </c>
      <c r="F168" s="183">
        <v>212</v>
      </c>
      <c r="G168" s="182"/>
      <c r="H168" s="182">
        <v>280</v>
      </c>
      <c r="I168" s="184">
        <v>276</v>
      </c>
      <c r="J168" s="185" t="s">
        <v>738</v>
      </c>
      <c r="K168" s="186">
        <f t="shared" si="37"/>
        <v>68</v>
      </c>
      <c r="L168" s="187">
        <f t="shared" si="39"/>
        <v>0.32075471698113206</v>
      </c>
      <c r="M168" s="182" t="s">
        <v>596</v>
      </c>
      <c r="N168" s="188">
        <v>42858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9">
        <v>76</v>
      </c>
      <c r="B169" s="180">
        <v>42678</v>
      </c>
      <c r="C169" s="180"/>
      <c r="D169" s="181" t="s">
        <v>466</v>
      </c>
      <c r="E169" s="182" t="s">
        <v>593</v>
      </c>
      <c r="F169" s="183">
        <v>155</v>
      </c>
      <c r="G169" s="182"/>
      <c r="H169" s="182">
        <v>210</v>
      </c>
      <c r="I169" s="184">
        <v>210</v>
      </c>
      <c r="J169" s="185" t="s">
        <v>739</v>
      </c>
      <c r="K169" s="186">
        <f t="shared" si="37"/>
        <v>55</v>
      </c>
      <c r="L169" s="187">
        <f t="shared" si="39"/>
        <v>0.35483870967741937</v>
      </c>
      <c r="M169" s="182" t="s">
        <v>596</v>
      </c>
      <c r="N169" s="188">
        <v>42944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9">
        <v>77</v>
      </c>
      <c r="B170" s="190">
        <v>42710</v>
      </c>
      <c r="C170" s="190"/>
      <c r="D170" s="191" t="s">
        <v>740</v>
      </c>
      <c r="E170" s="192" t="s">
        <v>593</v>
      </c>
      <c r="F170" s="193">
        <v>150.5</v>
      </c>
      <c r="G170" s="193"/>
      <c r="H170" s="194">
        <v>72.5</v>
      </c>
      <c r="I170" s="194">
        <v>174</v>
      </c>
      <c r="J170" s="195" t="s">
        <v>741</v>
      </c>
      <c r="K170" s="196">
        <v>-78</v>
      </c>
      <c r="L170" s="197">
        <v>-0.51827242524916906</v>
      </c>
      <c r="M170" s="193" t="s">
        <v>607</v>
      </c>
      <c r="N170" s="190">
        <v>43333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9">
        <v>78</v>
      </c>
      <c r="B171" s="180">
        <v>42712</v>
      </c>
      <c r="C171" s="180"/>
      <c r="D171" s="181" t="s">
        <v>742</v>
      </c>
      <c r="E171" s="182" t="s">
        <v>593</v>
      </c>
      <c r="F171" s="183">
        <v>380</v>
      </c>
      <c r="G171" s="182"/>
      <c r="H171" s="182">
        <v>478</v>
      </c>
      <c r="I171" s="184">
        <v>468</v>
      </c>
      <c r="J171" s="185" t="s">
        <v>688</v>
      </c>
      <c r="K171" s="186">
        <f t="shared" ref="K171:K173" si="40">H171-F171</f>
        <v>98</v>
      </c>
      <c r="L171" s="187">
        <f t="shared" ref="L171:L173" si="41">K171/F171</f>
        <v>0.25789473684210529</v>
      </c>
      <c r="M171" s="182" t="s">
        <v>596</v>
      </c>
      <c r="N171" s="188">
        <v>43025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9">
        <v>79</v>
      </c>
      <c r="B172" s="180">
        <v>42734</v>
      </c>
      <c r="C172" s="180"/>
      <c r="D172" s="181" t="s">
        <v>121</v>
      </c>
      <c r="E172" s="182" t="s">
        <v>593</v>
      </c>
      <c r="F172" s="183">
        <v>305</v>
      </c>
      <c r="G172" s="182"/>
      <c r="H172" s="182">
        <v>375</v>
      </c>
      <c r="I172" s="184">
        <v>375</v>
      </c>
      <c r="J172" s="185" t="s">
        <v>688</v>
      </c>
      <c r="K172" s="186">
        <f t="shared" si="40"/>
        <v>70</v>
      </c>
      <c r="L172" s="187">
        <f t="shared" si="41"/>
        <v>0.22950819672131148</v>
      </c>
      <c r="M172" s="182" t="s">
        <v>596</v>
      </c>
      <c r="N172" s="188">
        <v>42768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9">
        <v>80</v>
      </c>
      <c r="B173" s="180">
        <v>42739</v>
      </c>
      <c r="C173" s="180"/>
      <c r="D173" s="181" t="s">
        <v>104</v>
      </c>
      <c r="E173" s="182" t="s">
        <v>593</v>
      </c>
      <c r="F173" s="183">
        <v>99.5</v>
      </c>
      <c r="G173" s="182"/>
      <c r="H173" s="182">
        <v>158</v>
      </c>
      <c r="I173" s="184">
        <v>158</v>
      </c>
      <c r="J173" s="185" t="s">
        <v>688</v>
      </c>
      <c r="K173" s="186">
        <f t="shared" si="40"/>
        <v>58.5</v>
      </c>
      <c r="L173" s="187">
        <f t="shared" si="41"/>
        <v>0.5879396984924623</v>
      </c>
      <c r="M173" s="182" t="s">
        <v>596</v>
      </c>
      <c r="N173" s="188">
        <v>42898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9">
        <v>81</v>
      </c>
      <c r="B174" s="180">
        <v>42739</v>
      </c>
      <c r="C174" s="180"/>
      <c r="D174" s="181" t="s">
        <v>104</v>
      </c>
      <c r="E174" s="182" t="s">
        <v>593</v>
      </c>
      <c r="F174" s="183">
        <v>99.5</v>
      </c>
      <c r="G174" s="182"/>
      <c r="H174" s="182">
        <v>158</v>
      </c>
      <c r="I174" s="184">
        <v>158</v>
      </c>
      <c r="J174" s="185" t="s">
        <v>688</v>
      </c>
      <c r="K174" s="186">
        <v>58.5</v>
      </c>
      <c r="L174" s="187">
        <v>0.58793969849246197</v>
      </c>
      <c r="M174" s="182" t="s">
        <v>596</v>
      </c>
      <c r="N174" s="188">
        <v>42898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9">
        <v>82</v>
      </c>
      <c r="B175" s="180">
        <v>42786</v>
      </c>
      <c r="C175" s="180"/>
      <c r="D175" s="181" t="s">
        <v>210</v>
      </c>
      <c r="E175" s="182" t="s">
        <v>593</v>
      </c>
      <c r="F175" s="183">
        <v>140.5</v>
      </c>
      <c r="G175" s="182"/>
      <c r="H175" s="182">
        <v>220</v>
      </c>
      <c r="I175" s="184">
        <v>220</v>
      </c>
      <c r="J175" s="185" t="s">
        <v>688</v>
      </c>
      <c r="K175" s="186">
        <f>H175-F175</f>
        <v>79.5</v>
      </c>
      <c r="L175" s="187">
        <f>K175/F175</f>
        <v>0.5658362989323843</v>
      </c>
      <c r="M175" s="182" t="s">
        <v>596</v>
      </c>
      <c r="N175" s="188">
        <v>42864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9">
        <v>83</v>
      </c>
      <c r="B176" s="180">
        <v>42786</v>
      </c>
      <c r="C176" s="180"/>
      <c r="D176" s="181" t="s">
        <v>743</v>
      </c>
      <c r="E176" s="182" t="s">
        <v>593</v>
      </c>
      <c r="F176" s="183">
        <v>202.5</v>
      </c>
      <c r="G176" s="182"/>
      <c r="H176" s="182">
        <v>234</v>
      </c>
      <c r="I176" s="184">
        <v>234</v>
      </c>
      <c r="J176" s="185" t="s">
        <v>688</v>
      </c>
      <c r="K176" s="186">
        <v>31.5</v>
      </c>
      <c r="L176" s="187">
        <v>0.155555555555556</v>
      </c>
      <c r="M176" s="182" t="s">
        <v>596</v>
      </c>
      <c r="N176" s="188">
        <v>42836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9">
        <v>84</v>
      </c>
      <c r="B177" s="180">
        <v>42818</v>
      </c>
      <c r="C177" s="180"/>
      <c r="D177" s="181" t="s">
        <v>744</v>
      </c>
      <c r="E177" s="182" t="s">
        <v>593</v>
      </c>
      <c r="F177" s="183">
        <v>300.5</v>
      </c>
      <c r="G177" s="182"/>
      <c r="H177" s="182">
        <v>417.5</v>
      </c>
      <c r="I177" s="184">
        <v>420</v>
      </c>
      <c r="J177" s="185" t="s">
        <v>745</v>
      </c>
      <c r="K177" s="186">
        <f>H177-F177</f>
        <v>117</v>
      </c>
      <c r="L177" s="187">
        <f>K177/F177</f>
        <v>0.38935108153078202</v>
      </c>
      <c r="M177" s="182" t="s">
        <v>596</v>
      </c>
      <c r="N177" s="188">
        <v>43070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9">
        <v>85</v>
      </c>
      <c r="B178" s="180">
        <v>42818</v>
      </c>
      <c r="C178" s="180"/>
      <c r="D178" s="181" t="s">
        <v>718</v>
      </c>
      <c r="E178" s="182" t="s">
        <v>593</v>
      </c>
      <c r="F178" s="183">
        <v>850</v>
      </c>
      <c r="G178" s="182"/>
      <c r="H178" s="182">
        <v>1042.5</v>
      </c>
      <c r="I178" s="184">
        <v>1023</v>
      </c>
      <c r="J178" s="185" t="s">
        <v>746</v>
      </c>
      <c r="K178" s="186">
        <v>192.5</v>
      </c>
      <c r="L178" s="187">
        <v>0.22647058823529401</v>
      </c>
      <c r="M178" s="182" t="s">
        <v>596</v>
      </c>
      <c r="N178" s="188">
        <v>42830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9">
        <v>86</v>
      </c>
      <c r="B179" s="180">
        <v>42830</v>
      </c>
      <c r="C179" s="180"/>
      <c r="D179" s="181" t="s">
        <v>497</v>
      </c>
      <c r="E179" s="182" t="s">
        <v>593</v>
      </c>
      <c r="F179" s="183">
        <v>785</v>
      </c>
      <c r="G179" s="182"/>
      <c r="H179" s="182">
        <v>930</v>
      </c>
      <c r="I179" s="184">
        <v>920</v>
      </c>
      <c r="J179" s="185" t="s">
        <v>747</v>
      </c>
      <c r="K179" s="186">
        <f>H179-F179</f>
        <v>145</v>
      </c>
      <c r="L179" s="187">
        <f>K179/F179</f>
        <v>0.18471337579617833</v>
      </c>
      <c r="M179" s="182" t="s">
        <v>596</v>
      </c>
      <c r="N179" s="188">
        <v>42976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87</v>
      </c>
      <c r="B180" s="190">
        <v>42831</v>
      </c>
      <c r="C180" s="190"/>
      <c r="D180" s="191" t="s">
        <v>748</v>
      </c>
      <c r="E180" s="192" t="s">
        <v>593</v>
      </c>
      <c r="F180" s="193">
        <v>40</v>
      </c>
      <c r="G180" s="193"/>
      <c r="H180" s="194">
        <v>13.1</v>
      </c>
      <c r="I180" s="194">
        <v>60</v>
      </c>
      <c r="J180" s="195" t="s">
        <v>749</v>
      </c>
      <c r="K180" s="196">
        <v>-26.9</v>
      </c>
      <c r="L180" s="197">
        <v>-0.67249999999999999</v>
      </c>
      <c r="M180" s="193" t="s">
        <v>607</v>
      </c>
      <c r="N180" s="190">
        <v>43138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9">
        <v>88</v>
      </c>
      <c r="B181" s="180">
        <v>42837</v>
      </c>
      <c r="C181" s="180"/>
      <c r="D181" s="181" t="s">
        <v>102</v>
      </c>
      <c r="E181" s="182" t="s">
        <v>593</v>
      </c>
      <c r="F181" s="183">
        <v>289.5</v>
      </c>
      <c r="G181" s="182"/>
      <c r="H181" s="182">
        <v>354</v>
      </c>
      <c r="I181" s="184">
        <v>360</v>
      </c>
      <c r="J181" s="185" t="s">
        <v>750</v>
      </c>
      <c r="K181" s="186">
        <f t="shared" ref="K181:K189" si="42">H181-F181</f>
        <v>64.5</v>
      </c>
      <c r="L181" s="187">
        <f t="shared" ref="L181:L189" si="43">K181/F181</f>
        <v>0.22279792746113988</v>
      </c>
      <c r="M181" s="182" t="s">
        <v>596</v>
      </c>
      <c r="N181" s="188">
        <v>43040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9">
        <v>89</v>
      </c>
      <c r="B182" s="180">
        <v>42845</v>
      </c>
      <c r="C182" s="180"/>
      <c r="D182" s="181" t="s">
        <v>437</v>
      </c>
      <c r="E182" s="182" t="s">
        <v>593</v>
      </c>
      <c r="F182" s="183">
        <v>700</v>
      </c>
      <c r="G182" s="182"/>
      <c r="H182" s="182">
        <v>840</v>
      </c>
      <c r="I182" s="184">
        <v>840</v>
      </c>
      <c r="J182" s="185" t="s">
        <v>751</v>
      </c>
      <c r="K182" s="186">
        <f t="shared" si="42"/>
        <v>140</v>
      </c>
      <c r="L182" s="187">
        <f t="shared" si="43"/>
        <v>0.2</v>
      </c>
      <c r="M182" s="182" t="s">
        <v>596</v>
      </c>
      <c r="N182" s="188">
        <v>42893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9">
        <v>90</v>
      </c>
      <c r="B183" s="180">
        <v>42887</v>
      </c>
      <c r="C183" s="180"/>
      <c r="D183" s="181" t="s">
        <v>752</v>
      </c>
      <c r="E183" s="182" t="s">
        <v>593</v>
      </c>
      <c r="F183" s="183">
        <v>130</v>
      </c>
      <c r="G183" s="182"/>
      <c r="H183" s="182">
        <v>144.25</v>
      </c>
      <c r="I183" s="184">
        <v>170</v>
      </c>
      <c r="J183" s="185" t="s">
        <v>753</v>
      </c>
      <c r="K183" s="186">
        <f t="shared" si="42"/>
        <v>14.25</v>
      </c>
      <c r="L183" s="187">
        <f t="shared" si="43"/>
        <v>0.10961538461538461</v>
      </c>
      <c r="M183" s="182" t="s">
        <v>596</v>
      </c>
      <c r="N183" s="188">
        <v>43675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9">
        <v>91</v>
      </c>
      <c r="B184" s="180">
        <v>42901</v>
      </c>
      <c r="C184" s="180"/>
      <c r="D184" s="181" t="s">
        <v>754</v>
      </c>
      <c r="E184" s="182" t="s">
        <v>593</v>
      </c>
      <c r="F184" s="183">
        <v>214.5</v>
      </c>
      <c r="G184" s="182"/>
      <c r="H184" s="182">
        <v>262</v>
      </c>
      <c r="I184" s="184">
        <v>262</v>
      </c>
      <c r="J184" s="185" t="s">
        <v>618</v>
      </c>
      <c r="K184" s="186">
        <f t="shared" si="42"/>
        <v>47.5</v>
      </c>
      <c r="L184" s="187">
        <f t="shared" si="43"/>
        <v>0.22144522144522144</v>
      </c>
      <c r="M184" s="182" t="s">
        <v>596</v>
      </c>
      <c r="N184" s="188">
        <v>42977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0">
        <v>92</v>
      </c>
      <c r="B185" s="211">
        <v>42933</v>
      </c>
      <c r="C185" s="211"/>
      <c r="D185" s="212" t="s">
        <v>755</v>
      </c>
      <c r="E185" s="213" t="s">
        <v>593</v>
      </c>
      <c r="F185" s="214">
        <v>370</v>
      </c>
      <c r="G185" s="213"/>
      <c r="H185" s="213">
        <v>447.5</v>
      </c>
      <c r="I185" s="215">
        <v>450</v>
      </c>
      <c r="J185" s="216" t="s">
        <v>688</v>
      </c>
      <c r="K185" s="186">
        <f t="shared" si="42"/>
        <v>77.5</v>
      </c>
      <c r="L185" s="217">
        <f t="shared" si="43"/>
        <v>0.20945945945945946</v>
      </c>
      <c r="M185" s="213" t="s">
        <v>596</v>
      </c>
      <c r="N185" s="218">
        <v>43035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0">
        <v>93</v>
      </c>
      <c r="B186" s="211">
        <v>42943</v>
      </c>
      <c r="C186" s="211"/>
      <c r="D186" s="212" t="s">
        <v>208</v>
      </c>
      <c r="E186" s="213" t="s">
        <v>593</v>
      </c>
      <c r="F186" s="214">
        <v>657.5</v>
      </c>
      <c r="G186" s="213"/>
      <c r="H186" s="213">
        <v>825</v>
      </c>
      <c r="I186" s="215">
        <v>820</v>
      </c>
      <c r="J186" s="216" t="s">
        <v>688</v>
      </c>
      <c r="K186" s="186">
        <f t="shared" si="42"/>
        <v>167.5</v>
      </c>
      <c r="L186" s="217">
        <f t="shared" si="43"/>
        <v>0.25475285171102663</v>
      </c>
      <c r="M186" s="213" t="s">
        <v>596</v>
      </c>
      <c r="N186" s="218">
        <v>43090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9">
        <v>94</v>
      </c>
      <c r="B187" s="180">
        <v>42964</v>
      </c>
      <c r="C187" s="180"/>
      <c r="D187" s="181" t="s">
        <v>385</v>
      </c>
      <c r="E187" s="182" t="s">
        <v>593</v>
      </c>
      <c r="F187" s="183">
        <v>605</v>
      </c>
      <c r="G187" s="182"/>
      <c r="H187" s="182">
        <v>750</v>
      </c>
      <c r="I187" s="184">
        <v>750</v>
      </c>
      <c r="J187" s="185" t="s">
        <v>747</v>
      </c>
      <c r="K187" s="186">
        <f t="shared" si="42"/>
        <v>145</v>
      </c>
      <c r="L187" s="187">
        <f t="shared" si="43"/>
        <v>0.23966942148760331</v>
      </c>
      <c r="M187" s="182" t="s">
        <v>596</v>
      </c>
      <c r="N187" s="188">
        <v>43027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95</v>
      </c>
      <c r="B188" s="190">
        <v>42979</v>
      </c>
      <c r="C188" s="190"/>
      <c r="D188" s="198" t="s">
        <v>756</v>
      </c>
      <c r="E188" s="193" t="s">
        <v>593</v>
      </c>
      <c r="F188" s="193">
        <v>255</v>
      </c>
      <c r="G188" s="194"/>
      <c r="H188" s="194">
        <v>217.25</v>
      </c>
      <c r="I188" s="194">
        <v>320</v>
      </c>
      <c r="J188" s="195" t="s">
        <v>757</v>
      </c>
      <c r="K188" s="196">
        <f t="shared" si="42"/>
        <v>-37.75</v>
      </c>
      <c r="L188" s="199">
        <f t="shared" si="43"/>
        <v>-0.14803921568627451</v>
      </c>
      <c r="M188" s="193" t="s">
        <v>607</v>
      </c>
      <c r="N188" s="190">
        <v>43661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9">
        <v>96</v>
      </c>
      <c r="B189" s="180">
        <v>42997</v>
      </c>
      <c r="C189" s="180"/>
      <c r="D189" s="181" t="s">
        <v>758</v>
      </c>
      <c r="E189" s="182" t="s">
        <v>593</v>
      </c>
      <c r="F189" s="183">
        <v>215</v>
      </c>
      <c r="G189" s="182"/>
      <c r="H189" s="182">
        <v>258</v>
      </c>
      <c r="I189" s="184">
        <v>258</v>
      </c>
      <c r="J189" s="185" t="s">
        <v>688</v>
      </c>
      <c r="K189" s="186">
        <f t="shared" si="42"/>
        <v>43</v>
      </c>
      <c r="L189" s="187">
        <f t="shared" si="43"/>
        <v>0.2</v>
      </c>
      <c r="M189" s="182" t="s">
        <v>596</v>
      </c>
      <c r="N189" s="188">
        <v>43040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9">
        <v>97</v>
      </c>
      <c r="B190" s="180">
        <v>42997</v>
      </c>
      <c r="C190" s="180"/>
      <c r="D190" s="181" t="s">
        <v>758</v>
      </c>
      <c r="E190" s="182" t="s">
        <v>593</v>
      </c>
      <c r="F190" s="183">
        <v>215</v>
      </c>
      <c r="G190" s="182"/>
      <c r="H190" s="182">
        <v>258</v>
      </c>
      <c r="I190" s="184">
        <v>258</v>
      </c>
      <c r="J190" s="216" t="s">
        <v>688</v>
      </c>
      <c r="K190" s="186">
        <v>43</v>
      </c>
      <c r="L190" s="187">
        <v>0.2</v>
      </c>
      <c r="M190" s="182" t="s">
        <v>596</v>
      </c>
      <c r="N190" s="188">
        <v>43040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0">
        <v>98</v>
      </c>
      <c r="B191" s="211">
        <v>42998</v>
      </c>
      <c r="C191" s="211"/>
      <c r="D191" s="212" t="s">
        <v>759</v>
      </c>
      <c r="E191" s="213" t="s">
        <v>593</v>
      </c>
      <c r="F191" s="183">
        <v>75</v>
      </c>
      <c r="G191" s="213"/>
      <c r="H191" s="213">
        <v>90</v>
      </c>
      <c r="I191" s="215">
        <v>90</v>
      </c>
      <c r="J191" s="185" t="s">
        <v>760</v>
      </c>
      <c r="K191" s="186">
        <f t="shared" ref="K191:K196" si="44">H191-F191</f>
        <v>15</v>
      </c>
      <c r="L191" s="187">
        <f t="shared" ref="L191:L196" si="45">K191/F191</f>
        <v>0.2</v>
      </c>
      <c r="M191" s="182" t="s">
        <v>596</v>
      </c>
      <c r="N191" s="188">
        <v>43019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0">
        <v>99</v>
      </c>
      <c r="B192" s="211">
        <v>43011</v>
      </c>
      <c r="C192" s="211"/>
      <c r="D192" s="212" t="s">
        <v>761</v>
      </c>
      <c r="E192" s="213" t="s">
        <v>593</v>
      </c>
      <c r="F192" s="214">
        <v>315</v>
      </c>
      <c r="G192" s="213"/>
      <c r="H192" s="213">
        <v>392</v>
      </c>
      <c r="I192" s="215">
        <v>384</v>
      </c>
      <c r="J192" s="216" t="s">
        <v>762</v>
      </c>
      <c r="K192" s="186">
        <f t="shared" si="44"/>
        <v>77</v>
      </c>
      <c r="L192" s="217">
        <f t="shared" si="45"/>
        <v>0.24444444444444444</v>
      </c>
      <c r="M192" s="213" t="s">
        <v>596</v>
      </c>
      <c r="N192" s="218">
        <v>43017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0">
        <v>100</v>
      </c>
      <c r="B193" s="211">
        <v>43013</v>
      </c>
      <c r="C193" s="211"/>
      <c r="D193" s="212" t="s">
        <v>470</v>
      </c>
      <c r="E193" s="213" t="s">
        <v>593</v>
      </c>
      <c r="F193" s="214">
        <v>145</v>
      </c>
      <c r="G193" s="213"/>
      <c r="H193" s="213">
        <v>179</v>
      </c>
      <c r="I193" s="215">
        <v>180</v>
      </c>
      <c r="J193" s="216" t="s">
        <v>763</v>
      </c>
      <c r="K193" s="186">
        <f t="shared" si="44"/>
        <v>34</v>
      </c>
      <c r="L193" s="217">
        <f t="shared" si="45"/>
        <v>0.23448275862068965</v>
      </c>
      <c r="M193" s="213" t="s">
        <v>596</v>
      </c>
      <c r="N193" s="218">
        <v>43025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0">
        <v>101</v>
      </c>
      <c r="B194" s="211">
        <v>43014</v>
      </c>
      <c r="C194" s="211"/>
      <c r="D194" s="212" t="s">
        <v>360</v>
      </c>
      <c r="E194" s="213" t="s">
        <v>593</v>
      </c>
      <c r="F194" s="214">
        <v>256</v>
      </c>
      <c r="G194" s="213"/>
      <c r="H194" s="213">
        <v>323</v>
      </c>
      <c r="I194" s="215">
        <v>320</v>
      </c>
      <c r="J194" s="216" t="s">
        <v>688</v>
      </c>
      <c r="K194" s="186">
        <f t="shared" si="44"/>
        <v>67</v>
      </c>
      <c r="L194" s="217">
        <f t="shared" si="45"/>
        <v>0.26171875</v>
      </c>
      <c r="M194" s="213" t="s">
        <v>596</v>
      </c>
      <c r="N194" s="218">
        <v>43067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0">
        <v>102</v>
      </c>
      <c r="B195" s="211">
        <v>43017</v>
      </c>
      <c r="C195" s="211"/>
      <c r="D195" s="212" t="s">
        <v>374</v>
      </c>
      <c r="E195" s="213" t="s">
        <v>593</v>
      </c>
      <c r="F195" s="214">
        <v>137.5</v>
      </c>
      <c r="G195" s="213"/>
      <c r="H195" s="213">
        <v>184</v>
      </c>
      <c r="I195" s="215">
        <v>183</v>
      </c>
      <c r="J195" s="216" t="s">
        <v>764</v>
      </c>
      <c r="K195" s="186">
        <f t="shared" si="44"/>
        <v>46.5</v>
      </c>
      <c r="L195" s="217">
        <f t="shared" si="45"/>
        <v>0.33818181818181819</v>
      </c>
      <c r="M195" s="213" t="s">
        <v>596</v>
      </c>
      <c r="N195" s="218">
        <v>43108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0">
        <v>103</v>
      </c>
      <c r="B196" s="211">
        <v>43018</v>
      </c>
      <c r="C196" s="211"/>
      <c r="D196" s="212" t="s">
        <v>765</v>
      </c>
      <c r="E196" s="213" t="s">
        <v>593</v>
      </c>
      <c r="F196" s="214">
        <v>125.5</v>
      </c>
      <c r="G196" s="213"/>
      <c r="H196" s="213">
        <v>158</v>
      </c>
      <c r="I196" s="215">
        <v>155</v>
      </c>
      <c r="J196" s="216" t="s">
        <v>766</v>
      </c>
      <c r="K196" s="186">
        <f t="shared" si="44"/>
        <v>32.5</v>
      </c>
      <c r="L196" s="217">
        <f t="shared" si="45"/>
        <v>0.25896414342629481</v>
      </c>
      <c r="M196" s="213" t="s">
        <v>596</v>
      </c>
      <c r="N196" s="218">
        <v>43067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0">
        <v>104</v>
      </c>
      <c r="B197" s="211">
        <v>43018</v>
      </c>
      <c r="C197" s="211"/>
      <c r="D197" s="212" t="s">
        <v>767</v>
      </c>
      <c r="E197" s="213" t="s">
        <v>593</v>
      </c>
      <c r="F197" s="214">
        <v>895</v>
      </c>
      <c r="G197" s="213"/>
      <c r="H197" s="213">
        <v>1122.5</v>
      </c>
      <c r="I197" s="215">
        <v>1078</v>
      </c>
      <c r="J197" s="216" t="s">
        <v>768</v>
      </c>
      <c r="K197" s="186">
        <v>227.5</v>
      </c>
      <c r="L197" s="217">
        <v>0.25418994413407803</v>
      </c>
      <c r="M197" s="213" t="s">
        <v>596</v>
      </c>
      <c r="N197" s="218">
        <v>43117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0">
        <v>105</v>
      </c>
      <c r="B198" s="211">
        <v>43020</v>
      </c>
      <c r="C198" s="211"/>
      <c r="D198" s="212" t="s">
        <v>369</v>
      </c>
      <c r="E198" s="213" t="s">
        <v>593</v>
      </c>
      <c r="F198" s="214">
        <v>525</v>
      </c>
      <c r="G198" s="213"/>
      <c r="H198" s="213">
        <v>629</v>
      </c>
      <c r="I198" s="215">
        <v>629</v>
      </c>
      <c r="J198" s="216" t="s">
        <v>688</v>
      </c>
      <c r="K198" s="186">
        <v>104</v>
      </c>
      <c r="L198" s="217">
        <v>0.19809523809523799</v>
      </c>
      <c r="M198" s="213" t="s">
        <v>596</v>
      </c>
      <c r="N198" s="218">
        <v>43119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0">
        <v>106</v>
      </c>
      <c r="B199" s="211">
        <v>43046</v>
      </c>
      <c r="C199" s="211"/>
      <c r="D199" s="212" t="s">
        <v>410</v>
      </c>
      <c r="E199" s="213" t="s">
        <v>593</v>
      </c>
      <c r="F199" s="214">
        <v>740</v>
      </c>
      <c r="G199" s="213"/>
      <c r="H199" s="213">
        <v>892.5</v>
      </c>
      <c r="I199" s="215">
        <v>900</v>
      </c>
      <c r="J199" s="216" t="s">
        <v>769</v>
      </c>
      <c r="K199" s="186">
        <f t="shared" ref="K199:K201" si="46">H199-F199</f>
        <v>152.5</v>
      </c>
      <c r="L199" s="217">
        <f t="shared" ref="L199:L201" si="47">K199/F199</f>
        <v>0.20608108108108109</v>
      </c>
      <c r="M199" s="213" t="s">
        <v>596</v>
      </c>
      <c r="N199" s="218">
        <v>43052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9">
        <v>107</v>
      </c>
      <c r="B200" s="180">
        <v>43073</v>
      </c>
      <c r="C200" s="180"/>
      <c r="D200" s="181" t="s">
        <v>770</v>
      </c>
      <c r="E200" s="182" t="s">
        <v>593</v>
      </c>
      <c r="F200" s="183">
        <v>118.5</v>
      </c>
      <c r="G200" s="182"/>
      <c r="H200" s="182">
        <v>143.5</v>
      </c>
      <c r="I200" s="184">
        <v>145</v>
      </c>
      <c r="J200" s="185" t="s">
        <v>771</v>
      </c>
      <c r="K200" s="186">
        <f t="shared" si="46"/>
        <v>25</v>
      </c>
      <c r="L200" s="187">
        <f t="shared" si="47"/>
        <v>0.2109704641350211</v>
      </c>
      <c r="M200" s="182" t="s">
        <v>596</v>
      </c>
      <c r="N200" s="188">
        <v>43097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108</v>
      </c>
      <c r="B201" s="190">
        <v>43090</v>
      </c>
      <c r="C201" s="190"/>
      <c r="D201" s="191" t="s">
        <v>442</v>
      </c>
      <c r="E201" s="192" t="s">
        <v>593</v>
      </c>
      <c r="F201" s="193">
        <v>715</v>
      </c>
      <c r="G201" s="193"/>
      <c r="H201" s="194">
        <v>500</v>
      </c>
      <c r="I201" s="194">
        <v>872</v>
      </c>
      <c r="J201" s="195" t="s">
        <v>772</v>
      </c>
      <c r="K201" s="196">
        <f t="shared" si="46"/>
        <v>-215</v>
      </c>
      <c r="L201" s="197">
        <f t="shared" si="47"/>
        <v>-0.30069930069930068</v>
      </c>
      <c r="M201" s="193" t="s">
        <v>607</v>
      </c>
      <c r="N201" s="190">
        <v>43670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9">
        <v>109</v>
      </c>
      <c r="B202" s="180">
        <v>43098</v>
      </c>
      <c r="C202" s="180"/>
      <c r="D202" s="181" t="s">
        <v>761</v>
      </c>
      <c r="E202" s="182" t="s">
        <v>593</v>
      </c>
      <c r="F202" s="183">
        <v>435</v>
      </c>
      <c r="G202" s="182"/>
      <c r="H202" s="182">
        <v>542.5</v>
      </c>
      <c r="I202" s="184">
        <v>539</v>
      </c>
      <c r="J202" s="185" t="s">
        <v>688</v>
      </c>
      <c r="K202" s="186">
        <v>107.5</v>
      </c>
      <c r="L202" s="187">
        <v>0.247126436781609</v>
      </c>
      <c r="M202" s="182" t="s">
        <v>596</v>
      </c>
      <c r="N202" s="188">
        <v>43206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9">
        <v>110</v>
      </c>
      <c r="B203" s="180">
        <v>43098</v>
      </c>
      <c r="C203" s="180"/>
      <c r="D203" s="181" t="s">
        <v>562</v>
      </c>
      <c r="E203" s="182" t="s">
        <v>593</v>
      </c>
      <c r="F203" s="183">
        <v>885</v>
      </c>
      <c r="G203" s="182"/>
      <c r="H203" s="182">
        <v>1090</v>
      </c>
      <c r="I203" s="184">
        <v>1084</v>
      </c>
      <c r="J203" s="185" t="s">
        <v>688</v>
      </c>
      <c r="K203" s="186">
        <v>205</v>
      </c>
      <c r="L203" s="187">
        <v>0.23163841807909599</v>
      </c>
      <c r="M203" s="182" t="s">
        <v>596</v>
      </c>
      <c r="N203" s="188">
        <v>43213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9">
        <v>111</v>
      </c>
      <c r="B204" s="220">
        <v>43192</v>
      </c>
      <c r="C204" s="220"/>
      <c r="D204" s="198" t="s">
        <v>773</v>
      </c>
      <c r="E204" s="193" t="s">
        <v>593</v>
      </c>
      <c r="F204" s="221">
        <v>478.5</v>
      </c>
      <c r="G204" s="193"/>
      <c r="H204" s="193">
        <v>442</v>
      </c>
      <c r="I204" s="194">
        <v>613</v>
      </c>
      <c r="J204" s="195" t="s">
        <v>774</v>
      </c>
      <c r="K204" s="196">
        <f t="shared" ref="K204:K207" si="48">H204-F204</f>
        <v>-36.5</v>
      </c>
      <c r="L204" s="197">
        <f t="shared" ref="L204:L207" si="49">K204/F204</f>
        <v>-7.6280041797283177E-2</v>
      </c>
      <c r="M204" s="193" t="s">
        <v>607</v>
      </c>
      <c r="N204" s="190">
        <v>43762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112</v>
      </c>
      <c r="B205" s="190">
        <v>43194</v>
      </c>
      <c r="C205" s="190"/>
      <c r="D205" s="191" t="s">
        <v>775</v>
      </c>
      <c r="E205" s="192" t="s">
        <v>593</v>
      </c>
      <c r="F205" s="193">
        <f>141.5-7.3</f>
        <v>134.19999999999999</v>
      </c>
      <c r="G205" s="193"/>
      <c r="H205" s="194">
        <v>77</v>
      </c>
      <c r="I205" s="194">
        <v>180</v>
      </c>
      <c r="J205" s="195" t="s">
        <v>776</v>
      </c>
      <c r="K205" s="196">
        <f t="shared" si="48"/>
        <v>-57.199999999999989</v>
      </c>
      <c r="L205" s="197">
        <f t="shared" si="49"/>
        <v>-0.42622950819672129</v>
      </c>
      <c r="M205" s="193" t="s">
        <v>607</v>
      </c>
      <c r="N205" s="190">
        <v>43522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113</v>
      </c>
      <c r="B206" s="190">
        <v>43209</v>
      </c>
      <c r="C206" s="190"/>
      <c r="D206" s="191" t="s">
        <v>777</v>
      </c>
      <c r="E206" s="192" t="s">
        <v>593</v>
      </c>
      <c r="F206" s="193">
        <v>430</v>
      </c>
      <c r="G206" s="193"/>
      <c r="H206" s="194">
        <v>220</v>
      </c>
      <c r="I206" s="194">
        <v>537</v>
      </c>
      <c r="J206" s="195" t="s">
        <v>778</v>
      </c>
      <c r="K206" s="196">
        <f t="shared" si="48"/>
        <v>-210</v>
      </c>
      <c r="L206" s="197">
        <f t="shared" si="49"/>
        <v>-0.48837209302325579</v>
      </c>
      <c r="M206" s="193" t="s">
        <v>607</v>
      </c>
      <c r="N206" s="190">
        <v>43252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0">
        <v>114</v>
      </c>
      <c r="B207" s="211">
        <v>43220</v>
      </c>
      <c r="C207" s="211"/>
      <c r="D207" s="212" t="s">
        <v>779</v>
      </c>
      <c r="E207" s="213" t="s">
        <v>593</v>
      </c>
      <c r="F207" s="213">
        <v>153.5</v>
      </c>
      <c r="G207" s="213"/>
      <c r="H207" s="213">
        <v>196</v>
      </c>
      <c r="I207" s="215">
        <v>196</v>
      </c>
      <c r="J207" s="185" t="s">
        <v>780</v>
      </c>
      <c r="K207" s="186">
        <f t="shared" si="48"/>
        <v>42.5</v>
      </c>
      <c r="L207" s="187">
        <f t="shared" si="49"/>
        <v>0.27687296416938112</v>
      </c>
      <c r="M207" s="182" t="s">
        <v>596</v>
      </c>
      <c r="N207" s="188">
        <v>43605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115</v>
      </c>
      <c r="B208" s="190">
        <v>43306</v>
      </c>
      <c r="C208" s="190"/>
      <c r="D208" s="191" t="s">
        <v>748</v>
      </c>
      <c r="E208" s="192" t="s">
        <v>593</v>
      </c>
      <c r="F208" s="193">
        <v>27.5</v>
      </c>
      <c r="G208" s="193"/>
      <c r="H208" s="194">
        <v>13.1</v>
      </c>
      <c r="I208" s="194">
        <v>60</v>
      </c>
      <c r="J208" s="195" t="s">
        <v>781</v>
      </c>
      <c r="K208" s="196">
        <v>-14.4</v>
      </c>
      <c r="L208" s="197">
        <v>-0.52363636363636401</v>
      </c>
      <c r="M208" s="193" t="s">
        <v>607</v>
      </c>
      <c r="N208" s="190">
        <v>43138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9">
        <v>116</v>
      </c>
      <c r="B209" s="220">
        <v>43318</v>
      </c>
      <c r="C209" s="220"/>
      <c r="D209" s="198" t="s">
        <v>782</v>
      </c>
      <c r="E209" s="193" t="s">
        <v>593</v>
      </c>
      <c r="F209" s="193">
        <v>148.5</v>
      </c>
      <c r="G209" s="193"/>
      <c r="H209" s="193">
        <v>102</v>
      </c>
      <c r="I209" s="194">
        <v>182</v>
      </c>
      <c r="J209" s="195" t="s">
        <v>783</v>
      </c>
      <c r="K209" s="196">
        <f>H209-F209</f>
        <v>-46.5</v>
      </c>
      <c r="L209" s="197">
        <f>K209/F209</f>
        <v>-0.31313131313131315</v>
      </c>
      <c r="M209" s="193" t="s">
        <v>607</v>
      </c>
      <c r="N209" s="190">
        <v>43661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9">
        <v>117</v>
      </c>
      <c r="B210" s="180">
        <v>43335</v>
      </c>
      <c r="C210" s="180"/>
      <c r="D210" s="181" t="s">
        <v>784</v>
      </c>
      <c r="E210" s="182" t="s">
        <v>593</v>
      </c>
      <c r="F210" s="213">
        <v>285</v>
      </c>
      <c r="G210" s="182"/>
      <c r="H210" s="182">
        <v>355</v>
      </c>
      <c r="I210" s="184">
        <v>364</v>
      </c>
      <c r="J210" s="185" t="s">
        <v>785</v>
      </c>
      <c r="K210" s="186">
        <v>70</v>
      </c>
      <c r="L210" s="187">
        <v>0.24561403508771901</v>
      </c>
      <c r="M210" s="182" t="s">
        <v>596</v>
      </c>
      <c r="N210" s="188">
        <v>43455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9">
        <v>118</v>
      </c>
      <c r="B211" s="180">
        <v>43341</v>
      </c>
      <c r="C211" s="180"/>
      <c r="D211" s="181" t="s">
        <v>400</v>
      </c>
      <c r="E211" s="182" t="s">
        <v>593</v>
      </c>
      <c r="F211" s="213">
        <v>525</v>
      </c>
      <c r="G211" s="182"/>
      <c r="H211" s="182">
        <v>585</v>
      </c>
      <c r="I211" s="184">
        <v>635</v>
      </c>
      <c r="J211" s="185" t="s">
        <v>786</v>
      </c>
      <c r="K211" s="186">
        <f t="shared" ref="K211:K262" si="50">H211-F211</f>
        <v>60</v>
      </c>
      <c r="L211" s="187">
        <f t="shared" ref="L211:L262" si="51">K211/F211</f>
        <v>0.11428571428571428</v>
      </c>
      <c r="M211" s="182" t="s">
        <v>596</v>
      </c>
      <c r="N211" s="188">
        <v>43662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9">
        <v>119</v>
      </c>
      <c r="B212" s="180">
        <v>43395</v>
      </c>
      <c r="C212" s="180"/>
      <c r="D212" s="181" t="s">
        <v>385</v>
      </c>
      <c r="E212" s="182" t="s">
        <v>593</v>
      </c>
      <c r="F212" s="213">
        <v>475</v>
      </c>
      <c r="G212" s="182"/>
      <c r="H212" s="182">
        <v>574</v>
      </c>
      <c r="I212" s="184">
        <v>570</v>
      </c>
      <c r="J212" s="185" t="s">
        <v>688</v>
      </c>
      <c r="K212" s="186">
        <f t="shared" si="50"/>
        <v>99</v>
      </c>
      <c r="L212" s="187">
        <f t="shared" si="51"/>
        <v>0.20842105263157895</v>
      </c>
      <c r="M212" s="182" t="s">
        <v>596</v>
      </c>
      <c r="N212" s="188">
        <v>43403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0">
        <v>120</v>
      </c>
      <c r="B213" s="211">
        <v>43397</v>
      </c>
      <c r="C213" s="211"/>
      <c r="D213" s="212" t="s">
        <v>787</v>
      </c>
      <c r="E213" s="213" t="s">
        <v>593</v>
      </c>
      <c r="F213" s="213">
        <v>707.5</v>
      </c>
      <c r="G213" s="213"/>
      <c r="H213" s="213">
        <v>872</v>
      </c>
      <c r="I213" s="215">
        <v>872</v>
      </c>
      <c r="J213" s="216" t="s">
        <v>688</v>
      </c>
      <c r="K213" s="186">
        <f t="shared" si="50"/>
        <v>164.5</v>
      </c>
      <c r="L213" s="217">
        <f t="shared" si="51"/>
        <v>0.23250883392226149</v>
      </c>
      <c r="M213" s="213" t="s">
        <v>596</v>
      </c>
      <c r="N213" s="218">
        <v>43482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0">
        <v>121</v>
      </c>
      <c r="B214" s="211">
        <v>43398</v>
      </c>
      <c r="C214" s="211"/>
      <c r="D214" s="212" t="s">
        <v>788</v>
      </c>
      <c r="E214" s="213" t="s">
        <v>593</v>
      </c>
      <c r="F214" s="213">
        <v>162</v>
      </c>
      <c r="G214" s="213"/>
      <c r="H214" s="213">
        <v>204</v>
      </c>
      <c r="I214" s="215">
        <v>209</v>
      </c>
      <c r="J214" s="216" t="s">
        <v>789</v>
      </c>
      <c r="K214" s="186">
        <f t="shared" si="50"/>
        <v>42</v>
      </c>
      <c r="L214" s="217">
        <f t="shared" si="51"/>
        <v>0.25925925925925924</v>
      </c>
      <c r="M214" s="213" t="s">
        <v>596</v>
      </c>
      <c r="N214" s="218">
        <v>43539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0">
        <v>122</v>
      </c>
      <c r="B215" s="211">
        <v>43399</v>
      </c>
      <c r="C215" s="211"/>
      <c r="D215" s="212" t="s">
        <v>490</v>
      </c>
      <c r="E215" s="213" t="s">
        <v>593</v>
      </c>
      <c r="F215" s="213">
        <v>240</v>
      </c>
      <c r="G215" s="213"/>
      <c r="H215" s="213">
        <v>297</v>
      </c>
      <c r="I215" s="215">
        <v>297</v>
      </c>
      <c r="J215" s="216" t="s">
        <v>688</v>
      </c>
      <c r="K215" s="222">
        <f t="shared" si="50"/>
        <v>57</v>
      </c>
      <c r="L215" s="217">
        <f t="shared" si="51"/>
        <v>0.23749999999999999</v>
      </c>
      <c r="M215" s="213" t="s">
        <v>596</v>
      </c>
      <c r="N215" s="218">
        <v>43417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9">
        <v>123</v>
      </c>
      <c r="B216" s="180">
        <v>43439</v>
      </c>
      <c r="C216" s="180"/>
      <c r="D216" s="181" t="s">
        <v>790</v>
      </c>
      <c r="E216" s="182" t="s">
        <v>593</v>
      </c>
      <c r="F216" s="182">
        <v>202.5</v>
      </c>
      <c r="G216" s="182"/>
      <c r="H216" s="182">
        <v>255</v>
      </c>
      <c r="I216" s="184">
        <v>252</v>
      </c>
      <c r="J216" s="185" t="s">
        <v>688</v>
      </c>
      <c r="K216" s="186">
        <f t="shared" si="50"/>
        <v>52.5</v>
      </c>
      <c r="L216" s="187">
        <f t="shared" si="51"/>
        <v>0.25925925925925924</v>
      </c>
      <c r="M216" s="182" t="s">
        <v>596</v>
      </c>
      <c r="N216" s="188">
        <v>43542</v>
      </c>
      <c r="O216" s="1"/>
      <c r="P216" s="1"/>
      <c r="Q216" s="1"/>
      <c r="R216" s="6" t="s">
        <v>791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0">
        <v>124</v>
      </c>
      <c r="B217" s="211">
        <v>43465</v>
      </c>
      <c r="C217" s="180"/>
      <c r="D217" s="212" t="s">
        <v>159</v>
      </c>
      <c r="E217" s="213" t="s">
        <v>593</v>
      </c>
      <c r="F217" s="213">
        <v>710</v>
      </c>
      <c r="G217" s="213"/>
      <c r="H217" s="213">
        <v>866</v>
      </c>
      <c r="I217" s="215">
        <v>866</v>
      </c>
      <c r="J217" s="216" t="s">
        <v>688</v>
      </c>
      <c r="K217" s="186">
        <f t="shared" si="50"/>
        <v>156</v>
      </c>
      <c r="L217" s="187">
        <f t="shared" si="51"/>
        <v>0.21971830985915494</v>
      </c>
      <c r="M217" s="182" t="s">
        <v>596</v>
      </c>
      <c r="N217" s="188">
        <v>43553</v>
      </c>
      <c r="O217" s="1"/>
      <c r="P217" s="1"/>
      <c r="Q217" s="1"/>
      <c r="R217" s="6" t="s">
        <v>791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0">
        <v>125</v>
      </c>
      <c r="B218" s="211">
        <v>43522</v>
      </c>
      <c r="C218" s="211"/>
      <c r="D218" s="212" t="s">
        <v>174</v>
      </c>
      <c r="E218" s="213" t="s">
        <v>593</v>
      </c>
      <c r="F218" s="213">
        <v>337.25</v>
      </c>
      <c r="G218" s="213"/>
      <c r="H218" s="213">
        <v>398.5</v>
      </c>
      <c r="I218" s="215">
        <v>411</v>
      </c>
      <c r="J218" s="185" t="s">
        <v>792</v>
      </c>
      <c r="K218" s="186">
        <f t="shared" si="50"/>
        <v>61.25</v>
      </c>
      <c r="L218" s="187">
        <f t="shared" si="51"/>
        <v>0.1816160118606375</v>
      </c>
      <c r="M218" s="182" t="s">
        <v>596</v>
      </c>
      <c r="N218" s="188">
        <v>43760</v>
      </c>
      <c r="O218" s="1"/>
      <c r="P218" s="1"/>
      <c r="Q218" s="1"/>
      <c r="R218" s="6" t="s">
        <v>791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3">
        <v>126</v>
      </c>
      <c r="B219" s="224">
        <v>43559</v>
      </c>
      <c r="C219" s="224"/>
      <c r="D219" s="225" t="s">
        <v>793</v>
      </c>
      <c r="E219" s="226" t="s">
        <v>593</v>
      </c>
      <c r="F219" s="226">
        <v>130</v>
      </c>
      <c r="G219" s="226"/>
      <c r="H219" s="226">
        <v>65</v>
      </c>
      <c r="I219" s="227">
        <v>158</v>
      </c>
      <c r="J219" s="195" t="s">
        <v>794</v>
      </c>
      <c r="K219" s="196">
        <f t="shared" si="50"/>
        <v>-65</v>
      </c>
      <c r="L219" s="197">
        <f t="shared" si="51"/>
        <v>-0.5</v>
      </c>
      <c r="M219" s="193" t="s">
        <v>607</v>
      </c>
      <c r="N219" s="190">
        <v>43726</v>
      </c>
      <c r="O219" s="1"/>
      <c r="P219" s="1"/>
      <c r="Q219" s="1"/>
      <c r="R219" s="6" t="s">
        <v>795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0">
        <v>127</v>
      </c>
      <c r="B220" s="211">
        <v>43017</v>
      </c>
      <c r="C220" s="211"/>
      <c r="D220" s="212" t="s">
        <v>210</v>
      </c>
      <c r="E220" s="213" t="s">
        <v>593</v>
      </c>
      <c r="F220" s="213">
        <v>141.5</v>
      </c>
      <c r="G220" s="213"/>
      <c r="H220" s="213">
        <v>183.5</v>
      </c>
      <c r="I220" s="215">
        <v>210</v>
      </c>
      <c r="J220" s="185" t="s">
        <v>789</v>
      </c>
      <c r="K220" s="186">
        <f t="shared" si="50"/>
        <v>42</v>
      </c>
      <c r="L220" s="187">
        <f t="shared" si="51"/>
        <v>0.29681978798586572</v>
      </c>
      <c r="M220" s="182" t="s">
        <v>596</v>
      </c>
      <c r="N220" s="188">
        <v>43042</v>
      </c>
      <c r="O220" s="1"/>
      <c r="P220" s="1"/>
      <c r="Q220" s="1"/>
      <c r="R220" s="6" t="s">
        <v>795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3">
        <v>128</v>
      </c>
      <c r="B221" s="224">
        <v>43074</v>
      </c>
      <c r="C221" s="224"/>
      <c r="D221" s="225" t="s">
        <v>796</v>
      </c>
      <c r="E221" s="226" t="s">
        <v>593</v>
      </c>
      <c r="F221" s="221">
        <v>172</v>
      </c>
      <c r="G221" s="226"/>
      <c r="H221" s="226">
        <v>155.25</v>
      </c>
      <c r="I221" s="227">
        <v>230</v>
      </c>
      <c r="J221" s="195" t="s">
        <v>797</v>
      </c>
      <c r="K221" s="196">
        <f t="shared" si="50"/>
        <v>-16.75</v>
      </c>
      <c r="L221" s="197">
        <f t="shared" si="51"/>
        <v>-9.7383720930232565E-2</v>
      </c>
      <c r="M221" s="193" t="s">
        <v>607</v>
      </c>
      <c r="N221" s="190">
        <v>43787</v>
      </c>
      <c r="O221" s="1"/>
      <c r="P221" s="1"/>
      <c r="Q221" s="1"/>
      <c r="R221" s="6" t="s">
        <v>795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0">
        <v>129</v>
      </c>
      <c r="B222" s="211">
        <v>43398</v>
      </c>
      <c r="C222" s="211"/>
      <c r="D222" s="212" t="s">
        <v>120</v>
      </c>
      <c r="E222" s="213" t="s">
        <v>593</v>
      </c>
      <c r="F222" s="213">
        <v>698.5</v>
      </c>
      <c r="G222" s="213"/>
      <c r="H222" s="213">
        <v>890</v>
      </c>
      <c r="I222" s="215">
        <v>890</v>
      </c>
      <c r="J222" s="185" t="s">
        <v>798</v>
      </c>
      <c r="K222" s="186">
        <f t="shared" si="50"/>
        <v>191.5</v>
      </c>
      <c r="L222" s="187">
        <f t="shared" si="51"/>
        <v>0.27415891195418757</v>
      </c>
      <c r="M222" s="182" t="s">
        <v>596</v>
      </c>
      <c r="N222" s="188">
        <v>44328</v>
      </c>
      <c r="O222" s="1"/>
      <c r="P222" s="1"/>
      <c r="Q222" s="1"/>
      <c r="R222" s="6" t="s">
        <v>791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0">
        <v>130</v>
      </c>
      <c r="B223" s="211">
        <v>42877</v>
      </c>
      <c r="C223" s="211"/>
      <c r="D223" s="212" t="s">
        <v>799</v>
      </c>
      <c r="E223" s="213" t="s">
        <v>593</v>
      </c>
      <c r="F223" s="213">
        <v>127.6</v>
      </c>
      <c r="G223" s="213"/>
      <c r="H223" s="213">
        <v>138</v>
      </c>
      <c r="I223" s="215">
        <v>190</v>
      </c>
      <c r="J223" s="185" t="s">
        <v>800</v>
      </c>
      <c r="K223" s="186">
        <f t="shared" si="50"/>
        <v>10.400000000000006</v>
      </c>
      <c r="L223" s="187">
        <f t="shared" si="51"/>
        <v>8.1504702194357417E-2</v>
      </c>
      <c r="M223" s="182" t="s">
        <v>596</v>
      </c>
      <c r="N223" s="188">
        <v>43774</v>
      </c>
      <c r="O223" s="1"/>
      <c r="P223" s="1"/>
      <c r="Q223" s="1"/>
      <c r="R223" s="6" t="s">
        <v>795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0">
        <v>131</v>
      </c>
      <c r="B224" s="211">
        <v>43158</v>
      </c>
      <c r="C224" s="211"/>
      <c r="D224" s="212" t="s">
        <v>801</v>
      </c>
      <c r="E224" s="213" t="s">
        <v>593</v>
      </c>
      <c r="F224" s="213">
        <v>317</v>
      </c>
      <c r="G224" s="213"/>
      <c r="H224" s="213">
        <v>382.5</v>
      </c>
      <c r="I224" s="215">
        <v>398</v>
      </c>
      <c r="J224" s="185" t="s">
        <v>802</v>
      </c>
      <c r="K224" s="186">
        <f t="shared" si="50"/>
        <v>65.5</v>
      </c>
      <c r="L224" s="187">
        <f t="shared" si="51"/>
        <v>0.20662460567823343</v>
      </c>
      <c r="M224" s="182" t="s">
        <v>596</v>
      </c>
      <c r="N224" s="188">
        <v>44238</v>
      </c>
      <c r="O224" s="1"/>
      <c r="P224" s="1"/>
      <c r="Q224" s="1"/>
      <c r="R224" s="6" t="s">
        <v>795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3">
        <v>132</v>
      </c>
      <c r="B225" s="224">
        <v>43164</v>
      </c>
      <c r="C225" s="224"/>
      <c r="D225" s="225" t="s">
        <v>166</v>
      </c>
      <c r="E225" s="226" t="s">
        <v>593</v>
      </c>
      <c r="F225" s="221">
        <f>510-14.4</f>
        <v>495.6</v>
      </c>
      <c r="G225" s="226"/>
      <c r="H225" s="226">
        <v>350</v>
      </c>
      <c r="I225" s="227">
        <v>672</v>
      </c>
      <c r="J225" s="195" t="s">
        <v>803</v>
      </c>
      <c r="K225" s="196">
        <f t="shared" si="50"/>
        <v>-145.60000000000002</v>
      </c>
      <c r="L225" s="197">
        <f t="shared" si="51"/>
        <v>-0.29378531073446329</v>
      </c>
      <c r="M225" s="193" t="s">
        <v>607</v>
      </c>
      <c r="N225" s="190">
        <v>43887</v>
      </c>
      <c r="O225" s="1"/>
      <c r="P225" s="1"/>
      <c r="Q225" s="1"/>
      <c r="R225" s="6" t="s">
        <v>791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3">
        <v>133</v>
      </c>
      <c r="B226" s="224">
        <v>43237</v>
      </c>
      <c r="C226" s="224"/>
      <c r="D226" s="225" t="s">
        <v>804</v>
      </c>
      <c r="E226" s="226" t="s">
        <v>593</v>
      </c>
      <c r="F226" s="221">
        <v>230.3</v>
      </c>
      <c r="G226" s="226"/>
      <c r="H226" s="226">
        <v>102.5</v>
      </c>
      <c r="I226" s="227">
        <v>348</v>
      </c>
      <c r="J226" s="195" t="s">
        <v>805</v>
      </c>
      <c r="K226" s="196">
        <f t="shared" si="50"/>
        <v>-127.80000000000001</v>
      </c>
      <c r="L226" s="197">
        <f t="shared" si="51"/>
        <v>-0.55492835432045162</v>
      </c>
      <c r="M226" s="193" t="s">
        <v>607</v>
      </c>
      <c r="N226" s="190">
        <v>43896</v>
      </c>
      <c r="O226" s="1"/>
      <c r="P226" s="1"/>
      <c r="Q226" s="1"/>
      <c r="R226" s="6" t="s">
        <v>791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0">
        <v>134</v>
      </c>
      <c r="B227" s="211">
        <v>43258</v>
      </c>
      <c r="C227" s="211"/>
      <c r="D227" s="212" t="s">
        <v>446</v>
      </c>
      <c r="E227" s="213" t="s">
        <v>593</v>
      </c>
      <c r="F227" s="213">
        <f>342.5-5.1</f>
        <v>337.4</v>
      </c>
      <c r="G227" s="213"/>
      <c r="H227" s="213">
        <v>412.5</v>
      </c>
      <c r="I227" s="215">
        <v>439</v>
      </c>
      <c r="J227" s="185" t="s">
        <v>806</v>
      </c>
      <c r="K227" s="186">
        <f t="shared" si="50"/>
        <v>75.100000000000023</v>
      </c>
      <c r="L227" s="187">
        <f t="shared" si="51"/>
        <v>0.22258446947243635</v>
      </c>
      <c r="M227" s="182" t="s">
        <v>596</v>
      </c>
      <c r="N227" s="188">
        <v>44230</v>
      </c>
      <c r="O227" s="1"/>
      <c r="P227" s="1"/>
      <c r="Q227" s="1"/>
      <c r="R227" s="6" t="s">
        <v>795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4">
        <v>135</v>
      </c>
      <c r="B228" s="203">
        <v>43285</v>
      </c>
      <c r="C228" s="203"/>
      <c r="D228" s="204" t="s">
        <v>58</v>
      </c>
      <c r="E228" s="205" t="s">
        <v>593</v>
      </c>
      <c r="F228" s="205">
        <f>127.5-5.53</f>
        <v>121.97</v>
      </c>
      <c r="G228" s="206"/>
      <c r="H228" s="206">
        <v>122.5</v>
      </c>
      <c r="I228" s="206">
        <v>170</v>
      </c>
      <c r="J228" s="207" t="s">
        <v>807</v>
      </c>
      <c r="K228" s="208">
        <f t="shared" si="50"/>
        <v>0.53000000000000114</v>
      </c>
      <c r="L228" s="209">
        <f t="shared" si="51"/>
        <v>4.3453308190538747E-3</v>
      </c>
      <c r="M228" s="205" t="s">
        <v>616</v>
      </c>
      <c r="N228" s="203">
        <v>44431</v>
      </c>
      <c r="O228" s="1"/>
      <c r="P228" s="1"/>
      <c r="Q228" s="1"/>
      <c r="R228" s="6" t="s">
        <v>791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3">
        <v>136</v>
      </c>
      <c r="B229" s="224">
        <v>43294</v>
      </c>
      <c r="C229" s="224"/>
      <c r="D229" s="225" t="s">
        <v>808</v>
      </c>
      <c r="E229" s="226" t="s">
        <v>593</v>
      </c>
      <c r="F229" s="221">
        <v>46.5</v>
      </c>
      <c r="G229" s="226"/>
      <c r="H229" s="226">
        <v>17</v>
      </c>
      <c r="I229" s="227">
        <v>59</v>
      </c>
      <c r="J229" s="195" t="s">
        <v>809</v>
      </c>
      <c r="K229" s="196">
        <f t="shared" si="50"/>
        <v>-29.5</v>
      </c>
      <c r="L229" s="197">
        <f t="shared" si="51"/>
        <v>-0.63440860215053763</v>
      </c>
      <c r="M229" s="193" t="s">
        <v>607</v>
      </c>
      <c r="N229" s="190">
        <v>43887</v>
      </c>
      <c r="O229" s="1"/>
      <c r="P229" s="1"/>
      <c r="Q229" s="1"/>
      <c r="R229" s="6" t="s">
        <v>791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0">
        <v>137</v>
      </c>
      <c r="B230" s="211">
        <v>43396</v>
      </c>
      <c r="C230" s="211"/>
      <c r="D230" s="212" t="s">
        <v>429</v>
      </c>
      <c r="E230" s="213" t="s">
        <v>593</v>
      </c>
      <c r="F230" s="213">
        <v>156.5</v>
      </c>
      <c r="G230" s="213"/>
      <c r="H230" s="213">
        <v>207.5</v>
      </c>
      <c r="I230" s="215">
        <v>191</v>
      </c>
      <c r="J230" s="185" t="s">
        <v>688</v>
      </c>
      <c r="K230" s="186">
        <f t="shared" si="50"/>
        <v>51</v>
      </c>
      <c r="L230" s="187">
        <f t="shared" si="51"/>
        <v>0.32587859424920129</v>
      </c>
      <c r="M230" s="182" t="s">
        <v>596</v>
      </c>
      <c r="N230" s="188">
        <v>44369</v>
      </c>
      <c r="O230" s="1"/>
      <c r="P230" s="1"/>
      <c r="Q230" s="1"/>
      <c r="R230" s="6" t="s">
        <v>791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0">
        <v>138</v>
      </c>
      <c r="B231" s="211">
        <v>43439</v>
      </c>
      <c r="C231" s="211"/>
      <c r="D231" s="212" t="s">
        <v>348</v>
      </c>
      <c r="E231" s="213" t="s">
        <v>593</v>
      </c>
      <c r="F231" s="213">
        <v>259.5</v>
      </c>
      <c r="G231" s="213"/>
      <c r="H231" s="213">
        <v>320</v>
      </c>
      <c r="I231" s="215">
        <v>320</v>
      </c>
      <c r="J231" s="185" t="s">
        <v>688</v>
      </c>
      <c r="K231" s="186">
        <f t="shared" si="50"/>
        <v>60.5</v>
      </c>
      <c r="L231" s="187">
        <f t="shared" si="51"/>
        <v>0.23314065510597304</v>
      </c>
      <c r="M231" s="182" t="s">
        <v>596</v>
      </c>
      <c r="N231" s="188">
        <v>44323</v>
      </c>
      <c r="O231" s="1"/>
      <c r="P231" s="1"/>
      <c r="Q231" s="1"/>
      <c r="R231" s="6" t="s">
        <v>791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3">
        <v>139</v>
      </c>
      <c r="B232" s="224">
        <v>43439</v>
      </c>
      <c r="C232" s="224"/>
      <c r="D232" s="225" t="s">
        <v>810</v>
      </c>
      <c r="E232" s="226" t="s">
        <v>593</v>
      </c>
      <c r="F232" s="226">
        <v>715</v>
      </c>
      <c r="G232" s="226"/>
      <c r="H232" s="226">
        <v>445</v>
      </c>
      <c r="I232" s="227">
        <v>840</v>
      </c>
      <c r="J232" s="195" t="s">
        <v>811</v>
      </c>
      <c r="K232" s="196">
        <f t="shared" si="50"/>
        <v>-270</v>
      </c>
      <c r="L232" s="197">
        <f t="shared" si="51"/>
        <v>-0.3776223776223776</v>
      </c>
      <c r="M232" s="193" t="s">
        <v>607</v>
      </c>
      <c r="N232" s="190">
        <v>43800</v>
      </c>
      <c r="O232" s="1"/>
      <c r="P232" s="1"/>
      <c r="Q232" s="1"/>
      <c r="R232" s="6" t="s">
        <v>791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0">
        <v>140</v>
      </c>
      <c r="B233" s="211">
        <v>43469</v>
      </c>
      <c r="C233" s="211"/>
      <c r="D233" s="212" t="s">
        <v>180</v>
      </c>
      <c r="E233" s="213" t="s">
        <v>593</v>
      </c>
      <c r="F233" s="213">
        <v>875</v>
      </c>
      <c r="G233" s="213"/>
      <c r="H233" s="213">
        <v>1165</v>
      </c>
      <c r="I233" s="215">
        <v>1185</v>
      </c>
      <c r="J233" s="185" t="s">
        <v>812</v>
      </c>
      <c r="K233" s="186">
        <f t="shared" si="50"/>
        <v>290</v>
      </c>
      <c r="L233" s="187">
        <f t="shared" si="51"/>
        <v>0.33142857142857141</v>
      </c>
      <c r="M233" s="182" t="s">
        <v>596</v>
      </c>
      <c r="N233" s="188">
        <v>43847</v>
      </c>
      <c r="O233" s="1"/>
      <c r="P233" s="1"/>
      <c r="Q233" s="1"/>
      <c r="R233" s="6" t="s">
        <v>791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0">
        <v>141</v>
      </c>
      <c r="B234" s="211">
        <v>43559</v>
      </c>
      <c r="C234" s="211"/>
      <c r="D234" s="212" t="s">
        <v>366</v>
      </c>
      <c r="E234" s="213" t="s">
        <v>593</v>
      </c>
      <c r="F234" s="213">
        <f>387-14.63</f>
        <v>372.37</v>
      </c>
      <c r="G234" s="213"/>
      <c r="H234" s="213">
        <v>490</v>
      </c>
      <c r="I234" s="215">
        <v>490</v>
      </c>
      <c r="J234" s="185" t="s">
        <v>688</v>
      </c>
      <c r="K234" s="186">
        <f t="shared" si="50"/>
        <v>117.63</v>
      </c>
      <c r="L234" s="187">
        <f t="shared" si="51"/>
        <v>0.31589548030185027</v>
      </c>
      <c r="M234" s="182" t="s">
        <v>596</v>
      </c>
      <c r="N234" s="188">
        <v>43850</v>
      </c>
      <c r="O234" s="1"/>
      <c r="P234" s="1"/>
      <c r="Q234" s="1"/>
      <c r="R234" s="6" t="s">
        <v>791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3">
        <v>142</v>
      </c>
      <c r="B235" s="224">
        <v>43578</v>
      </c>
      <c r="C235" s="224"/>
      <c r="D235" s="225" t="s">
        <v>813</v>
      </c>
      <c r="E235" s="226" t="s">
        <v>606</v>
      </c>
      <c r="F235" s="226">
        <v>220</v>
      </c>
      <c r="G235" s="226"/>
      <c r="H235" s="226">
        <v>127.5</v>
      </c>
      <c r="I235" s="227">
        <v>284</v>
      </c>
      <c r="J235" s="195" t="s">
        <v>814</v>
      </c>
      <c r="K235" s="196">
        <f t="shared" si="50"/>
        <v>-92.5</v>
      </c>
      <c r="L235" s="197">
        <f t="shared" si="51"/>
        <v>-0.42045454545454547</v>
      </c>
      <c r="M235" s="193" t="s">
        <v>607</v>
      </c>
      <c r="N235" s="190">
        <v>43896</v>
      </c>
      <c r="O235" s="1"/>
      <c r="P235" s="1"/>
      <c r="Q235" s="1"/>
      <c r="R235" s="6" t="s">
        <v>791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0">
        <v>143</v>
      </c>
      <c r="B236" s="211">
        <v>43622</v>
      </c>
      <c r="C236" s="211"/>
      <c r="D236" s="212" t="s">
        <v>491</v>
      </c>
      <c r="E236" s="213" t="s">
        <v>606</v>
      </c>
      <c r="F236" s="213">
        <v>332.8</v>
      </c>
      <c r="G236" s="213"/>
      <c r="H236" s="213">
        <v>405</v>
      </c>
      <c r="I236" s="215">
        <v>419</v>
      </c>
      <c r="J236" s="185" t="s">
        <v>815</v>
      </c>
      <c r="K236" s="186">
        <f t="shared" si="50"/>
        <v>72.199999999999989</v>
      </c>
      <c r="L236" s="187">
        <f t="shared" si="51"/>
        <v>0.21694711538461534</v>
      </c>
      <c r="M236" s="182" t="s">
        <v>596</v>
      </c>
      <c r="N236" s="188">
        <v>43860</v>
      </c>
      <c r="O236" s="1"/>
      <c r="P236" s="1"/>
      <c r="Q236" s="1"/>
      <c r="R236" s="6" t="s">
        <v>795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4">
        <v>144</v>
      </c>
      <c r="B237" s="203">
        <v>43641</v>
      </c>
      <c r="C237" s="203"/>
      <c r="D237" s="204" t="s">
        <v>172</v>
      </c>
      <c r="E237" s="205" t="s">
        <v>593</v>
      </c>
      <c r="F237" s="205">
        <v>386</v>
      </c>
      <c r="G237" s="206"/>
      <c r="H237" s="206">
        <v>395</v>
      </c>
      <c r="I237" s="206">
        <v>452</v>
      </c>
      <c r="J237" s="207" t="s">
        <v>816</v>
      </c>
      <c r="K237" s="208">
        <f t="shared" si="50"/>
        <v>9</v>
      </c>
      <c r="L237" s="209">
        <f t="shared" si="51"/>
        <v>2.3316062176165803E-2</v>
      </c>
      <c r="M237" s="205" t="s">
        <v>616</v>
      </c>
      <c r="N237" s="203">
        <v>43868</v>
      </c>
      <c r="O237" s="1"/>
      <c r="P237" s="1"/>
      <c r="Q237" s="1"/>
      <c r="R237" s="6" t="s">
        <v>795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4">
        <v>145</v>
      </c>
      <c r="B238" s="203">
        <v>43707</v>
      </c>
      <c r="C238" s="203"/>
      <c r="D238" s="204" t="s">
        <v>146</v>
      </c>
      <c r="E238" s="205" t="s">
        <v>593</v>
      </c>
      <c r="F238" s="205">
        <v>137.5</v>
      </c>
      <c r="G238" s="206"/>
      <c r="H238" s="206">
        <v>138.5</v>
      </c>
      <c r="I238" s="206">
        <v>190</v>
      </c>
      <c r="J238" s="207" t="s">
        <v>817</v>
      </c>
      <c r="K238" s="208">
        <f t="shared" si="50"/>
        <v>1</v>
      </c>
      <c r="L238" s="209">
        <f t="shared" si="51"/>
        <v>7.2727272727272727E-3</v>
      </c>
      <c r="M238" s="205" t="s">
        <v>616</v>
      </c>
      <c r="N238" s="203">
        <v>44432</v>
      </c>
      <c r="O238" s="1"/>
      <c r="P238" s="1"/>
      <c r="Q238" s="1"/>
      <c r="R238" s="6" t="s">
        <v>791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0">
        <v>146</v>
      </c>
      <c r="B239" s="211">
        <v>43731</v>
      </c>
      <c r="C239" s="211"/>
      <c r="D239" s="212" t="s">
        <v>439</v>
      </c>
      <c r="E239" s="213" t="s">
        <v>593</v>
      </c>
      <c r="F239" s="213">
        <v>235</v>
      </c>
      <c r="G239" s="213"/>
      <c r="H239" s="213">
        <v>295</v>
      </c>
      <c r="I239" s="215">
        <v>296</v>
      </c>
      <c r="J239" s="185" t="s">
        <v>818</v>
      </c>
      <c r="K239" s="186">
        <f t="shared" si="50"/>
        <v>60</v>
      </c>
      <c r="L239" s="187">
        <f t="shared" si="51"/>
        <v>0.25531914893617019</v>
      </c>
      <c r="M239" s="182" t="s">
        <v>596</v>
      </c>
      <c r="N239" s="188">
        <v>43844</v>
      </c>
      <c r="O239" s="1"/>
      <c r="P239" s="1"/>
      <c r="Q239" s="1"/>
      <c r="R239" s="6" t="s">
        <v>795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0">
        <v>147</v>
      </c>
      <c r="B240" s="211">
        <v>43752</v>
      </c>
      <c r="C240" s="211"/>
      <c r="D240" s="212" t="s">
        <v>819</v>
      </c>
      <c r="E240" s="213" t="s">
        <v>593</v>
      </c>
      <c r="F240" s="213">
        <v>277.5</v>
      </c>
      <c r="G240" s="213"/>
      <c r="H240" s="213">
        <v>333</v>
      </c>
      <c r="I240" s="215">
        <v>333</v>
      </c>
      <c r="J240" s="185" t="s">
        <v>820</v>
      </c>
      <c r="K240" s="186">
        <f t="shared" si="50"/>
        <v>55.5</v>
      </c>
      <c r="L240" s="187">
        <f t="shared" si="51"/>
        <v>0.2</v>
      </c>
      <c r="M240" s="182" t="s">
        <v>596</v>
      </c>
      <c r="N240" s="188">
        <v>43846</v>
      </c>
      <c r="O240" s="1"/>
      <c r="P240" s="1"/>
      <c r="Q240" s="1"/>
      <c r="R240" s="6" t="s">
        <v>791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0">
        <v>148</v>
      </c>
      <c r="B241" s="211">
        <v>43752</v>
      </c>
      <c r="C241" s="211"/>
      <c r="D241" s="212" t="s">
        <v>821</v>
      </c>
      <c r="E241" s="213" t="s">
        <v>593</v>
      </c>
      <c r="F241" s="213">
        <v>930</v>
      </c>
      <c r="G241" s="213"/>
      <c r="H241" s="213">
        <v>1165</v>
      </c>
      <c r="I241" s="215">
        <v>1200</v>
      </c>
      <c r="J241" s="185" t="s">
        <v>822</v>
      </c>
      <c r="K241" s="186">
        <f t="shared" si="50"/>
        <v>235</v>
      </c>
      <c r="L241" s="187">
        <f t="shared" si="51"/>
        <v>0.25268817204301075</v>
      </c>
      <c r="M241" s="182" t="s">
        <v>596</v>
      </c>
      <c r="N241" s="188">
        <v>43847</v>
      </c>
      <c r="O241" s="1"/>
      <c r="P241" s="1"/>
      <c r="Q241" s="1"/>
      <c r="R241" s="6" t="s">
        <v>795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0">
        <v>149</v>
      </c>
      <c r="B242" s="211">
        <v>43753</v>
      </c>
      <c r="C242" s="211"/>
      <c r="D242" s="212" t="s">
        <v>823</v>
      </c>
      <c r="E242" s="213" t="s">
        <v>593</v>
      </c>
      <c r="F242" s="183">
        <v>111</v>
      </c>
      <c r="G242" s="213"/>
      <c r="H242" s="213">
        <v>141</v>
      </c>
      <c r="I242" s="215">
        <v>141</v>
      </c>
      <c r="J242" s="185" t="s">
        <v>824</v>
      </c>
      <c r="K242" s="186">
        <f t="shared" si="50"/>
        <v>30</v>
      </c>
      <c r="L242" s="187">
        <f t="shared" si="51"/>
        <v>0.27027027027027029</v>
      </c>
      <c r="M242" s="182" t="s">
        <v>596</v>
      </c>
      <c r="N242" s="188">
        <v>44328</v>
      </c>
      <c r="O242" s="1"/>
      <c r="P242" s="1"/>
      <c r="Q242" s="1"/>
      <c r="R242" s="6" t="s">
        <v>795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0">
        <v>150</v>
      </c>
      <c r="B243" s="211">
        <v>43753</v>
      </c>
      <c r="C243" s="211"/>
      <c r="D243" s="212" t="s">
        <v>825</v>
      </c>
      <c r="E243" s="213" t="s">
        <v>593</v>
      </c>
      <c r="F243" s="183">
        <v>296</v>
      </c>
      <c r="G243" s="213"/>
      <c r="H243" s="213">
        <v>370</v>
      </c>
      <c r="I243" s="215">
        <v>370</v>
      </c>
      <c r="J243" s="185" t="s">
        <v>688</v>
      </c>
      <c r="K243" s="186">
        <f t="shared" si="50"/>
        <v>74</v>
      </c>
      <c r="L243" s="187">
        <f t="shared" si="51"/>
        <v>0.25</v>
      </c>
      <c r="M243" s="182" t="s">
        <v>596</v>
      </c>
      <c r="N243" s="188">
        <v>43853</v>
      </c>
      <c r="O243" s="1"/>
      <c r="P243" s="1"/>
      <c r="Q243" s="1"/>
      <c r="R243" s="6" t="s">
        <v>795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0">
        <v>151</v>
      </c>
      <c r="B244" s="211">
        <v>43754</v>
      </c>
      <c r="C244" s="211"/>
      <c r="D244" s="212" t="s">
        <v>826</v>
      </c>
      <c r="E244" s="213" t="s">
        <v>593</v>
      </c>
      <c r="F244" s="183">
        <v>300</v>
      </c>
      <c r="G244" s="213"/>
      <c r="H244" s="213">
        <v>382.5</v>
      </c>
      <c r="I244" s="215">
        <v>344</v>
      </c>
      <c r="J244" s="185" t="s">
        <v>827</v>
      </c>
      <c r="K244" s="186">
        <f t="shared" si="50"/>
        <v>82.5</v>
      </c>
      <c r="L244" s="187">
        <f t="shared" si="51"/>
        <v>0.27500000000000002</v>
      </c>
      <c r="M244" s="182" t="s">
        <v>596</v>
      </c>
      <c r="N244" s="188">
        <v>44238</v>
      </c>
      <c r="O244" s="1"/>
      <c r="P244" s="1"/>
      <c r="Q244" s="1"/>
      <c r="R244" s="6" t="s">
        <v>795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0">
        <v>152</v>
      </c>
      <c r="B245" s="211">
        <v>43832</v>
      </c>
      <c r="C245" s="211"/>
      <c r="D245" s="212" t="s">
        <v>828</v>
      </c>
      <c r="E245" s="213" t="s">
        <v>593</v>
      </c>
      <c r="F245" s="183">
        <v>495</v>
      </c>
      <c r="G245" s="213"/>
      <c r="H245" s="213">
        <v>595</v>
      </c>
      <c r="I245" s="215">
        <v>590</v>
      </c>
      <c r="J245" s="185" t="s">
        <v>619</v>
      </c>
      <c r="K245" s="186">
        <f t="shared" si="50"/>
        <v>100</v>
      </c>
      <c r="L245" s="187">
        <f t="shared" si="51"/>
        <v>0.20202020202020202</v>
      </c>
      <c r="M245" s="182" t="s">
        <v>596</v>
      </c>
      <c r="N245" s="188">
        <v>44589</v>
      </c>
      <c r="O245" s="1"/>
      <c r="P245" s="1"/>
      <c r="Q245" s="1"/>
      <c r="R245" s="6" t="s">
        <v>795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0">
        <v>153</v>
      </c>
      <c r="B246" s="211">
        <v>43966</v>
      </c>
      <c r="C246" s="211"/>
      <c r="D246" s="212" t="s">
        <v>76</v>
      </c>
      <c r="E246" s="213" t="s">
        <v>593</v>
      </c>
      <c r="F246" s="183">
        <v>67.5</v>
      </c>
      <c r="G246" s="213"/>
      <c r="H246" s="213">
        <v>86</v>
      </c>
      <c r="I246" s="215">
        <v>86</v>
      </c>
      <c r="J246" s="185" t="s">
        <v>829</v>
      </c>
      <c r="K246" s="186">
        <f t="shared" si="50"/>
        <v>18.5</v>
      </c>
      <c r="L246" s="187">
        <f t="shared" si="51"/>
        <v>0.27407407407407408</v>
      </c>
      <c r="M246" s="182" t="s">
        <v>596</v>
      </c>
      <c r="N246" s="188">
        <v>44008</v>
      </c>
      <c r="O246" s="1"/>
      <c r="P246" s="1"/>
      <c r="Q246" s="1"/>
      <c r="R246" s="6" t="s">
        <v>795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0">
        <v>154</v>
      </c>
      <c r="B247" s="211">
        <v>44035</v>
      </c>
      <c r="C247" s="211"/>
      <c r="D247" s="212" t="s">
        <v>490</v>
      </c>
      <c r="E247" s="213" t="s">
        <v>593</v>
      </c>
      <c r="F247" s="183">
        <v>231</v>
      </c>
      <c r="G247" s="213"/>
      <c r="H247" s="213">
        <v>281</v>
      </c>
      <c r="I247" s="215">
        <v>281</v>
      </c>
      <c r="J247" s="185" t="s">
        <v>688</v>
      </c>
      <c r="K247" s="186">
        <f t="shared" si="50"/>
        <v>50</v>
      </c>
      <c r="L247" s="187">
        <f t="shared" si="51"/>
        <v>0.21645021645021645</v>
      </c>
      <c r="M247" s="182" t="s">
        <v>596</v>
      </c>
      <c r="N247" s="188">
        <v>44358</v>
      </c>
      <c r="O247" s="1"/>
      <c r="P247" s="1"/>
      <c r="Q247" s="1"/>
      <c r="R247" s="6" t="s">
        <v>795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0">
        <v>155</v>
      </c>
      <c r="B248" s="211">
        <v>44092</v>
      </c>
      <c r="C248" s="211"/>
      <c r="D248" s="212" t="s">
        <v>144</v>
      </c>
      <c r="E248" s="213" t="s">
        <v>593</v>
      </c>
      <c r="F248" s="213">
        <v>206</v>
      </c>
      <c r="G248" s="213"/>
      <c r="H248" s="213">
        <v>248</v>
      </c>
      <c r="I248" s="215">
        <v>248</v>
      </c>
      <c r="J248" s="185" t="s">
        <v>688</v>
      </c>
      <c r="K248" s="186">
        <f t="shared" si="50"/>
        <v>42</v>
      </c>
      <c r="L248" s="187">
        <f t="shared" si="51"/>
        <v>0.20388349514563106</v>
      </c>
      <c r="M248" s="182" t="s">
        <v>596</v>
      </c>
      <c r="N248" s="188">
        <v>44214</v>
      </c>
      <c r="O248" s="1"/>
      <c r="P248" s="1"/>
      <c r="Q248" s="1"/>
      <c r="R248" s="6" t="s">
        <v>795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0">
        <v>156</v>
      </c>
      <c r="B249" s="211">
        <v>44140</v>
      </c>
      <c r="C249" s="211"/>
      <c r="D249" s="212" t="s">
        <v>144</v>
      </c>
      <c r="E249" s="213" t="s">
        <v>593</v>
      </c>
      <c r="F249" s="213">
        <v>182.5</v>
      </c>
      <c r="G249" s="213"/>
      <c r="H249" s="213">
        <v>248</v>
      </c>
      <c r="I249" s="215">
        <v>248</v>
      </c>
      <c r="J249" s="185" t="s">
        <v>688</v>
      </c>
      <c r="K249" s="186">
        <f t="shared" si="50"/>
        <v>65.5</v>
      </c>
      <c r="L249" s="187">
        <f t="shared" si="51"/>
        <v>0.35890410958904112</v>
      </c>
      <c r="M249" s="182" t="s">
        <v>596</v>
      </c>
      <c r="N249" s="188">
        <v>44214</v>
      </c>
      <c r="O249" s="1"/>
      <c r="P249" s="1"/>
      <c r="Q249" s="1"/>
      <c r="R249" s="6" t="s">
        <v>795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0">
        <v>157</v>
      </c>
      <c r="B250" s="211">
        <v>44140</v>
      </c>
      <c r="C250" s="211"/>
      <c r="D250" s="212" t="s">
        <v>348</v>
      </c>
      <c r="E250" s="213" t="s">
        <v>593</v>
      </c>
      <c r="F250" s="213">
        <v>247.5</v>
      </c>
      <c r="G250" s="213"/>
      <c r="H250" s="213">
        <v>320</v>
      </c>
      <c r="I250" s="215">
        <v>320</v>
      </c>
      <c r="J250" s="185" t="s">
        <v>688</v>
      </c>
      <c r="K250" s="186">
        <f t="shared" si="50"/>
        <v>72.5</v>
      </c>
      <c r="L250" s="187">
        <f t="shared" si="51"/>
        <v>0.29292929292929293</v>
      </c>
      <c r="M250" s="182" t="s">
        <v>596</v>
      </c>
      <c r="N250" s="188">
        <v>44323</v>
      </c>
      <c r="O250" s="1"/>
      <c r="P250" s="1"/>
      <c r="Q250" s="1"/>
      <c r="R250" s="6" t="s">
        <v>795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0">
        <v>158</v>
      </c>
      <c r="B251" s="211">
        <v>44140</v>
      </c>
      <c r="C251" s="211"/>
      <c r="D251" s="212" t="s">
        <v>203</v>
      </c>
      <c r="E251" s="213" t="s">
        <v>593</v>
      </c>
      <c r="F251" s="183">
        <v>925</v>
      </c>
      <c r="G251" s="213"/>
      <c r="H251" s="213">
        <v>1095</v>
      </c>
      <c r="I251" s="215">
        <v>1093</v>
      </c>
      <c r="J251" s="185" t="s">
        <v>830</v>
      </c>
      <c r="K251" s="186">
        <f t="shared" si="50"/>
        <v>170</v>
      </c>
      <c r="L251" s="187">
        <f t="shared" si="51"/>
        <v>0.18378378378378379</v>
      </c>
      <c r="M251" s="182" t="s">
        <v>596</v>
      </c>
      <c r="N251" s="188">
        <v>44201</v>
      </c>
      <c r="O251" s="1"/>
      <c r="P251" s="1"/>
      <c r="Q251" s="1"/>
      <c r="R251" s="6" t="s">
        <v>795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0">
        <v>159</v>
      </c>
      <c r="B252" s="211">
        <v>44140</v>
      </c>
      <c r="C252" s="211"/>
      <c r="D252" s="212" t="s">
        <v>366</v>
      </c>
      <c r="E252" s="213" t="s">
        <v>593</v>
      </c>
      <c r="F252" s="183">
        <v>332.5</v>
      </c>
      <c r="G252" s="213"/>
      <c r="H252" s="213">
        <v>393</v>
      </c>
      <c r="I252" s="215">
        <v>406</v>
      </c>
      <c r="J252" s="185" t="s">
        <v>831</v>
      </c>
      <c r="K252" s="186">
        <f t="shared" si="50"/>
        <v>60.5</v>
      </c>
      <c r="L252" s="187">
        <f t="shared" si="51"/>
        <v>0.18195488721804512</v>
      </c>
      <c r="M252" s="182" t="s">
        <v>596</v>
      </c>
      <c r="N252" s="188">
        <v>44256</v>
      </c>
      <c r="O252" s="1"/>
      <c r="P252" s="1"/>
      <c r="Q252" s="1"/>
      <c r="R252" s="6" t="s">
        <v>795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0">
        <v>160</v>
      </c>
      <c r="B253" s="211">
        <v>44141</v>
      </c>
      <c r="C253" s="211"/>
      <c r="D253" s="212" t="s">
        <v>490</v>
      </c>
      <c r="E253" s="213" t="s">
        <v>593</v>
      </c>
      <c r="F253" s="183">
        <v>231</v>
      </c>
      <c r="G253" s="213"/>
      <c r="H253" s="213">
        <v>281</v>
      </c>
      <c r="I253" s="215">
        <v>281</v>
      </c>
      <c r="J253" s="185" t="s">
        <v>688</v>
      </c>
      <c r="K253" s="186">
        <f t="shared" si="50"/>
        <v>50</v>
      </c>
      <c r="L253" s="187">
        <f t="shared" si="51"/>
        <v>0.21645021645021645</v>
      </c>
      <c r="M253" s="182" t="s">
        <v>596</v>
      </c>
      <c r="N253" s="188">
        <v>44358</v>
      </c>
      <c r="O253" s="1"/>
      <c r="P253" s="1"/>
      <c r="Q253" s="1"/>
      <c r="R253" s="6" t="s">
        <v>795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0">
        <v>161</v>
      </c>
      <c r="B254" s="211">
        <v>44187</v>
      </c>
      <c r="C254" s="211"/>
      <c r="D254" s="212" t="s">
        <v>832</v>
      </c>
      <c r="E254" s="213" t="s">
        <v>593</v>
      </c>
      <c r="F254" s="183">
        <v>190</v>
      </c>
      <c r="G254" s="213"/>
      <c r="H254" s="213">
        <v>239</v>
      </c>
      <c r="I254" s="215">
        <v>239</v>
      </c>
      <c r="J254" s="185" t="s">
        <v>833</v>
      </c>
      <c r="K254" s="186">
        <f t="shared" si="50"/>
        <v>49</v>
      </c>
      <c r="L254" s="187">
        <f t="shared" si="51"/>
        <v>0.25789473684210529</v>
      </c>
      <c r="M254" s="182" t="s">
        <v>596</v>
      </c>
      <c r="N254" s="188">
        <v>44844</v>
      </c>
      <c r="O254" s="1"/>
      <c r="P254" s="1"/>
      <c r="Q254" s="1"/>
      <c r="R254" s="6" t="s">
        <v>795</v>
      </c>
    </row>
    <row r="255" spans="1:26" ht="12.75" customHeight="1">
      <c r="A255" s="210">
        <v>162</v>
      </c>
      <c r="B255" s="211">
        <v>44258</v>
      </c>
      <c r="C255" s="211"/>
      <c r="D255" s="212" t="s">
        <v>828</v>
      </c>
      <c r="E255" s="213" t="s">
        <v>593</v>
      </c>
      <c r="F255" s="183">
        <v>495</v>
      </c>
      <c r="G255" s="213"/>
      <c r="H255" s="213">
        <v>595</v>
      </c>
      <c r="I255" s="215">
        <v>590</v>
      </c>
      <c r="J255" s="185" t="s">
        <v>619</v>
      </c>
      <c r="K255" s="186">
        <f t="shared" si="50"/>
        <v>100</v>
      </c>
      <c r="L255" s="187">
        <f t="shared" si="51"/>
        <v>0.20202020202020202</v>
      </c>
      <c r="M255" s="182" t="s">
        <v>596</v>
      </c>
      <c r="N255" s="188">
        <v>44589</v>
      </c>
      <c r="O255" s="1"/>
      <c r="P255" s="1"/>
      <c r="R255" s="6" t="s">
        <v>795</v>
      </c>
    </row>
    <row r="256" spans="1:26" ht="12.75" customHeight="1">
      <c r="A256" s="210">
        <v>163</v>
      </c>
      <c r="B256" s="211">
        <v>44274</v>
      </c>
      <c r="C256" s="211"/>
      <c r="D256" s="212" t="s">
        <v>366</v>
      </c>
      <c r="E256" s="213" t="s">
        <v>593</v>
      </c>
      <c r="F256" s="183">
        <v>355</v>
      </c>
      <c r="G256" s="213"/>
      <c r="H256" s="213">
        <v>422.5</v>
      </c>
      <c r="I256" s="215">
        <v>420</v>
      </c>
      <c r="J256" s="185" t="s">
        <v>834</v>
      </c>
      <c r="K256" s="186">
        <f t="shared" si="50"/>
        <v>67.5</v>
      </c>
      <c r="L256" s="187">
        <f t="shared" si="51"/>
        <v>0.19014084507042253</v>
      </c>
      <c r="M256" s="182" t="s">
        <v>596</v>
      </c>
      <c r="N256" s="188">
        <v>44361</v>
      </c>
      <c r="O256" s="1"/>
      <c r="R256" s="228" t="s">
        <v>795</v>
      </c>
      <c r="S256" s="1"/>
      <c r="T256" s="1"/>
      <c r="U256" s="1"/>
      <c r="V256" s="1"/>
      <c r="W256" s="1"/>
      <c r="X256" s="1"/>
      <c r="Y256" s="1"/>
      <c r="Z256" s="1"/>
    </row>
    <row r="257" spans="1:18" ht="12.75" customHeight="1">
      <c r="A257" s="210">
        <v>164</v>
      </c>
      <c r="B257" s="211">
        <v>44295</v>
      </c>
      <c r="C257" s="211"/>
      <c r="D257" s="212" t="s">
        <v>328</v>
      </c>
      <c r="E257" s="213" t="s">
        <v>593</v>
      </c>
      <c r="F257" s="183">
        <v>555</v>
      </c>
      <c r="G257" s="213"/>
      <c r="H257" s="213">
        <v>663</v>
      </c>
      <c r="I257" s="215">
        <v>663</v>
      </c>
      <c r="J257" s="185" t="s">
        <v>835</v>
      </c>
      <c r="K257" s="186">
        <f t="shared" si="50"/>
        <v>108</v>
      </c>
      <c r="L257" s="187">
        <f t="shared" si="51"/>
        <v>0.19459459459459461</v>
      </c>
      <c r="M257" s="182" t="s">
        <v>596</v>
      </c>
      <c r="N257" s="188">
        <v>44321</v>
      </c>
      <c r="O257" s="1"/>
      <c r="P257" s="1"/>
      <c r="Q257" s="1"/>
      <c r="R257" s="228" t="s">
        <v>795</v>
      </c>
    </row>
    <row r="258" spans="1:18" ht="12.75" customHeight="1">
      <c r="A258" s="210">
        <v>165</v>
      </c>
      <c r="B258" s="211">
        <v>44308</v>
      </c>
      <c r="C258" s="211"/>
      <c r="D258" s="212" t="s">
        <v>799</v>
      </c>
      <c r="E258" s="213" t="s">
        <v>593</v>
      </c>
      <c r="F258" s="183">
        <v>126.5</v>
      </c>
      <c r="G258" s="213"/>
      <c r="H258" s="213">
        <v>155</v>
      </c>
      <c r="I258" s="215">
        <v>155</v>
      </c>
      <c r="J258" s="185" t="s">
        <v>688</v>
      </c>
      <c r="K258" s="186">
        <f t="shared" si="50"/>
        <v>28.5</v>
      </c>
      <c r="L258" s="187">
        <f t="shared" si="51"/>
        <v>0.22529644268774704</v>
      </c>
      <c r="M258" s="182" t="s">
        <v>596</v>
      </c>
      <c r="N258" s="188">
        <v>44362</v>
      </c>
      <c r="O258" s="1"/>
      <c r="R258" s="228" t="s">
        <v>795</v>
      </c>
    </row>
    <row r="259" spans="1:18" ht="12.75" customHeight="1">
      <c r="A259" s="189">
        <v>166</v>
      </c>
      <c r="B259" s="220">
        <v>44368</v>
      </c>
      <c r="C259" s="220"/>
      <c r="D259" s="191" t="s">
        <v>836</v>
      </c>
      <c r="E259" s="193" t="s">
        <v>593</v>
      </c>
      <c r="F259" s="221">
        <v>287.5</v>
      </c>
      <c r="G259" s="193"/>
      <c r="H259" s="193">
        <v>245</v>
      </c>
      <c r="I259" s="194">
        <v>344</v>
      </c>
      <c r="J259" s="195" t="s">
        <v>837</v>
      </c>
      <c r="K259" s="196">
        <f t="shared" si="50"/>
        <v>-42.5</v>
      </c>
      <c r="L259" s="197">
        <f t="shared" si="51"/>
        <v>-0.14782608695652175</v>
      </c>
      <c r="M259" s="193" t="s">
        <v>607</v>
      </c>
      <c r="N259" s="190">
        <v>44508</v>
      </c>
      <c r="O259" s="1"/>
      <c r="R259" s="228" t="s">
        <v>795</v>
      </c>
    </row>
    <row r="260" spans="1:18" ht="12.75" customHeight="1">
      <c r="A260" s="210">
        <v>167</v>
      </c>
      <c r="B260" s="211">
        <v>44368</v>
      </c>
      <c r="C260" s="211"/>
      <c r="D260" s="212" t="s">
        <v>490</v>
      </c>
      <c r="E260" s="213" t="s">
        <v>593</v>
      </c>
      <c r="F260" s="183">
        <v>241</v>
      </c>
      <c r="G260" s="213"/>
      <c r="H260" s="213">
        <v>298</v>
      </c>
      <c r="I260" s="215">
        <v>320</v>
      </c>
      <c r="J260" s="185" t="s">
        <v>688</v>
      </c>
      <c r="K260" s="186">
        <f t="shared" si="50"/>
        <v>57</v>
      </c>
      <c r="L260" s="187">
        <f t="shared" si="51"/>
        <v>0.23651452282157676</v>
      </c>
      <c r="M260" s="182" t="s">
        <v>596</v>
      </c>
      <c r="N260" s="188">
        <v>44802</v>
      </c>
      <c r="O260" s="41"/>
      <c r="R260" s="228" t="s">
        <v>795</v>
      </c>
    </row>
    <row r="261" spans="1:18" ht="12.75" customHeight="1">
      <c r="A261" s="210">
        <v>168</v>
      </c>
      <c r="B261" s="211">
        <v>44406</v>
      </c>
      <c r="C261" s="211"/>
      <c r="D261" s="212" t="s">
        <v>799</v>
      </c>
      <c r="E261" s="213" t="s">
        <v>593</v>
      </c>
      <c r="F261" s="183">
        <v>162.5</v>
      </c>
      <c r="G261" s="213"/>
      <c r="H261" s="213">
        <v>200</v>
      </c>
      <c r="I261" s="215">
        <v>200</v>
      </c>
      <c r="J261" s="185" t="s">
        <v>688</v>
      </c>
      <c r="K261" s="186">
        <f t="shared" si="50"/>
        <v>37.5</v>
      </c>
      <c r="L261" s="187">
        <f t="shared" si="51"/>
        <v>0.23076923076923078</v>
      </c>
      <c r="M261" s="182" t="s">
        <v>596</v>
      </c>
      <c r="N261" s="188">
        <v>44802</v>
      </c>
      <c r="O261" s="1"/>
      <c r="R261" s="228" t="s">
        <v>795</v>
      </c>
    </row>
    <row r="262" spans="1:18" ht="12.75" customHeight="1">
      <c r="A262" s="210">
        <v>169</v>
      </c>
      <c r="B262" s="211">
        <v>44462</v>
      </c>
      <c r="C262" s="211"/>
      <c r="D262" s="212" t="s">
        <v>447</v>
      </c>
      <c r="E262" s="213" t="s">
        <v>593</v>
      </c>
      <c r="F262" s="183">
        <v>1235</v>
      </c>
      <c r="G262" s="213"/>
      <c r="H262" s="213">
        <v>1505</v>
      </c>
      <c r="I262" s="215">
        <v>1500</v>
      </c>
      <c r="J262" s="185" t="s">
        <v>688</v>
      </c>
      <c r="K262" s="186">
        <f t="shared" si="50"/>
        <v>270</v>
      </c>
      <c r="L262" s="187">
        <f t="shared" si="51"/>
        <v>0.21862348178137653</v>
      </c>
      <c r="M262" s="182" t="s">
        <v>596</v>
      </c>
      <c r="N262" s="188">
        <v>44564</v>
      </c>
      <c r="O262" s="1"/>
      <c r="R262" s="228" t="s">
        <v>795</v>
      </c>
    </row>
    <row r="263" spans="1:18" ht="12.75" customHeight="1">
      <c r="A263" s="229">
        <v>170</v>
      </c>
      <c r="B263" s="230">
        <v>44480</v>
      </c>
      <c r="C263" s="230"/>
      <c r="D263" s="231" t="s">
        <v>838</v>
      </c>
      <c r="E263" s="232" t="s">
        <v>593</v>
      </c>
      <c r="F263" s="62">
        <v>58.75</v>
      </c>
      <c r="G263" s="232"/>
      <c r="H263" s="233"/>
      <c r="I263" s="56"/>
      <c r="J263" s="234" t="s">
        <v>594</v>
      </c>
      <c r="K263" s="229"/>
      <c r="L263" s="230"/>
      <c r="M263" s="230"/>
      <c r="N263" s="231"/>
      <c r="O263" s="41"/>
      <c r="R263" s="228" t="s">
        <v>795</v>
      </c>
    </row>
    <row r="264" spans="1:18" ht="12.75" customHeight="1">
      <c r="A264" s="235">
        <v>171</v>
      </c>
      <c r="B264" s="236">
        <v>44481</v>
      </c>
      <c r="C264" s="236"/>
      <c r="D264" s="237" t="s">
        <v>279</v>
      </c>
      <c r="E264" s="56" t="s">
        <v>593</v>
      </c>
      <c r="F264" s="238" t="s">
        <v>839</v>
      </c>
      <c r="G264" s="56"/>
      <c r="H264" s="56"/>
      <c r="I264" s="56">
        <v>380</v>
      </c>
      <c r="J264" s="239" t="s">
        <v>594</v>
      </c>
      <c r="K264" s="235"/>
      <c r="L264" s="236"/>
      <c r="M264" s="236"/>
      <c r="N264" s="237"/>
      <c r="O264" s="41"/>
      <c r="R264" s="228" t="s">
        <v>795</v>
      </c>
    </row>
    <row r="265" spans="1:18" ht="12.75" customHeight="1">
      <c r="A265" s="210">
        <v>172</v>
      </c>
      <c r="B265" s="211">
        <v>44481</v>
      </c>
      <c r="C265" s="211"/>
      <c r="D265" s="212" t="s">
        <v>840</v>
      </c>
      <c r="E265" s="213" t="s">
        <v>593</v>
      </c>
      <c r="F265" s="183">
        <v>45.5</v>
      </c>
      <c r="G265" s="213"/>
      <c r="H265" s="213">
        <v>56.5</v>
      </c>
      <c r="I265" s="215">
        <v>56</v>
      </c>
      <c r="J265" s="185" t="s">
        <v>841</v>
      </c>
      <c r="K265" s="186">
        <f t="shared" ref="K265:K266" si="52">H265-F265</f>
        <v>11</v>
      </c>
      <c r="L265" s="187">
        <f t="shared" ref="L265:L266" si="53">K265/F265</f>
        <v>0.24175824175824176</v>
      </c>
      <c r="M265" s="182" t="s">
        <v>596</v>
      </c>
      <c r="N265" s="188">
        <v>44881</v>
      </c>
      <c r="O265" s="41"/>
      <c r="R265" s="228"/>
    </row>
    <row r="266" spans="1:18" ht="12.75" customHeight="1">
      <c r="A266" s="210">
        <v>173</v>
      </c>
      <c r="B266" s="211">
        <v>44551</v>
      </c>
      <c r="C266" s="211"/>
      <c r="D266" s="212" t="s">
        <v>131</v>
      </c>
      <c r="E266" s="213" t="s">
        <v>593</v>
      </c>
      <c r="F266" s="183">
        <v>2300</v>
      </c>
      <c r="G266" s="213"/>
      <c r="H266" s="213">
        <f>(2820+2200)/2</f>
        <v>2510</v>
      </c>
      <c r="I266" s="215">
        <v>3000</v>
      </c>
      <c r="J266" s="185" t="s">
        <v>842</v>
      </c>
      <c r="K266" s="186">
        <f t="shared" si="52"/>
        <v>210</v>
      </c>
      <c r="L266" s="187">
        <f t="shared" si="53"/>
        <v>9.1304347826086957E-2</v>
      </c>
      <c r="M266" s="182" t="s">
        <v>596</v>
      </c>
      <c r="N266" s="188">
        <v>44649</v>
      </c>
      <c r="O266" s="1"/>
      <c r="R266" s="228"/>
    </row>
    <row r="267" spans="1:18" ht="12.75" customHeight="1">
      <c r="A267" s="58">
        <v>174</v>
      </c>
      <c r="B267" s="236">
        <v>44606</v>
      </c>
      <c r="C267" s="58"/>
      <c r="D267" s="58" t="s">
        <v>437</v>
      </c>
      <c r="E267" s="56" t="s">
        <v>593</v>
      </c>
      <c r="F267" s="56" t="s">
        <v>843</v>
      </c>
      <c r="G267" s="56"/>
      <c r="H267" s="56"/>
      <c r="I267" s="56">
        <v>764</v>
      </c>
      <c r="J267" s="56" t="s">
        <v>594</v>
      </c>
      <c r="K267" s="56"/>
      <c r="L267" s="56"/>
      <c r="M267" s="56"/>
      <c r="N267" s="58"/>
      <c r="O267" s="41"/>
      <c r="R267" s="228"/>
    </row>
    <row r="268" spans="1:18" ht="12.75" customHeight="1">
      <c r="A268" s="210">
        <v>175</v>
      </c>
      <c r="B268" s="211">
        <v>44613</v>
      </c>
      <c r="C268" s="211"/>
      <c r="D268" s="212" t="s">
        <v>447</v>
      </c>
      <c r="E268" s="213" t="s">
        <v>593</v>
      </c>
      <c r="F268" s="183">
        <v>1255</v>
      </c>
      <c r="G268" s="213"/>
      <c r="H268" s="213">
        <v>1515</v>
      </c>
      <c r="I268" s="215">
        <v>1510</v>
      </c>
      <c r="J268" s="185" t="s">
        <v>688</v>
      </c>
      <c r="K268" s="186">
        <f>H268-F268</f>
        <v>260</v>
      </c>
      <c r="L268" s="187">
        <f>K268/F268</f>
        <v>0.20717131474103587</v>
      </c>
      <c r="M268" s="182" t="s">
        <v>596</v>
      </c>
      <c r="N268" s="188">
        <v>44834</v>
      </c>
      <c r="O268" s="41"/>
      <c r="R268" s="228"/>
    </row>
    <row r="269" spans="1:18" ht="12.75" customHeight="1">
      <c r="A269">
        <v>176</v>
      </c>
      <c r="B269" s="236">
        <v>44670</v>
      </c>
      <c r="C269" s="236"/>
      <c r="D269" s="58" t="s">
        <v>553</v>
      </c>
      <c r="E269" s="240" t="s">
        <v>593</v>
      </c>
      <c r="F269" s="56" t="s">
        <v>844</v>
      </c>
      <c r="G269" s="56"/>
      <c r="H269" s="56"/>
      <c r="I269" s="56">
        <v>553</v>
      </c>
      <c r="J269" s="56" t="s">
        <v>594</v>
      </c>
      <c r="K269" s="56"/>
      <c r="L269" s="56"/>
      <c r="M269" s="56"/>
      <c r="N269" s="56"/>
      <c r="O269" s="41"/>
      <c r="R269" s="228"/>
    </row>
    <row r="270" spans="1:18" ht="12.75" customHeight="1">
      <c r="A270" s="210">
        <v>177</v>
      </c>
      <c r="B270" s="211">
        <v>44746</v>
      </c>
      <c r="C270" s="211"/>
      <c r="D270" s="212" t="s">
        <v>845</v>
      </c>
      <c r="E270" s="213" t="s">
        <v>593</v>
      </c>
      <c r="F270" s="183">
        <v>207.5</v>
      </c>
      <c r="G270" s="213"/>
      <c r="H270" s="213">
        <v>254</v>
      </c>
      <c r="I270" s="215">
        <v>254</v>
      </c>
      <c r="J270" s="185" t="s">
        <v>688</v>
      </c>
      <c r="K270" s="186">
        <f t="shared" ref="K270:K272" si="54">H270-F270</f>
        <v>46.5</v>
      </c>
      <c r="L270" s="187">
        <f t="shared" ref="L270:L272" si="55">K270/F270</f>
        <v>0.22409638554216868</v>
      </c>
      <c r="M270" s="182" t="s">
        <v>596</v>
      </c>
      <c r="N270" s="188">
        <v>44792</v>
      </c>
      <c r="O270" s="1"/>
      <c r="R270" s="228"/>
    </row>
    <row r="271" spans="1:18" ht="12.75" customHeight="1">
      <c r="A271" s="210">
        <v>178</v>
      </c>
      <c r="B271" s="211">
        <v>44775</v>
      </c>
      <c r="C271" s="211"/>
      <c r="D271" s="212" t="s">
        <v>492</v>
      </c>
      <c r="E271" s="213" t="s">
        <v>593</v>
      </c>
      <c r="F271" s="183">
        <v>31.25</v>
      </c>
      <c r="G271" s="213"/>
      <c r="H271" s="213">
        <v>38.75</v>
      </c>
      <c r="I271" s="215">
        <v>38</v>
      </c>
      <c r="J271" s="185" t="s">
        <v>688</v>
      </c>
      <c r="K271" s="186">
        <f t="shared" si="54"/>
        <v>7.5</v>
      </c>
      <c r="L271" s="187">
        <f t="shared" si="55"/>
        <v>0.24</v>
      </c>
      <c r="M271" s="182" t="s">
        <v>596</v>
      </c>
      <c r="N271" s="188">
        <v>44844</v>
      </c>
      <c r="O271" s="41"/>
      <c r="R271" s="62"/>
    </row>
    <row r="272" spans="1:18" ht="12.75" customHeight="1">
      <c r="A272" s="210">
        <v>179</v>
      </c>
      <c r="B272" s="211">
        <v>44841</v>
      </c>
      <c r="C272" s="211"/>
      <c r="D272" s="212" t="s">
        <v>846</v>
      </c>
      <c r="E272" s="213" t="s">
        <v>593</v>
      </c>
      <c r="F272" s="183">
        <v>665</v>
      </c>
      <c r="G272" s="213"/>
      <c r="H272" s="213">
        <v>807.5</v>
      </c>
      <c r="I272" s="215">
        <v>840</v>
      </c>
      <c r="J272" s="185" t="s">
        <v>842</v>
      </c>
      <c r="K272" s="186">
        <f t="shared" si="54"/>
        <v>142.5</v>
      </c>
      <c r="L272" s="187">
        <f t="shared" si="55"/>
        <v>0.21428571428571427</v>
      </c>
      <c r="M272" s="182" t="s">
        <v>596</v>
      </c>
      <c r="N272" s="188">
        <v>45097</v>
      </c>
      <c r="O272" s="41"/>
      <c r="R272" s="62"/>
    </row>
    <row r="273" spans="1:38" ht="12.75" customHeight="1">
      <c r="A273" s="235">
        <v>180</v>
      </c>
      <c r="B273" s="236">
        <v>44844</v>
      </c>
      <c r="C273" s="58"/>
      <c r="D273" s="58" t="s">
        <v>439</v>
      </c>
      <c r="E273" s="240" t="s">
        <v>593</v>
      </c>
      <c r="F273" s="56" t="s">
        <v>847</v>
      </c>
      <c r="G273" s="56"/>
      <c r="H273" s="56"/>
      <c r="I273" s="56">
        <v>291</v>
      </c>
      <c r="J273" s="56" t="s">
        <v>594</v>
      </c>
      <c r="K273" s="56"/>
      <c r="L273" s="56"/>
      <c r="M273" s="56"/>
      <c r="N273" s="56"/>
      <c r="O273" s="41"/>
      <c r="Q273" s="41"/>
      <c r="R273" s="62"/>
    </row>
    <row r="274" spans="1:38" ht="12.75" customHeight="1">
      <c r="A274" s="235">
        <v>181</v>
      </c>
      <c r="B274" s="236">
        <v>44845</v>
      </c>
      <c r="C274" s="58"/>
      <c r="D274" s="58" t="s">
        <v>437</v>
      </c>
      <c r="E274" s="240" t="s">
        <v>593</v>
      </c>
      <c r="F274" s="56" t="s">
        <v>848</v>
      </c>
      <c r="G274" s="56"/>
      <c r="H274" s="56"/>
      <c r="I274" s="56">
        <v>765</v>
      </c>
      <c r="J274" s="56" t="s">
        <v>594</v>
      </c>
      <c r="K274" s="56"/>
      <c r="L274" s="56"/>
      <c r="M274" s="56"/>
      <c r="N274" s="56"/>
      <c r="O274" s="41"/>
      <c r="Q274" s="41"/>
      <c r="R274" s="62"/>
    </row>
    <row r="275" spans="1:38" ht="12.75" customHeight="1">
      <c r="A275" s="210">
        <v>182</v>
      </c>
      <c r="B275" s="211">
        <v>44981</v>
      </c>
      <c r="C275" s="211"/>
      <c r="D275" s="212" t="s">
        <v>454</v>
      </c>
      <c r="E275" s="213" t="s">
        <v>593</v>
      </c>
      <c r="F275" s="183">
        <v>1675</v>
      </c>
      <c r="G275" s="213"/>
      <c r="H275" s="213">
        <v>2080</v>
      </c>
      <c r="I275" s="215">
        <v>2080</v>
      </c>
      <c r="J275" s="185" t="s">
        <v>688</v>
      </c>
      <c r="K275" s="186">
        <f>H275-F275</f>
        <v>405</v>
      </c>
      <c r="L275" s="187">
        <f>K275/F275</f>
        <v>0.2417910447761194</v>
      </c>
      <c r="M275" s="182" t="s">
        <v>596</v>
      </c>
      <c r="N275" s="188">
        <v>45119</v>
      </c>
      <c r="O275" s="41"/>
      <c r="R275" s="62" t="s">
        <v>925</v>
      </c>
    </row>
    <row r="276" spans="1:38" ht="12.75" customHeight="1">
      <c r="A276" s="210">
        <v>183</v>
      </c>
      <c r="B276" s="211">
        <v>44986</v>
      </c>
      <c r="C276" s="211"/>
      <c r="D276" s="212" t="s">
        <v>492</v>
      </c>
      <c r="E276" s="213" t="s">
        <v>593</v>
      </c>
      <c r="F276" s="183">
        <v>57.5</v>
      </c>
      <c r="G276" s="213"/>
      <c r="H276" s="213">
        <v>120</v>
      </c>
      <c r="I276" s="215">
        <v>120</v>
      </c>
      <c r="J276" s="185" t="s">
        <v>688</v>
      </c>
      <c r="K276" s="186">
        <f>H276-F276</f>
        <v>62.5</v>
      </c>
      <c r="L276" s="187">
        <f>K276/F276</f>
        <v>1.0869565217391304</v>
      </c>
      <c r="M276" s="182" t="s">
        <v>596</v>
      </c>
      <c r="N276" s="188">
        <v>45049</v>
      </c>
      <c r="O276" s="41"/>
      <c r="R276" s="62" t="s">
        <v>925</v>
      </c>
    </row>
    <row r="277" spans="1:38" ht="12.75" customHeight="1">
      <c r="A277" s="241">
        <v>184</v>
      </c>
      <c r="B277" s="236">
        <v>45008</v>
      </c>
      <c r="C277" s="236"/>
      <c r="D277" s="58" t="s">
        <v>509</v>
      </c>
      <c r="E277" s="240" t="s">
        <v>593</v>
      </c>
      <c r="F277" s="240" t="s">
        <v>849</v>
      </c>
      <c r="G277" s="56"/>
      <c r="H277" s="56"/>
      <c r="I277" s="56">
        <v>3523</v>
      </c>
      <c r="J277" s="56" t="s">
        <v>594</v>
      </c>
      <c r="K277" s="56"/>
      <c r="L277" s="56"/>
      <c r="M277" s="56"/>
      <c r="N277" s="56"/>
      <c r="O277" s="41"/>
      <c r="R277" s="62" t="s">
        <v>925</v>
      </c>
    </row>
    <row r="278" spans="1:38" ht="12.75" customHeight="1">
      <c r="A278" s="235">
        <v>185</v>
      </c>
      <c r="B278" s="236">
        <v>45027</v>
      </c>
      <c r="C278" s="58"/>
      <c r="D278" s="58" t="s">
        <v>850</v>
      </c>
      <c r="E278" s="240" t="s">
        <v>593</v>
      </c>
      <c r="F278" s="56" t="s">
        <v>851</v>
      </c>
      <c r="G278" s="56"/>
      <c r="H278" s="56"/>
      <c r="I278" s="56">
        <v>810</v>
      </c>
      <c r="J278" s="56" t="s">
        <v>594</v>
      </c>
      <c r="K278" s="56"/>
      <c r="L278" s="56"/>
      <c r="M278" s="56"/>
      <c r="N278" s="56"/>
      <c r="O278" s="41"/>
      <c r="R278" s="62" t="s">
        <v>925</v>
      </c>
    </row>
    <row r="279" spans="1:38" ht="12.75" customHeight="1">
      <c r="A279" s="235">
        <v>186</v>
      </c>
      <c r="B279" s="236">
        <v>45050</v>
      </c>
      <c r="C279" s="58"/>
      <c r="D279" s="58" t="s">
        <v>42</v>
      </c>
      <c r="E279" s="240" t="s">
        <v>593</v>
      </c>
      <c r="F279" s="56" t="s">
        <v>852</v>
      </c>
      <c r="G279" s="56"/>
      <c r="H279" s="56"/>
      <c r="I279" s="56">
        <v>5040</v>
      </c>
      <c r="J279" s="56" t="s">
        <v>594</v>
      </c>
      <c r="K279" s="56"/>
      <c r="L279" s="56"/>
      <c r="M279" s="56"/>
      <c r="N279" s="56"/>
      <c r="O279" s="41"/>
      <c r="R279" s="62" t="s">
        <v>925</v>
      </c>
    </row>
    <row r="280" spans="1:38" ht="12.75" customHeight="1">
      <c r="A280" s="229">
        <v>187</v>
      </c>
      <c r="B280" s="230">
        <v>45075</v>
      </c>
      <c r="C280" s="242"/>
      <c r="D280" s="242" t="s">
        <v>853</v>
      </c>
      <c r="E280" s="243" t="s">
        <v>593</v>
      </c>
      <c r="F280" s="232" t="s">
        <v>854</v>
      </c>
      <c r="G280" s="232"/>
      <c r="H280" s="232"/>
      <c r="I280" s="232">
        <v>732</v>
      </c>
      <c r="J280" s="232" t="s">
        <v>594</v>
      </c>
      <c r="K280" s="232"/>
      <c r="L280" s="232"/>
      <c r="M280" s="232"/>
      <c r="N280" s="232"/>
      <c r="O280" s="41"/>
      <c r="Q280" s="41"/>
      <c r="R280" s="62" t="s">
        <v>925</v>
      </c>
      <c r="T280" s="41"/>
      <c r="V280" s="41"/>
      <c r="W280" s="62"/>
      <c r="Y280" s="41"/>
      <c r="AA280" s="41"/>
      <c r="AB280" s="62"/>
      <c r="AD280" s="41"/>
      <c r="AF280" s="41"/>
      <c r="AG280" s="62"/>
      <c r="AI280" s="41"/>
      <c r="AK280" s="41"/>
      <c r="AL280" s="62"/>
    </row>
    <row r="281" spans="1:38" ht="12.75" customHeight="1">
      <c r="A281" s="235">
        <v>188</v>
      </c>
      <c r="B281" s="236">
        <v>45078</v>
      </c>
      <c r="C281" s="58"/>
      <c r="D281" s="58" t="s">
        <v>541</v>
      </c>
      <c r="E281" s="240" t="s">
        <v>593</v>
      </c>
      <c r="F281" s="56" t="s">
        <v>855</v>
      </c>
      <c r="G281" s="56"/>
      <c r="H281" s="56"/>
      <c r="I281" s="56">
        <v>4300</v>
      </c>
      <c r="J281" s="56" t="s">
        <v>594</v>
      </c>
      <c r="K281" s="56"/>
      <c r="L281" s="56"/>
      <c r="M281" s="56"/>
      <c r="N281" s="56"/>
      <c r="O281" s="41"/>
      <c r="Q281" s="41"/>
      <c r="R281" s="62" t="s">
        <v>925</v>
      </c>
      <c r="T281" s="41"/>
      <c r="V281" s="41"/>
      <c r="W281" s="62"/>
      <c r="Y281" s="41"/>
      <c r="AA281" s="41"/>
      <c r="AB281" s="62"/>
      <c r="AD281" s="41"/>
      <c r="AF281" s="41"/>
      <c r="AG281" s="62"/>
      <c r="AI281" s="41"/>
      <c r="AK281" s="41"/>
      <c r="AL281" s="62"/>
    </row>
    <row r="282" spans="1:38" ht="12.75" customHeight="1">
      <c r="A282" s="235">
        <v>189</v>
      </c>
      <c r="B282" s="236">
        <v>45103</v>
      </c>
      <c r="C282" s="58"/>
      <c r="D282" s="58" t="s">
        <v>892</v>
      </c>
      <c r="E282" s="240" t="s">
        <v>593</v>
      </c>
      <c r="F282" s="56" t="s">
        <v>668</v>
      </c>
      <c r="G282" s="56"/>
      <c r="H282" s="56"/>
      <c r="I282" s="56">
        <v>383</v>
      </c>
      <c r="J282" s="56" t="s">
        <v>594</v>
      </c>
      <c r="K282" s="56"/>
      <c r="L282" s="56"/>
      <c r="M282" s="56"/>
      <c r="N282" s="56"/>
      <c r="O282" s="41"/>
      <c r="Q282" s="41"/>
      <c r="R282" s="62" t="s">
        <v>925</v>
      </c>
      <c r="T282" s="41"/>
      <c r="V282" s="41"/>
      <c r="W282" s="62"/>
      <c r="Y282" s="41"/>
      <c r="AA282" s="41"/>
      <c r="AB282" s="62"/>
      <c r="AD282" s="41"/>
      <c r="AF282" s="41"/>
      <c r="AG282" s="62"/>
      <c r="AI282" s="41"/>
      <c r="AK282" s="41"/>
      <c r="AL282" s="62"/>
    </row>
    <row r="283" spans="1:38" ht="12.75" customHeight="1">
      <c r="A283" s="235">
        <v>190</v>
      </c>
      <c r="B283" s="236">
        <v>45120</v>
      </c>
      <c r="C283" s="58"/>
      <c r="D283" s="58" t="s">
        <v>540</v>
      </c>
      <c r="E283" s="240" t="s">
        <v>593</v>
      </c>
      <c r="F283" s="56" t="s">
        <v>889</v>
      </c>
      <c r="G283" s="56"/>
      <c r="H283" s="56"/>
      <c r="I283" s="56">
        <v>2935</v>
      </c>
      <c r="J283" s="56" t="s">
        <v>594</v>
      </c>
      <c r="K283" s="56"/>
      <c r="L283" s="56"/>
      <c r="M283" s="56"/>
      <c r="N283" s="56"/>
      <c r="O283" s="41"/>
      <c r="Q283" s="41"/>
      <c r="R283" s="62" t="s">
        <v>925</v>
      </c>
      <c r="T283" s="41"/>
      <c r="V283" s="41"/>
      <c r="W283" s="62"/>
      <c r="Y283" s="41"/>
      <c r="AA283" s="41"/>
      <c r="AB283" s="62"/>
      <c r="AD283" s="41"/>
      <c r="AF283" s="41"/>
      <c r="AG283" s="62"/>
      <c r="AI283" s="41"/>
      <c r="AK283" s="41"/>
      <c r="AL283" s="62"/>
    </row>
    <row r="284" spans="1:38" ht="12.75" customHeight="1">
      <c r="A284" s="235">
        <v>191</v>
      </c>
      <c r="B284" s="236">
        <v>45125</v>
      </c>
      <c r="C284" s="58"/>
      <c r="D284" s="58" t="s">
        <v>203</v>
      </c>
      <c r="E284" s="240" t="s">
        <v>593</v>
      </c>
      <c r="F284" s="56" t="s">
        <v>896</v>
      </c>
      <c r="G284" s="56"/>
      <c r="H284" s="56"/>
      <c r="I284" s="56">
        <v>4895</v>
      </c>
      <c r="J284" s="56" t="s">
        <v>594</v>
      </c>
      <c r="K284" s="56"/>
      <c r="L284" s="56"/>
      <c r="M284" s="56"/>
      <c r="N284" s="56"/>
      <c r="O284" s="41"/>
      <c r="R284" s="62" t="s">
        <v>925</v>
      </c>
      <c r="T284" s="41"/>
      <c r="W284" s="62"/>
      <c r="Y284" s="41"/>
      <c r="AB284" s="62"/>
      <c r="AD284" s="41"/>
      <c r="AG284" s="62"/>
      <c r="AI284" s="41"/>
      <c r="AL284" s="62"/>
    </row>
    <row r="285" spans="1:38" ht="12.75" customHeight="1">
      <c r="A285" s="235">
        <v>192</v>
      </c>
      <c r="B285" s="236">
        <v>45145</v>
      </c>
      <c r="C285" s="58"/>
      <c r="D285" s="58" t="s">
        <v>1020</v>
      </c>
      <c r="E285" s="240" t="s">
        <v>593</v>
      </c>
      <c r="F285" s="56" t="s">
        <v>1021</v>
      </c>
      <c r="G285" s="56"/>
      <c r="H285" s="56"/>
      <c r="I285" s="56">
        <v>725</v>
      </c>
      <c r="J285" s="56" t="s">
        <v>594</v>
      </c>
      <c r="K285" s="56"/>
      <c r="L285" s="56"/>
      <c r="M285" s="56"/>
      <c r="N285" s="56"/>
      <c r="O285" s="41"/>
      <c r="R285" s="62"/>
      <c r="T285" s="41"/>
      <c r="W285" s="62"/>
      <c r="Y285" s="41"/>
      <c r="AB285" s="62"/>
      <c r="AD285" s="41"/>
      <c r="AG285" s="62"/>
      <c r="AI285" s="41"/>
      <c r="AL285" s="62"/>
    </row>
    <row r="286" spans="1:38" ht="12.75" customHeight="1">
      <c r="A286" s="235"/>
      <c r="B286" s="236"/>
      <c r="C286" s="58"/>
      <c r="D286" s="58"/>
      <c r="E286" s="240"/>
      <c r="F286" s="56"/>
      <c r="G286" s="56"/>
      <c r="H286" s="56"/>
      <c r="I286" s="56"/>
      <c r="J286" s="56"/>
      <c r="K286" s="56"/>
      <c r="L286" s="56"/>
      <c r="M286" s="56"/>
      <c r="N286" s="56"/>
      <c r="O286" s="41"/>
      <c r="R286" s="62"/>
      <c r="T286" s="41"/>
      <c r="W286" s="62"/>
      <c r="Y286" s="41"/>
      <c r="AB286" s="62"/>
      <c r="AD286" s="41"/>
      <c r="AG286" s="62"/>
      <c r="AI286" s="41"/>
      <c r="AL286" s="62"/>
    </row>
    <row r="287" spans="1:38" ht="12.75" customHeight="1">
      <c r="A287" s="235"/>
      <c r="B287" s="236"/>
      <c r="C287" s="58"/>
      <c r="D287" s="58"/>
      <c r="E287" s="240"/>
      <c r="F287" s="56"/>
      <c r="G287" s="56"/>
      <c r="H287" s="56"/>
      <c r="I287" s="56"/>
      <c r="J287" s="56"/>
      <c r="K287" s="56"/>
      <c r="L287" s="56"/>
      <c r="M287" s="56"/>
      <c r="N287" s="56"/>
      <c r="O287" s="41"/>
      <c r="R287" s="62"/>
      <c r="T287" s="41"/>
      <c r="W287" s="62"/>
      <c r="Y287" s="41"/>
      <c r="AB287" s="62"/>
      <c r="AD287" s="41"/>
      <c r="AG287" s="62"/>
      <c r="AI287" s="41"/>
      <c r="AL287" s="62"/>
    </row>
    <row r="288" spans="1:38" ht="12.75" customHeight="1">
      <c r="A288" s="58"/>
      <c r="B288" s="58"/>
      <c r="C288" s="58"/>
      <c r="D288" s="58"/>
      <c r="E288" s="58"/>
      <c r="F288" s="56"/>
      <c r="G288" s="56"/>
      <c r="H288" s="56"/>
      <c r="I288" s="56"/>
      <c r="J288" s="31"/>
      <c r="K288" s="56"/>
      <c r="L288" s="56"/>
      <c r="M288" s="56"/>
      <c r="N288" s="58"/>
      <c r="O288" s="41"/>
      <c r="R288" s="62"/>
      <c r="T288" s="41"/>
      <c r="W288" s="62"/>
      <c r="Y288" s="41"/>
      <c r="AB288" s="62"/>
      <c r="AD288" s="41"/>
      <c r="AG288" s="62"/>
      <c r="AI288" s="41"/>
      <c r="AL288" s="62"/>
    </row>
    <row r="289" spans="1:38" ht="12.75" customHeight="1">
      <c r="B289" s="244" t="s">
        <v>856</v>
      </c>
      <c r="F289" s="62"/>
      <c r="G289" s="62"/>
      <c r="H289" s="62"/>
      <c r="I289" s="62"/>
      <c r="J289" s="41"/>
      <c r="K289" s="62"/>
      <c r="L289" s="62"/>
      <c r="M289" s="62"/>
      <c r="O289" s="41"/>
      <c r="R289" s="62"/>
      <c r="T289" s="41"/>
      <c r="W289" s="62"/>
      <c r="Y289" s="41"/>
      <c r="AB289" s="62"/>
      <c r="AD289" s="41"/>
      <c r="AG289" s="62"/>
      <c r="AI289" s="41"/>
      <c r="AL289" s="62"/>
    </row>
    <row r="290" spans="1:38" ht="12.75" customHeight="1">
      <c r="A290" s="245"/>
      <c r="F290" s="62"/>
      <c r="G290" s="62"/>
      <c r="H290" s="62"/>
      <c r="I290" s="62"/>
      <c r="J290" s="41"/>
      <c r="K290" s="62"/>
      <c r="L290" s="62"/>
      <c r="M290" s="62"/>
      <c r="O290" s="41"/>
      <c r="R290" s="62"/>
      <c r="T290" s="41"/>
      <c r="W290" s="62"/>
      <c r="Y290" s="41"/>
      <c r="AB290" s="62"/>
      <c r="AD290" s="41"/>
      <c r="AG290" s="62"/>
      <c r="AI290" s="41"/>
      <c r="AL290" s="62"/>
    </row>
    <row r="291" spans="1:38" ht="12.75" customHeight="1">
      <c r="A291" s="245"/>
      <c r="F291" s="62"/>
      <c r="G291" s="62"/>
      <c r="H291" s="62"/>
      <c r="I291" s="62"/>
      <c r="J291" s="41"/>
      <c r="K291" s="62"/>
      <c r="L291" s="62"/>
      <c r="M291" s="62"/>
      <c r="O291" s="41"/>
      <c r="R291" s="62"/>
    </row>
    <row r="292" spans="1:38" ht="12.75" customHeight="1">
      <c r="A292" s="56"/>
      <c r="F292" s="62"/>
      <c r="G292" s="62"/>
      <c r="H292" s="62"/>
      <c r="I292" s="62"/>
      <c r="J292" s="41"/>
      <c r="K292" s="62"/>
      <c r="L292" s="62"/>
      <c r="M292" s="62"/>
      <c r="O292" s="41"/>
      <c r="R292" s="62"/>
    </row>
    <row r="293" spans="1:38" ht="12.75" customHeight="1">
      <c r="F293" s="62"/>
      <c r="G293" s="62"/>
      <c r="H293" s="62"/>
      <c r="I293" s="62"/>
      <c r="J293" s="41"/>
      <c r="K293" s="62"/>
      <c r="L293" s="62"/>
      <c r="M293" s="62"/>
      <c r="O293" s="41"/>
      <c r="R293" s="62"/>
    </row>
    <row r="294" spans="1:38" ht="12.75" customHeight="1">
      <c r="F294" s="62"/>
      <c r="G294" s="62"/>
      <c r="H294" s="62"/>
      <c r="I294" s="62"/>
      <c r="J294" s="41"/>
      <c r="K294" s="62"/>
      <c r="L294" s="62"/>
      <c r="M294" s="62"/>
      <c r="O294" s="41"/>
      <c r="R294" s="62"/>
    </row>
    <row r="295" spans="1:38" ht="12.75" customHeight="1">
      <c r="F295" s="62"/>
      <c r="G295" s="62"/>
      <c r="H295" s="62"/>
      <c r="I295" s="62"/>
      <c r="J295" s="41"/>
      <c r="K295" s="62"/>
      <c r="L295" s="62"/>
      <c r="M295" s="62"/>
      <c r="O295" s="41"/>
      <c r="R295" s="62"/>
    </row>
    <row r="296" spans="1:38" ht="12.75" customHeight="1">
      <c r="F296" s="62"/>
      <c r="G296" s="62"/>
      <c r="H296" s="62"/>
      <c r="I296" s="62"/>
      <c r="J296" s="41"/>
      <c r="K296" s="62"/>
      <c r="L296" s="62"/>
      <c r="M296" s="62"/>
      <c r="O296" s="41"/>
      <c r="R296" s="62"/>
    </row>
    <row r="297" spans="1:38" ht="12.75" customHeight="1">
      <c r="F297" s="62"/>
      <c r="G297" s="62"/>
      <c r="H297" s="62"/>
      <c r="I297" s="62"/>
      <c r="J297" s="41"/>
      <c r="K297" s="62"/>
      <c r="L297" s="62"/>
      <c r="M297" s="62"/>
      <c r="O297" s="41"/>
      <c r="R297" s="62"/>
    </row>
    <row r="298" spans="1:38" ht="12.75" customHeight="1">
      <c r="F298" s="62"/>
      <c r="G298" s="62"/>
      <c r="H298" s="62"/>
      <c r="I298" s="62"/>
      <c r="J298" s="41"/>
      <c r="K298" s="62"/>
      <c r="L298" s="62"/>
      <c r="M298" s="62"/>
      <c r="O298" s="41"/>
      <c r="R298" s="62"/>
    </row>
    <row r="299" spans="1:38" ht="12.75" customHeight="1">
      <c r="F299" s="62"/>
      <c r="G299" s="62"/>
      <c r="H299" s="62"/>
      <c r="I299" s="62"/>
      <c r="J299" s="41"/>
      <c r="K299" s="62"/>
      <c r="L299" s="62"/>
      <c r="M299" s="62"/>
      <c r="O299" s="41"/>
      <c r="R299" s="62"/>
    </row>
    <row r="300" spans="1:38" ht="12.75" customHeight="1">
      <c r="F300" s="62"/>
      <c r="G300" s="62"/>
      <c r="H300" s="62"/>
      <c r="I300" s="62"/>
      <c r="J300" s="41"/>
      <c r="K300" s="62"/>
      <c r="L300" s="62"/>
      <c r="M300" s="62"/>
      <c r="O300" s="41"/>
      <c r="R300" s="62"/>
    </row>
    <row r="301" spans="1:38" ht="12.75" customHeight="1">
      <c r="F301" s="62"/>
      <c r="G301" s="62"/>
      <c r="H301" s="62"/>
      <c r="I301" s="62"/>
      <c r="J301" s="41"/>
      <c r="K301" s="62"/>
      <c r="L301" s="62"/>
      <c r="M301" s="62"/>
      <c r="O301" s="41"/>
      <c r="R301" s="62"/>
    </row>
    <row r="302" spans="1:38" ht="12.75" customHeight="1">
      <c r="F302" s="62"/>
      <c r="G302" s="62"/>
      <c r="H302" s="62"/>
      <c r="I302" s="62"/>
      <c r="J302" s="41"/>
      <c r="K302" s="62"/>
      <c r="L302" s="62"/>
      <c r="M302" s="62"/>
      <c r="O302" s="41"/>
      <c r="R302" s="62"/>
    </row>
    <row r="303" spans="1:38" ht="12.75" customHeight="1">
      <c r="F303" s="62"/>
      <c r="G303" s="62"/>
      <c r="H303" s="62"/>
      <c r="I303" s="62"/>
      <c r="J303" s="41"/>
      <c r="K303" s="62"/>
      <c r="L303" s="62"/>
      <c r="M303" s="62"/>
      <c r="O303" s="41"/>
      <c r="R303" s="62"/>
    </row>
    <row r="304" spans="1:38" ht="12.75" customHeight="1">
      <c r="F304" s="62"/>
      <c r="G304" s="62"/>
      <c r="H304" s="62"/>
      <c r="I304" s="62"/>
      <c r="J304" s="41"/>
      <c r="K304" s="62"/>
      <c r="L304" s="62"/>
      <c r="M304" s="62"/>
      <c r="O304" s="41"/>
      <c r="R304" s="62"/>
    </row>
    <row r="305" spans="6:18" ht="12.75" customHeight="1">
      <c r="F305" s="62"/>
      <c r="G305" s="62"/>
      <c r="H305" s="62"/>
      <c r="I305" s="62"/>
      <c r="J305" s="41"/>
      <c r="K305" s="62"/>
      <c r="L305" s="62"/>
      <c r="M305" s="62"/>
      <c r="O305" s="41"/>
      <c r="R305" s="62"/>
    </row>
    <row r="306" spans="6:18" ht="12.75" customHeight="1">
      <c r="F306" s="62"/>
      <c r="G306" s="62"/>
      <c r="H306" s="62"/>
      <c r="I306" s="62"/>
      <c r="J306" s="41"/>
      <c r="K306" s="62"/>
      <c r="L306" s="62"/>
      <c r="M306" s="62"/>
      <c r="O306" s="41"/>
      <c r="R306" s="62"/>
    </row>
    <row r="307" spans="6:18" ht="12.75" customHeight="1">
      <c r="F307" s="62"/>
      <c r="G307" s="62"/>
      <c r="H307" s="62"/>
      <c r="I307" s="62"/>
      <c r="J307" s="41"/>
      <c r="K307" s="62"/>
      <c r="L307" s="62"/>
      <c r="M307" s="62"/>
      <c r="O307" s="41"/>
      <c r="R307" s="62"/>
    </row>
    <row r="308" spans="6:18" ht="12.75" customHeight="1">
      <c r="F308" s="62"/>
      <c r="G308" s="62"/>
      <c r="H308" s="62"/>
      <c r="I308" s="62"/>
      <c r="J308" s="41"/>
      <c r="K308" s="62"/>
      <c r="L308" s="62"/>
      <c r="M308" s="62"/>
      <c r="O308" s="41"/>
      <c r="R308" s="62"/>
    </row>
    <row r="309" spans="6:18" ht="12.75" customHeight="1">
      <c r="F309" s="62"/>
      <c r="G309" s="62"/>
      <c r="H309" s="62"/>
      <c r="I309" s="62"/>
      <c r="J309" s="41"/>
      <c r="K309" s="62"/>
      <c r="L309" s="62"/>
      <c r="M309" s="62"/>
      <c r="O309" s="41"/>
      <c r="R309" s="62"/>
    </row>
    <row r="310" spans="6:18" ht="12.75" customHeight="1">
      <c r="F310" s="62"/>
      <c r="G310" s="62"/>
      <c r="H310" s="62"/>
      <c r="I310" s="62"/>
      <c r="J310" s="41"/>
      <c r="K310" s="62"/>
      <c r="L310" s="62"/>
      <c r="M310" s="62"/>
      <c r="O310" s="41"/>
      <c r="R310" s="62"/>
    </row>
    <row r="311" spans="6:18" ht="12.75" customHeight="1">
      <c r="F311" s="62"/>
      <c r="G311" s="62"/>
      <c r="H311" s="62"/>
      <c r="I311" s="62"/>
      <c r="J311" s="41"/>
      <c r="K311" s="62"/>
      <c r="L311" s="62"/>
      <c r="M311" s="62"/>
      <c r="O311" s="41"/>
      <c r="R311" s="62"/>
    </row>
    <row r="312" spans="6:18" ht="12.75" customHeight="1">
      <c r="F312" s="62"/>
      <c r="G312" s="62"/>
      <c r="H312" s="62"/>
      <c r="I312" s="62"/>
      <c r="J312" s="41"/>
      <c r="K312" s="62"/>
      <c r="L312" s="62"/>
      <c r="M312" s="62"/>
      <c r="O312" s="41"/>
      <c r="R312" s="62"/>
    </row>
    <row r="313" spans="6:18" ht="12.75" customHeight="1">
      <c r="F313" s="62"/>
      <c r="G313" s="62"/>
      <c r="H313" s="62"/>
      <c r="I313" s="62"/>
      <c r="J313" s="41"/>
      <c r="K313" s="62"/>
      <c r="L313" s="62"/>
      <c r="M313" s="62"/>
      <c r="O313" s="41"/>
      <c r="R313" s="62"/>
    </row>
    <row r="314" spans="6:18" ht="12.75" customHeight="1">
      <c r="F314" s="62"/>
      <c r="G314" s="62"/>
      <c r="H314" s="62"/>
      <c r="I314" s="62"/>
      <c r="J314" s="41"/>
      <c r="K314" s="62"/>
      <c r="L314" s="62"/>
      <c r="M314" s="62"/>
      <c r="O314" s="41"/>
      <c r="R314" s="62"/>
    </row>
    <row r="315" spans="6:18" ht="12.75" customHeight="1">
      <c r="F315" s="62"/>
      <c r="G315" s="62"/>
      <c r="H315" s="62"/>
      <c r="I315" s="62"/>
      <c r="J315" s="41"/>
      <c r="K315" s="62"/>
      <c r="L315" s="62"/>
      <c r="M315" s="62"/>
      <c r="O315" s="41"/>
      <c r="R315" s="62"/>
    </row>
    <row r="316" spans="6:18" ht="12.75" customHeight="1">
      <c r="F316" s="62"/>
      <c r="G316" s="62"/>
      <c r="H316" s="62"/>
      <c r="I316" s="62"/>
      <c r="J316" s="41"/>
      <c r="K316" s="62"/>
      <c r="L316" s="62"/>
      <c r="M316" s="62"/>
      <c r="O316" s="41"/>
      <c r="R316" s="62"/>
    </row>
    <row r="317" spans="6:18" ht="12.75" customHeight="1">
      <c r="F317" s="62"/>
      <c r="G317" s="62"/>
      <c r="H317" s="62"/>
      <c r="I317" s="62"/>
      <c r="J317" s="41"/>
      <c r="K317" s="62"/>
      <c r="L317" s="62"/>
      <c r="M317" s="62"/>
      <c r="O317" s="41"/>
      <c r="R317" s="62"/>
    </row>
    <row r="318" spans="6:18" ht="12.75" customHeight="1">
      <c r="F318" s="62"/>
      <c r="G318" s="62"/>
      <c r="H318" s="62"/>
      <c r="I318" s="62"/>
      <c r="J318" s="41"/>
      <c r="K318" s="62"/>
      <c r="L318" s="62"/>
      <c r="M318" s="62"/>
      <c r="O318" s="41"/>
      <c r="R318" s="62"/>
    </row>
    <row r="319" spans="6:18" ht="12.75" customHeight="1">
      <c r="F319" s="62"/>
      <c r="G319" s="62"/>
      <c r="H319" s="62"/>
      <c r="I319" s="62"/>
      <c r="J319" s="41"/>
      <c r="K319" s="62"/>
      <c r="L319" s="62"/>
      <c r="M319" s="62"/>
      <c r="O319" s="41"/>
      <c r="R319" s="62"/>
    </row>
    <row r="320" spans="6:18" ht="12.75" customHeight="1">
      <c r="F320" s="62"/>
      <c r="G320" s="62"/>
      <c r="H320" s="62"/>
      <c r="I320" s="62"/>
      <c r="J320" s="41"/>
      <c r="K320" s="62"/>
      <c r="L320" s="62"/>
      <c r="M320" s="62"/>
      <c r="O320" s="41"/>
      <c r="R320" s="62"/>
    </row>
    <row r="321" spans="6:18" ht="12.75" customHeight="1">
      <c r="F321" s="62"/>
      <c r="G321" s="62"/>
      <c r="H321" s="62"/>
      <c r="I321" s="62"/>
      <c r="J321" s="41"/>
      <c r="K321" s="62"/>
      <c r="L321" s="62"/>
      <c r="M321" s="62"/>
      <c r="O321" s="41"/>
      <c r="R321" s="62"/>
    </row>
    <row r="322" spans="6:18" ht="12.75" customHeight="1">
      <c r="F322" s="62"/>
      <c r="G322" s="62"/>
      <c r="H322" s="62"/>
      <c r="I322" s="62"/>
      <c r="J322" s="41"/>
      <c r="K322" s="62"/>
      <c r="L322" s="62"/>
      <c r="M322" s="62"/>
      <c r="O322" s="41"/>
      <c r="R322" s="62"/>
    </row>
    <row r="323" spans="6:18" ht="12.75" customHeight="1">
      <c r="F323" s="62"/>
      <c r="G323" s="62"/>
      <c r="H323" s="62"/>
      <c r="I323" s="62"/>
      <c r="J323" s="41"/>
      <c r="K323" s="62"/>
      <c r="L323" s="62"/>
      <c r="M323" s="62"/>
      <c r="O323" s="41"/>
      <c r="R323" s="62"/>
    </row>
    <row r="324" spans="6:18" ht="12.75" customHeight="1">
      <c r="F324" s="62"/>
      <c r="G324" s="62"/>
      <c r="H324" s="62"/>
      <c r="I324" s="62"/>
      <c r="J324" s="41"/>
      <c r="K324" s="62"/>
      <c r="L324" s="62"/>
      <c r="M324" s="62"/>
      <c r="O324" s="41"/>
      <c r="R324" s="62"/>
    </row>
    <row r="325" spans="6:18" ht="12.75" customHeight="1">
      <c r="F325" s="62"/>
      <c r="G325" s="62"/>
      <c r="H325" s="62"/>
      <c r="I325" s="62"/>
      <c r="J325" s="41"/>
      <c r="K325" s="62"/>
      <c r="L325" s="62"/>
      <c r="M325" s="62"/>
      <c r="O325" s="41"/>
      <c r="R325" s="62"/>
    </row>
    <row r="326" spans="6:18" ht="12.75" customHeight="1">
      <c r="F326" s="62"/>
      <c r="G326" s="62"/>
      <c r="H326" s="62"/>
      <c r="I326" s="62"/>
      <c r="J326" s="41"/>
      <c r="K326" s="62"/>
      <c r="L326" s="62"/>
      <c r="M326" s="62"/>
      <c r="O326" s="41"/>
      <c r="R326" s="62"/>
    </row>
    <row r="327" spans="6:18" ht="12.75" customHeight="1">
      <c r="F327" s="62"/>
      <c r="G327" s="62"/>
      <c r="H327" s="62"/>
      <c r="I327" s="62"/>
      <c r="J327" s="41"/>
      <c r="K327" s="62"/>
      <c r="L327" s="62"/>
      <c r="M327" s="62"/>
      <c r="O327" s="41"/>
      <c r="R327" s="62"/>
    </row>
    <row r="328" spans="6:18" ht="12.75" customHeight="1">
      <c r="F328" s="62"/>
      <c r="G328" s="62"/>
      <c r="H328" s="62"/>
      <c r="I328" s="62"/>
      <c r="J328" s="41"/>
      <c r="K328" s="62"/>
      <c r="L328" s="62"/>
      <c r="M328" s="62"/>
      <c r="O328" s="41"/>
      <c r="R328" s="62"/>
    </row>
    <row r="329" spans="6:18" ht="12.75" customHeight="1">
      <c r="F329" s="62"/>
      <c r="G329" s="62"/>
      <c r="H329" s="62"/>
      <c r="I329" s="62"/>
      <c r="J329" s="41"/>
      <c r="K329" s="62"/>
      <c r="L329" s="62"/>
      <c r="M329" s="62"/>
      <c r="O329" s="41"/>
      <c r="R329" s="62"/>
    </row>
    <row r="330" spans="6:18" ht="12.75" customHeight="1">
      <c r="F330" s="62"/>
      <c r="G330" s="62"/>
      <c r="H330" s="62"/>
      <c r="I330" s="62"/>
      <c r="J330" s="41"/>
      <c r="K330" s="62"/>
      <c r="L330" s="62"/>
      <c r="M330" s="62"/>
      <c r="O330" s="41"/>
      <c r="R330" s="62"/>
    </row>
    <row r="331" spans="6:18" ht="12.75" customHeight="1">
      <c r="F331" s="62"/>
      <c r="G331" s="62"/>
      <c r="H331" s="62"/>
      <c r="I331" s="62"/>
      <c r="J331" s="41"/>
      <c r="K331" s="62"/>
      <c r="L331" s="62"/>
      <c r="M331" s="62"/>
      <c r="O331" s="41"/>
      <c r="R331" s="62"/>
    </row>
    <row r="332" spans="6:18" ht="12.75" customHeight="1">
      <c r="F332" s="62"/>
      <c r="G332" s="62"/>
      <c r="H332" s="62"/>
      <c r="I332" s="62"/>
      <c r="J332" s="41"/>
      <c r="K332" s="62"/>
      <c r="L332" s="62"/>
      <c r="M332" s="62"/>
      <c r="O332" s="41"/>
      <c r="R332" s="62"/>
    </row>
    <row r="333" spans="6:18" ht="12.75" customHeight="1">
      <c r="F333" s="62"/>
      <c r="G333" s="62"/>
      <c r="H333" s="62"/>
      <c r="I333" s="62"/>
      <c r="J333" s="41"/>
      <c r="K333" s="62"/>
      <c r="L333" s="62"/>
      <c r="M333" s="62"/>
      <c r="O333" s="41"/>
      <c r="R333" s="62"/>
    </row>
    <row r="334" spans="6:18" ht="12.75" customHeight="1">
      <c r="F334" s="62"/>
      <c r="G334" s="62"/>
      <c r="H334" s="62"/>
      <c r="I334" s="62"/>
      <c r="J334" s="41"/>
      <c r="K334" s="62"/>
      <c r="L334" s="62"/>
      <c r="M334" s="62"/>
      <c r="O334" s="41"/>
      <c r="R334" s="62"/>
    </row>
    <row r="335" spans="6:18" ht="12.75" customHeight="1">
      <c r="F335" s="62"/>
      <c r="G335" s="62"/>
      <c r="H335" s="62"/>
      <c r="I335" s="62"/>
      <c r="J335" s="41"/>
      <c r="K335" s="62"/>
      <c r="L335" s="62"/>
      <c r="M335" s="62"/>
      <c r="O335" s="41"/>
      <c r="R335" s="62"/>
    </row>
    <row r="336" spans="6:18" ht="12.75" customHeight="1"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6:18" ht="12.75" customHeight="1"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6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6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6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6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6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6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6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6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6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6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6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6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6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6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6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</sheetData>
  <autoFilter ref="R1:R288"/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2023-08-08T02:43:04Z</dcterms:modified>
</cp:coreProperties>
</file>