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370" windowHeight="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F&amp;O)'!$A$82:$B$293</definedName>
  </definedNames>
  <calcPr calcId="162913"/>
</workbook>
</file>

<file path=xl/calcChain.xml><?xml version="1.0" encoding="utf-8"?>
<calcChain xmlns="http://schemas.openxmlformats.org/spreadsheetml/2006/main">
  <c r="K282" i="6" l="1"/>
  <c r="L282" i="6" s="1"/>
  <c r="L14" i="6"/>
  <c r="K14" i="6"/>
  <c r="M14" i="6" s="1"/>
  <c r="L26" i="6"/>
  <c r="K26" i="6"/>
  <c r="K62" i="6"/>
  <c r="M62" i="6" s="1"/>
  <c r="P29" i="6"/>
  <c r="K61" i="6"/>
  <c r="M61" i="6" s="1"/>
  <c r="P28" i="6"/>
  <c r="K58" i="6"/>
  <c r="M58" i="6" s="1"/>
  <c r="M26" i="6" l="1"/>
  <c r="L21" i="6"/>
  <c r="K21" i="6"/>
  <c r="L16" i="6"/>
  <c r="K16" i="6"/>
  <c r="P70" i="6"/>
  <c r="P27" i="6"/>
  <c r="M16" i="6" l="1"/>
  <c r="M21" i="6"/>
  <c r="K60" i="6"/>
  <c r="M60" i="6" s="1"/>
  <c r="K59" i="6"/>
  <c r="M59" i="6"/>
  <c r="L24" i="6"/>
  <c r="K24" i="6"/>
  <c r="M24" i="6" s="1"/>
  <c r="L45" i="6"/>
  <c r="K45" i="6"/>
  <c r="M45" i="6" s="1"/>
  <c r="K44" i="6"/>
  <c r="L44" i="6"/>
  <c r="M44" i="6" s="1"/>
  <c r="L46" i="6" l="1"/>
  <c r="K46" i="6"/>
  <c r="L43" i="6"/>
  <c r="K43" i="6"/>
  <c r="M43" i="6" s="1"/>
  <c r="M46" i="6" l="1"/>
  <c r="K57" i="6"/>
  <c r="M57" i="6" s="1"/>
  <c r="K55" i="6"/>
  <c r="L20" i="6"/>
  <c r="K20" i="6"/>
  <c r="M20" i="6" s="1"/>
  <c r="L22" i="6"/>
  <c r="K22" i="6"/>
  <c r="M22" i="6" s="1"/>
  <c r="M55" i="6" l="1"/>
  <c r="P25" i="6"/>
  <c r="K56" i="6" l="1"/>
  <c r="M56" i="6" s="1"/>
  <c r="P23" i="6"/>
  <c r="P19" i="6" l="1"/>
  <c r="K297" i="6" l="1"/>
  <c r="L297" i="6" s="1"/>
  <c r="P18" i="6"/>
  <c r="P17" i="6" l="1"/>
  <c r="P15" i="6" l="1"/>
  <c r="P11" i="6"/>
  <c r="P13" i="6" l="1"/>
  <c r="P12" i="6" l="1"/>
  <c r="K294" i="6" l="1"/>
  <c r="L294" i="6" s="1"/>
  <c r="K271" i="6" l="1"/>
  <c r="L271" i="6" s="1"/>
  <c r="K292" i="6" l="1"/>
  <c r="L292" i="6" s="1"/>
  <c r="P10" i="6" l="1"/>
  <c r="K293" i="6" l="1"/>
  <c r="L293" i="6" s="1"/>
  <c r="K259" i="6" l="1"/>
  <c r="L259" i="6" s="1"/>
  <c r="K278" i="6" l="1"/>
  <c r="L278" i="6" s="1"/>
  <c r="K284" i="6" l="1"/>
  <c r="L284" i="6" s="1"/>
  <c r="K290" i="6" l="1"/>
  <c r="L290" i="6" s="1"/>
  <c r="P69" i="6" l="1"/>
  <c r="K269" i="6" l="1"/>
  <c r="L269" i="6" s="1"/>
  <c r="K279" i="6" l="1"/>
  <c r="L279" i="6" s="1"/>
  <c r="K285" i="6" l="1"/>
  <c r="L285" i="6" s="1"/>
  <c r="K253" i="6" l="1"/>
  <c r="L253" i="6" s="1"/>
  <c r="K254" i="6" l="1"/>
  <c r="L254" i="6" s="1"/>
  <c r="K280" i="6" l="1"/>
  <c r="L280" i="6" s="1"/>
  <c r="K272" i="6" l="1"/>
  <c r="L272" i="6" s="1"/>
  <c r="K276" i="6" l="1"/>
  <c r="L276" i="6" s="1"/>
  <c r="K281" i="6" l="1"/>
  <c r="L281" i="6" s="1"/>
  <c r="K273" i="6" l="1"/>
  <c r="L273" i="6" s="1"/>
  <c r="K267" i="6"/>
  <c r="L267" i="6" s="1"/>
  <c r="K275" i="6" l="1"/>
  <c r="L275" i="6" s="1"/>
  <c r="K263" i="6" l="1"/>
  <c r="L263" i="6" s="1"/>
  <c r="K264" i="6" l="1"/>
  <c r="L264" i="6" s="1"/>
  <c r="K257" i="6"/>
  <c r="L257" i="6" s="1"/>
  <c r="K274" i="6" l="1"/>
  <c r="L274" i="6" s="1"/>
  <c r="K268" i="6"/>
  <c r="L268" i="6" s="1"/>
  <c r="K270" i="6" l="1"/>
  <c r="L270" i="6" s="1"/>
  <c r="L6" i="2" l="1"/>
  <c r="K6" i="3"/>
  <c r="D7" i="5" l="1"/>
  <c r="M7" i="6"/>
  <c r="K265" i="6" l="1"/>
  <c r="L265" i="6" s="1"/>
  <c r="K262" i="6" l="1"/>
  <c r="L262" i="6" s="1"/>
  <c r="K266" i="6" l="1"/>
  <c r="L266" i="6" s="1"/>
  <c r="K261" i="6"/>
  <c r="L261" i="6" s="1"/>
  <c r="K260" i="6"/>
  <c r="L260" i="6" s="1"/>
  <c r="K258" i="6"/>
  <c r="L258" i="6" s="1"/>
  <c r="H256" i="6"/>
  <c r="K256" i="6" s="1"/>
  <c r="L256" i="6" s="1"/>
  <c r="K255" i="6"/>
  <c r="L255" i="6" s="1"/>
  <c r="K252" i="6"/>
  <c r="L252" i="6" s="1"/>
  <c r="K251" i="6"/>
  <c r="L251" i="6" s="1"/>
  <c r="K250" i="6"/>
  <c r="L250" i="6" s="1"/>
  <c r="K249" i="6"/>
  <c r="L249" i="6" s="1"/>
  <c r="K248" i="6"/>
  <c r="L248" i="6" s="1"/>
  <c r="K247" i="6"/>
  <c r="L247" i="6" s="1"/>
  <c r="K246" i="6"/>
  <c r="L246" i="6" s="1"/>
  <c r="K245" i="6"/>
  <c r="L245" i="6" s="1"/>
  <c r="K244" i="6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9" i="6"/>
  <c r="L229" i="6" s="1"/>
  <c r="K228" i="6"/>
  <c r="L228" i="6" s="1"/>
  <c r="K227" i="6"/>
  <c r="L227" i="6" s="1"/>
  <c r="K226" i="6"/>
  <c r="L226" i="6" s="1"/>
  <c r="K225" i="6"/>
  <c r="L225" i="6" s="1"/>
  <c r="F224" i="6"/>
  <c r="K224" i="6" s="1"/>
  <c r="L224" i="6" s="1"/>
  <c r="K223" i="6"/>
  <c r="L223" i="6" s="1"/>
  <c r="K222" i="6"/>
  <c r="L222" i="6" s="1"/>
  <c r="K221" i="6"/>
  <c r="L221" i="6" s="1"/>
  <c r="K220" i="6"/>
  <c r="L220" i="6" s="1"/>
  <c r="K219" i="6"/>
  <c r="L219" i="6" s="1"/>
  <c r="F218" i="6"/>
  <c r="K218" i="6" s="1"/>
  <c r="L218" i="6" s="1"/>
  <c r="F217" i="6"/>
  <c r="K217" i="6" s="1"/>
  <c r="L217" i="6" s="1"/>
  <c r="K216" i="6"/>
  <c r="L216" i="6" s="1"/>
  <c r="F215" i="6"/>
  <c r="K215" i="6" s="1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199" i="6"/>
  <c r="L199" i="6" s="1"/>
  <c r="K197" i="6"/>
  <c r="L197" i="6" s="1"/>
  <c r="K196" i="6"/>
  <c r="L196" i="6" s="1"/>
  <c r="F195" i="6"/>
  <c r="K195" i="6" s="1"/>
  <c r="L195" i="6" s="1"/>
  <c r="K194" i="6"/>
  <c r="L194" i="6" s="1"/>
  <c r="K191" i="6"/>
  <c r="L191" i="6" s="1"/>
  <c r="K190" i="6"/>
  <c r="L190" i="6" s="1"/>
  <c r="K189" i="6"/>
  <c r="L189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69" i="6"/>
  <c r="L169" i="6" s="1"/>
  <c r="K167" i="6"/>
  <c r="L167" i="6" s="1"/>
  <c r="K165" i="6"/>
  <c r="L165" i="6" s="1"/>
  <c r="K163" i="6"/>
  <c r="L163" i="6" s="1"/>
  <c r="K162" i="6"/>
  <c r="L162" i="6" s="1"/>
  <c r="K161" i="6"/>
  <c r="L161" i="6" s="1"/>
  <c r="K159" i="6"/>
  <c r="L159" i="6" s="1"/>
  <c r="K158" i="6"/>
  <c r="L158" i="6" s="1"/>
  <c r="K157" i="6"/>
  <c r="L157" i="6" s="1"/>
  <c r="K156" i="6"/>
  <c r="K155" i="6"/>
  <c r="L155" i="6" s="1"/>
  <c r="K154" i="6"/>
  <c r="L154" i="6" s="1"/>
  <c r="K152" i="6"/>
  <c r="L152" i="6" s="1"/>
  <c r="K151" i="6"/>
  <c r="L151" i="6" s="1"/>
  <c r="K150" i="6"/>
  <c r="L150" i="6" s="1"/>
  <c r="K149" i="6"/>
  <c r="L149" i="6" s="1"/>
  <c r="K148" i="6"/>
  <c r="L148" i="6" s="1"/>
  <c r="F147" i="6"/>
  <c r="K147" i="6" s="1"/>
  <c r="L147" i="6" s="1"/>
  <c r="H146" i="6"/>
  <c r="K146" i="6" s="1"/>
  <c r="L146" i="6" s="1"/>
  <c r="K143" i="6"/>
  <c r="L143" i="6" s="1"/>
  <c r="K142" i="6"/>
  <c r="L142" i="6" s="1"/>
  <c r="K141" i="6"/>
  <c r="L141" i="6" s="1"/>
  <c r="K140" i="6"/>
  <c r="L140" i="6" s="1"/>
  <c r="K139" i="6"/>
  <c r="L139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H112" i="6"/>
  <c r="K112" i="6" s="1"/>
  <c r="L112" i="6" s="1"/>
  <c r="F111" i="6"/>
  <c r="K111" i="6" s="1"/>
  <c r="L111" i="6" s="1"/>
  <c r="K110" i="6"/>
  <c r="L110" i="6" s="1"/>
  <c r="K109" i="6"/>
  <c r="L109" i="6" s="1"/>
  <c r="K108" i="6"/>
  <c r="L108" i="6" s="1"/>
  <c r="K107" i="6"/>
  <c r="L107" i="6" s="1"/>
  <c r="K106" i="6"/>
  <c r="L106" i="6" s="1"/>
  <c r="K105" i="6"/>
  <c r="L105" i="6" s="1"/>
  <c r="K104" i="6"/>
  <c r="L104" i="6" s="1"/>
  <c r="K103" i="6"/>
  <c r="L103" i="6" s="1"/>
  <c r="K102" i="6"/>
  <c r="L102" i="6" s="1"/>
  <c r="K101" i="6"/>
  <c r="L101" i="6" s="1"/>
  <c r="K100" i="6"/>
  <c r="L100" i="6" s="1"/>
  <c r="K99" i="6"/>
  <c r="L99" i="6" s="1"/>
  <c r="K98" i="6"/>
  <c r="L98" i="6" s="1"/>
  <c r="K97" i="6"/>
  <c r="L97" i="6" s="1"/>
  <c r="K96" i="6"/>
  <c r="L96" i="6" s="1"/>
  <c r="K95" i="6"/>
  <c r="L95" i="6" s="1"/>
  <c r="K94" i="6"/>
  <c r="L94" i="6" s="1"/>
  <c r="K93" i="6"/>
  <c r="L93" i="6" s="1"/>
  <c r="K92" i="6"/>
  <c r="L92" i="6" s="1"/>
  <c r="K91" i="6"/>
  <c r="L91" i="6" s="1"/>
  <c r="K90" i="6"/>
  <c r="L90" i="6" s="1"/>
  <c r="K89" i="6"/>
  <c r="L89" i="6" s="1"/>
  <c r="K88" i="6"/>
  <c r="L88" i="6" s="1"/>
  <c r="K87" i="6"/>
  <c r="L87" i="6" s="1"/>
  <c r="K86" i="6"/>
  <c r="L86" i="6" s="1"/>
  <c r="K85" i="6"/>
  <c r="L85" i="6" s="1"/>
  <c r="K84" i="6"/>
  <c r="L84" i="6" s="1"/>
  <c r="K6" i="4"/>
</calcChain>
</file>

<file path=xl/sharedStrings.xml><?xml version="1.0" encoding="utf-8"?>
<sst xmlns="http://schemas.openxmlformats.org/spreadsheetml/2006/main" count="3727" uniqueCount="1225">
  <si>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</si>
  <si>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</si>
  <si>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</si>
  <si>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</si>
  <si>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</si>
  <si>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</si>
  <si>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</si>
  <si>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</si>
  <si>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</si>
  <si>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</si>
  <si>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</si>
  <si>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</si>
  <si>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</si>
  <si>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</si>
  <si>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</si>
  <si>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</si>
  <si>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</si>
  <si>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</si>
  <si>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</si>
  <si>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</si>
  <si>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</si>
  <si>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</si>
  <si>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</si>
  <si>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</si>
  <si>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</si>
  <si>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</si>
  <si>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</si>
  <si>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</si>
  <si>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</si>
  <si>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</si>
  <si>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</si>
  <si>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</si>
  <si>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</si>
  <si>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</si>
  <si>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</si>
  <si>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</si>
  <si>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</si>
  <si>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</si>
  <si>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</si>
  <si>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AARTIIND</t>
  </si>
  <si>
    <t>Capital_Goods</t>
  </si>
  <si>
    <t>ABB</t>
  </si>
  <si>
    <t>Pharma</t>
  </si>
  <si>
    <t>ABBOTINDIA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</si>
  <si>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</si>
  <si>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</si>
  <si>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</si>
  <si>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</si>
  <si>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</si>
  <si>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</si>
  <si>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</si>
  <si>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</si>
  <si>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</si>
  <si>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</si>
  <si>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</si>
  <si>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</si>
  <si>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</si>
  <si>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</si>
  <si>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</si>
  <si>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</si>
  <si>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</si>
  <si>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</si>
  <si>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</si>
  <si>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</si>
  <si>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</si>
  <si>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</si>
  <si>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</si>
  <si>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</si>
  <si>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</si>
  <si>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</si>
  <si>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</si>
  <si>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</si>
  <si>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</si>
  <si>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</si>
  <si>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</si>
  <si>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</si>
  <si>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</si>
  <si>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</si>
  <si>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</si>
  <si>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</si>
  <si>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</si>
  <si>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</si>
  <si>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</si>
  <si>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</si>
  <si>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</si>
  <si>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</si>
  <si>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</si>
  <si>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</si>
  <si>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</si>
  <si>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</si>
  <si>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</si>
  <si>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</si>
  <si>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</si>
  <si>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</si>
  <si>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</si>
  <si>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</si>
  <si>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</si>
  <si>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</si>
  <si>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</si>
  <si>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</si>
  <si>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</si>
  <si>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</si>
  <si>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</si>
  <si>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</si>
  <si>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</si>
  <si>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</si>
  <si>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</si>
  <si>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</si>
  <si>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</si>
  <si>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</si>
  <si>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</si>
  <si>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</si>
  <si>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</si>
  <si>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</si>
  <si>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</si>
  <si>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</si>
  <si>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</si>
  <si>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</si>
  <si>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</si>
  <si>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</si>
  <si>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</si>
  <si>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</si>
  <si>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</si>
  <si>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</si>
  <si>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</si>
  <si>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</si>
  <si>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</si>
  <si>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</si>
  <si>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</si>
  <si>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</si>
  <si>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</si>
  <si>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</si>
  <si>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</si>
  <si>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</si>
  <si>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</si>
  <si>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</si>
  <si>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</si>
  <si>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</si>
  <si>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</si>
  <si>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</si>
  <si>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</si>
  <si>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</si>
  <si>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</si>
  <si>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</si>
  <si>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</si>
  <si>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</si>
  <si>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</si>
  <si>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</si>
  <si>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</si>
  <si>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</si>
  <si>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</si>
  <si>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</si>
  <si>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</si>
  <si>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</si>
  <si>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</si>
  <si>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</si>
  <si>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</si>
  <si>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</si>
  <si>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</si>
  <si>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</si>
  <si>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</si>
  <si>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</si>
  <si>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</si>
  <si>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</si>
  <si>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</si>
  <si>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</si>
  <si>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</si>
  <si>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</si>
  <si>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</si>
  <si>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</si>
  <si>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</si>
  <si>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</si>
  <si>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</si>
  <si>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</si>
  <si>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</si>
  <si>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</si>
  <si>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</si>
  <si>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</si>
  <si>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</si>
  <si>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</si>
  <si>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</si>
  <si>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</si>
  <si>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</si>
  <si>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</si>
  <si>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</si>
  <si>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</si>
  <si>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</si>
  <si>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</si>
  <si>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</si>
  <si>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</si>
  <si>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</si>
  <si>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</si>
  <si>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</si>
  <si>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</si>
  <si>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</si>
  <si>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</si>
  <si>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</si>
  <si>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</si>
  <si>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</si>
  <si>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</si>
  <si>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</si>
  <si>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</si>
  <si>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</si>
  <si>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</si>
  <si>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</si>
  <si>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</si>
  <si>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</si>
  <si>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</si>
  <si>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</si>
  <si>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</si>
  <si>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</si>
  <si>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</si>
  <si>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</si>
  <si>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</si>
  <si>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</si>
  <si>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</si>
  <si>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</si>
  <si>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</si>
  <si>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</si>
  <si>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</si>
  <si>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</si>
  <si>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</si>
  <si>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</si>
  <si>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</si>
  <si>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</si>
  <si>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</si>
  <si>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</si>
  <si>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</si>
  <si>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</si>
  <si>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</si>
  <si>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</si>
  <si>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</si>
  <si>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</si>
  <si>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</si>
  <si>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</si>
  <si>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</si>
  <si>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</si>
  <si>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</si>
  <si>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</si>
  <si>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</si>
  <si>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</si>
  <si>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</si>
  <si>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</si>
  <si>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</si>
  <si>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</si>
  <si>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</si>
  <si>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</si>
  <si>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</si>
  <si>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</si>
  <si>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</si>
  <si>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</si>
  <si>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</si>
  <si>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</si>
  <si>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</si>
  <si>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</si>
  <si>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</si>
  <si>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</si>
  <si>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</si>
  <si>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</si>
  <si>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</si>
  <si>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</si>
  <si>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</si>
  <si>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</si>
  <si>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</si>
  <si>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</si>
  <si>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</si>
  <si>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</si>
  <si>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</si>
  <si>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</si>
  <si>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</si>
  <si>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</si>
  <si>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</si>
  <si>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</si>
  <si>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</si>
  <si>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</si>
  <si>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</si>
  <si>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</si>
  <si>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</si>
  <si>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</si>
  <si>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</si>
  <si>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</si>
  <si>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</si>
  <si>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</si>
  <si>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</si>
  <si>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</si>
  <si>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</si>
  <si>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</si>
  <si>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</si>
  <si>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</si>
  <si>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</si>
  <si>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</si>
  <si>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</si>
  <si>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</si>
  <si>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</si>
  <si>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</si>
  <si>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</si>
  <si>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</si>
  <si>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</si>
  <si>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</si>
  <si>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</si>
  <si>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</si>
  <si>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</si>
  <si>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</si>
  <si>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</si>
  <si>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</si>
  <si>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</si>
  <si>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</si>
  <si>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</si>
  <si>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</si>
  <si>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</si>
  <si>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</si>
  <si>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AAVAS</t>
  </si>
  <si>
    <t>AETHER</t>
  </si>
  <si>
    <t>AFFLE</t>
  </si>
  <si>
    <t>AJANTPHARM</t>
  </si>
  <si>
    <t>APLLTD</t>
  </si>
  <si>
    <t>ALKYLAMINE</t>
  </si>
  <si>
    <t>AMBER</t>
  </si>
  <si>
    <t>ANGELONE</t>
  </si>
  <si>
    <t>ANURAS</t>
  </si>
  <si>
    <t>APTUS</t>
  </si>
  <si>
    <t>ASAHIINDIA</t>
  </si>
  <si>
    <t>ASTERDM</t>
  </si>
  <si>
    <t>AVANTIFEED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</si>
  <si>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</si>
  <si>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</si>
  <si>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</si>
  <si>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</si>
  <si>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</si>
  <si>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</si>
  <si>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</si>
  <si>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</si>
  <si>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</si>
  <si>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</si>
  <si>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</si>
  <si>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</si>
  <si>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</si>
  <si>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</si>
  <si>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</si>
  <si>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</si>
  <si>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</si>
  <si>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</si>
  <si>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</si>
  <si>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</si>
  <si>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</si>
  <si>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</si>
  <si>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</si>
  <si>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</si>
  <si>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</si>
  <si>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</si>
  <si>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</si>
  <si>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</si>
  <si>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</si>
  <si>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</si>
  <si>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</si>
  <si>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</si>
  <si>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</si>
  <si>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</si>
  <si>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</si>
  <si>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</si>
  <si>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</si>
  <si>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</si>
  <si>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</si>
  <si>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</si>
  <si>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</si>
  <si>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</si>
  <si>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</si>
  <si>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</si>
  <si>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</si>
  <si>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</si>
  <si>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</si>
  <si>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</si>
  <si>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</si>
  <si>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</si>
  <si>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</si>
  <si>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</si>
  <si>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GMMPFAUDLR</t>
  </si>
  <si>
    <t>GICRE</t>
  </si>
  <si>
    <t>GLAXO</t>
  </si>
  <si>
    <t>GODFRYPHLP</t>
  </si>
  <si>
    <t>GODREJIND</t>
  </si>
  <si>
    <t>GRAPHITE</t>
  </si>
  <si>
    <t>GESHIP</t>
  </si>
  <si>
    <t>GRINDWELL</t>
  </si>
  <si>
    <t>GAEL</t>
  </si>
  <si>
    <t>FLUOROCHEM</t>
  </si>
  <si>
    <t>GPPL</t>
  </si>
  <si>
    <t>GSFC</t>
  </si>
  <si>
    <t>HEG</t>
  </si>
  <si>
    <t>HFCL</t>
  </si>
  <si>
    <t>HAPPSTMNDS</t>
  </si>
  <si>
    <t>HATSUN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</si>
  <si>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</si>
  <si>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</si>
  <si>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</si>
  <si>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</si>
  <si>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</si>
  <si>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</si>
  <si>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</si>
  <si>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</si>
  <si>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IOB</t>
  </si>
  <si>
    <t>IRFC</t>
  </si>
  <si>
    <t>INDIGOPNTS</t>
  </si>
  <si>
    <t>JBCHEPHARM</t>
  </si>
  <si>
    <t>JBMA</t>
  </si>
  <si>
    <t>JKLAKSHMI</t>
  </si>
  <si>
    <t>JKPAPER</t>
  </si>
  <si>
    <t>JMFINANCIL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</si>
  <si>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</si>
  <si>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</si>
  <si>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</si>
  <si>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</si>
  <si>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</si>
  <si>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</si>
  <si>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</si>
  <si>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</si>
  <si>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</si>
  <si>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</si>
  <si>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</si>
  <si>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</si>
  <si>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</si>
  <si>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</si>
  <si>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</si>
  <si>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</si>
  <si>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LATENTVIEW</t>
  </si>
  <si>
    <t>LXCHEM</t>
  </si>
  <si>
    <t>LEMONTREE</t>
  </si>
  <si>
    <t>MMTC</t>
  </si>
  <si>
    <t>MTARTECH</t>
  </si>
  <si>
    <t>LODHA</t>
  </si>
  <si>
    <t>MHRIL</t>
  </si>
  <si>
    <t>MAHLIFE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</si>
  <si>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</si>
  <si>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</si>
  <si>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</si>
  <si>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</si>
  <si>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</si>
  <si>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</si>
  <si>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</si>
  <si>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</si>
  <si>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</si>
  <si>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</si>
  <si>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</si>
  <si>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</si>
  <si>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</si>
  <si>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NETWORK18</t>
  </si>
  <si>
    <t>NUVOCO</t>
  </si>
  <si>
    <t>OLECTRA</t>
  </si>
  <si>
    <t>PCBL</t>
  </si>
  <si>
    <t>PNBHOUSING</t>
  </si>
  <si>
    <t>PNCINFRA</t>
  </si>
  <si>
    <t>PHOENIXLTD</t>
  </si>
  <si>
    <t>PPLPHARMA</t>
  </si>
  <si>
    <t>POLYMED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</si>
  <si>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</si>
  <si>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</si>
  <si>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</si>
  <si>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</si>
  <si>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</si>
  <si>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</si>
  <si>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</si>
  <si>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</si>
  <si>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</si>
  <si>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</si>
  <si>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RCF</t>
  </si>
  <si>
    <t>RATNAMANI</t>
  </si>
  <si>
    <t>RTNINDIA</t>
  </si>
  <si>
    <t>RAYMOND</t>
  </si>
  <si>
    <t>REDINGTON</t>
  </si>
  <si>
    <t>RBA</t>
  </si>
  <si>
    <t>ROUTE</t>
  </si>
  <si>
    <t>SJVN</t>
  </si>
  <si>
    <t>SKFINDIA</t>
  </si>
  <si>
    <t>SANOFI</t>
  </si>
  <si>
    <t>SAPPHIRE</t>
  </si>
  <si>
    <t>SCHAEFFLER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</si>
  <si>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</si>
  <si>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</si>
  <si>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</si>
  <si>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</si>
  <si>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</si>
  <si>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</si>
  <si>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</si>
  <si>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</si>
  <si>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</si>
  <si>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</si>
  <si>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</si>
  <si>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</si>
  <si>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</si>
  <si>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SUPREMEIND</t>
  </si>
  <si>
    <t>SUVENPHAR</t>
  </si>
  <si>
    <t>SUZLON</t>
  </si>
  <si>
    <t>SWANENERGY</t>
  </si>
  <si>
    <t>TV18BRDCST</t>
  </si>
  <si>
    <t>TANLA</t>
  </si>
  <si>
    <t>TATAINVEST</t>
  </si>
  <si>
    <t>TATAMTRDVR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</si>
  <si>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</si>
  <si>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</si>
  <si>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</si>
  <si>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</si>
  <si>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</si>
  <si>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</si>
  <si>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</si>
  <si>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</si>
  <si>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UNOMINDA</t>
  </si>
  <si>
    <t>UTIAMC</t>
  </si>
  <si>
    <t>VGUARD</t>
  </si>
  <si>
    <t>VIPIND</t>
  </si>
  <si>
    <t>VAIBHAVGBL</t>
  </si>
  <si>
    <t>VTL</t>
  </si>
  <si>
    <t>VARROC</t>
  </si>
  <si>
    <t>MANYAVAR</t>
  </si>
  <si>
    <t>VIJAYA</t>
  </si>
  <si>
    <t>WELCORP</t>
  </si>
  <si>
    <t>WESTLIFE</t>
  </si>
  <si>
    <t>ZFCVINDIA</t>
  </si>
  <si>
    <t>ZENSARTECH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</si>
  <si>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</si>
  <si>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</si>
  <si>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</si>
  <si>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</si>
  <si>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</si>
  <si>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</si>
  <si>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</si>
  <si>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</si>
  <si>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</si>
  <si>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</si>
  <si>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</si>
  <si>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</si>
  <si>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</si>
  <si>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</si>
  <si>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</si>
  <si>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</si>
  <si>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</si>
  <si>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</si>
  <si>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</si>
  <si>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</si>
  <si>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</si>
  <si>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</si>
  <si>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</si>
  <si>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</si>
  <si>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</si>
  <si>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</si>
  <si>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</si>
  <si>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</si>
  <si>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Open</t>
  </si>
  <si>
    <t>Successful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</si>
  <si>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</si>
  <si>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</si>
  <si>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</si>
  <si>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</si>
  <si>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</si>
  <si>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</si>
  <si>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Stop Loss</t>
  </si>
  <si>
    <t>Profit / Loss per Share/Lot</t>
  </si>
  <si>
    <t>Buy</t>
  </si>
  <si>
    <t>Unsuccessful</t>
  </si>
  <si>
    <t>Master Trade High Risk</t>
  </si>
  <si>
    <t>Profit / Loss per share</t>
  </si>
  <si>
    <t>Gain / Loss  per Lot</t>
  </si>
  <si>
    <t>Lot</t>
  </si>
  <si>
    <t xml:space="preserve">Master Trade Medium Risk </t>
  </si>
  <si>
    <t xml:space="preserve">Profit/ Loss per lot </t>
  </si>
  <si>
    <t>Neutral</t>
  </si>
  <si>
    <t>Profit of Rs.21/-</t>
  </si>
  <si>
    <t>Profit of Rs.47.5/-</t>
  </si>
  <si>
    <t>Profit of Rs.100/-</t>
  </si>
  <si>
    <t>Techno -Funda  (positional)</t>
  </si>
  <si>
    <t>95-100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</si>
  <si>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</si>
  <si>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</si>
  <si>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</si>
  <si>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</si>
  <si>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</si>
  <si>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</si>
  <si>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</si>
  <si>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</si>
  <si>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</si>
  <si>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</si>
  <si>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</si>
  <si>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</si>
  <si>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</si>
  <si>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</si>
  <si>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</si>
  <si>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</si>
  <si>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</si>
  <si>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</si>
  <si>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</si>
  <si>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</si>
  <si>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</si>
  <si>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</si>
  <si>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</si>
  <si>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</si>
  <si>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</si>
  <si>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</si>
  <si>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</si>
  <si>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</si>
  <si>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</si>
  <si>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</si>
  <si>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</si>
  <si>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</si>
  <si>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</si>
  <si>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</si>
  <si>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</si>
  <si>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</si>
  <si>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</si>
  <si>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</si>
  <si>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</si>
  <si>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</si>
  <si>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</si>
  <si>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</si>
  <si>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</si>
  <si>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</si>
  <si>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</si>
  <si>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</si>
  <si>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</si>
  <si>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</si>
  <si>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</si>
  <si>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</si>
  <si>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</si>
  <si>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</si>
  <si>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</si>
  <si>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</si>
  <si>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</si>
  <si>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</si>
  <si>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</si>
  <si>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</si>
  <si>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</si>
  <si>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</si>
  <si>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</si>
  <si>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</si>
  <si>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</si>
  <si>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</si>
  <si>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</si>
  <si>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</si>
  <si>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</si>
  <si>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</si>
  <si>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</si>
  <si>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</si>
  <si>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</si>
  <si>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</si>
  <si>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</si>
  <si>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</si>
  <si>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</si>
  <si>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</si>
  <si>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</si>
  <si>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</si>
  <si>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</si>
  <si>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</si>
  <si>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</si>
  <si>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</si>
  <si>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</si>
  <si>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</si>
  <si>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</si>
  <si>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</si>
  <si>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</si>
  <si>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</si>
  <si>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</si>
  <si>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</si>
  <si>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</si>
  <si>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</si>
  <si>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</si>
  <si>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</si>
  <si>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</si>
  <si>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</si>
  <si>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</si>
  <si>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</si>
  <si>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</si>
  <si>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</si>
  <si>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</si>
  <si>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</si>
  <si>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</si>
  <si>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</si>
  <si>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</si>
  <si>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</si>
  <si>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</si>
  <si>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</si>
  <si>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</si>
  <si>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</si>
  <si>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</si>
  <si>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</si>
  <si>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</si>
  <si>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</si>
  <si>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</si>
  <si>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</si>
  <si>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</si>
  <si>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</si>
  <si>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</si>
  <si>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</si>
  <si>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</si>
  <si>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</si>
  <si>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</si>
  <si>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</si>
  <si>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</si>
  <si>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</si>
  <si>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</si>
  <si>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</si>
  <si>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</si>
  <si>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</si>
  <si>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</si>
  <si>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</si>
  <si>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</si>
  <si>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</si>
  <si>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</si>
  <si>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</si>
  <si>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</si>
  <si>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</si>
  <si>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</si>
  <si>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</si>
  <si>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</si>
  <si>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</si>
  <si>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</si>
  <si>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</si>
  <si>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</si>
  <si>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</si>
  <si>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</si>
  <si>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</si>
  <si>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</si>
  <si>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</si>
  <si>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</si>
  <si>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</si>
  <si>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</si>
  <si>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</si>
  <si>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</si>
  <si>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</si>
  <si>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</si>
  <si>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</si>
  <si>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</si>
  <si>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</si>
  <si>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</si>
  <si>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</si>
  <si>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</si>
  <si>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</si>
  <si>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Profit of Rs.61.25/-</t>
  </si>
  <si>
    <t>ITDCEM</t>
  </si>
  <si>
    <t>Loss of Rs.65 /-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</si>
  <si>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</si>
  <si>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</si>
  <si>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</si>
  <si>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</si>
  <si>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</si>
  <si>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</si>
  <si>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</si>
  <si>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</si>
  <si>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</si>
  <si>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</si>
  <si>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</si>
  <si>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</si>
  <si>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</si>
  <si>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</si>
  <si>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</si>
  <si>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</si>
  <si>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</si>
  <si>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</si>
  <si>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</si>
  <si>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</si>
  <si>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</si>
  <si>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</si>
  <si>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</si>
  <si>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</si>
  <si>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</si>
  <si>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</si>
  <si>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</si>
  <si>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</si>
  <si>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</si>
  <si>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</si>
  <si>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</si>
  <si>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</si>
  <si>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</si>
  <si>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</si>
  <si>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</si>
  <si>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</si>
  <si>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</si>
  <si>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</si>
  <si>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</si>
  <si>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</si>
  <si>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</si>
  <si>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</si>
  <si>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</si>
  <si>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IRCON</t>
  </si>
  <si>
    <t>Profiit of Rs.210/-</t>
  </si>
  <si>
    <t>ACE</t>
  </si>
  <si>
    <t>DHANUKA</t>
  </si>
  <si>
    <t>GRSE</t>
  </si>
  <si>
    <t>GRAVITA</t>
  </si>
  <si>
    <t>Re-initiated $</t>
  </si>
  <si>
    <t>KPIL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</si>
  <si>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</si>
  <si>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</si>
  <si>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</si>
  <si>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</si>
  <si>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</si>
  <si>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</si>
  <si>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</si>
  <si>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</si>
  <si>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</si>
  <si>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</si>
  <si>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KFINTECH</t>
  </si>
  <si>
    <t>KSB</t>
  </si>
  <si>
    <t>MEDANTA</t>
  </si>
  <si>
    <t>NSLNISP</t>
  </si>
  <si>
    <t>% Change in OI</t>
  </si>
  <si>
    <t>MINDACORP</t>
  </si>
  <si>
    <t>MANKIND</t>
  </si>
  <si>
    <t>RKFORGE</t>
  </si>
  <si>
    <t>Profiit of Rs.65/-</t>
  </si>
  <si>
    <t>Profiit of Rs.145/-</t>
  </si>
  <si>
    <t>Profiit of Rs.42.50/-</t>
  </si>
  <si>
    <t>ISGEC</t>
  </si>
  <si>
    <t>370-375</t>
  </si>
  <si>
    <t>CAPLIPOINT</t>
  </si>
  <si>
    <t>Second Buying Date</t>
  </si>
  <si>
    <t>ARE&amp;M</t>
  </si>
  <si>
    <t>ADORWELD</t>
  </si>
  <si>
    <t>AHLUCONT</t>
  </si>
  <si>
    <t>1500-1520</t>
  </si>
  <si>
    <t>Sell</t>
  </si>
  <si>
    <t>POWERMECH</t>
  </si>
  <si>
    <t>3650-3690</t>
  </si>
  <si>
    <t>825-835</t>
  </si>
  <si>
    <t>Profiit of Rs.20/-</t>
  </si>
  <si>
    <t>1495-1505</t>
  </si>
  <si>
    <t>AUTOAXLES</t>
  </si>
  <si>
    <t>2120-2130</t>
  </si>
  <si>
    <t>ADANIENSOL</t>
  </si>
  <si>
    <t>ALOKINDS</t>
  </si>
  <si>
    <t>CONCORDBIO</t>
  </si>
  <si>
    <t>GILLETTE</t>
  </si>
  <si>
    <t>GLS</t>
  </si>
  <si>
    <t>GPIL</t>
  </si>
  <si>
    <t>JINDALSAW</t>
  </si>
  <si>
    <t>KAYNES</t>
  </si>
  <si>
    <t>SAFARI</t>
  </si>
  <si>
    <t>SAREGAMA</t>
  </si>
  <si>
    <t>SYRMA</t>
  </si>
  <si>
    <t>UJJIVANSFB</t>
  </si>
  <si>
    <t>USHAMART</t>
  </si>
  <si>
    <t>WELSPUNLIV</t>
  </si>
  <si>
    <t>2080-2100</t>
  </si>
  <si>
    <t>Chemicals</t>
  </si>
  <si>
    <t>Profiit of Rs.15/-</t>
  </si>
  <si>
    <t>1320-1330</t>
  </si>
  <si>
    <t>LTF</t>
  </si>
  <si>
    <t>NSE</t>
  </si>
  <si>
    <t>468-495</t>
  </si>
  <si>
    <t>480-490</t>
  </si>
  <si>
    <t>Accu &lt;&gt;</t>
  </si>
  <si>
    <t>H</t>
  </si>
  <si>
    <t>K</t>
  </si>
  <si>
    <t>N</t>
  </si>
  <si>
    <t>V</t>
  </si>
  <si>
    <t>J</t>
  </si>
  <si>
    <t>R</t>
  </si>
  <si>
    <t>D</t>
  </si>
  <si>
    <t>NIFTYNXT50</t>
  </si>
  <si>
    <t>ANANDRATHI</t>
  </si>
  <si>
    <t>ASTRAZEN</t>
  </si>
  <si>
    <t>CELLO</t>
  </si>
  <si>
    <t>CHENNPETRO</t>
  </si>
  <si>
    <t>DOMS</t>
  </si>
  <si>
    <t>ELECON</t>
  </si>
  <si>
    <t>GMDCLTD</t>
  </si>
  <si>
    <t>HBLPOWER</t>
  </si>
  <si>
    <t>HAPPYFORGE</t>
  </si>
  <si>
    <t>HSCL</t>
  </si>
  <si>
    <t>HONASA</t>
  </si>
  <si>
    <t>INOXWIND</t>
  </si>
  <si>
    <t>JSWINFRA</t>
  </si>
  <si>
    <t>JAIBALAJI</t>
  </si>
  <si>
    <t>J&amp;KBANK</t>
  </si>
  <si>
    <t>JIOFIN</t>
  </si>
  <si>
    <t>JWL</t>
  </si>
  <si>
    <t>LLOYDSME</t>
  </si>
  <si>
    <t>MAHSEAMLES</t>
  </si>
  <si>
    <t>NUVAMA</t>
  </si>
  <si>
    <t>RRKABEL</t>
  </si>
  <si>
    <t>RAILTEL</t>
  </si>
  <si>
    <t>SBFC</t>
  </si>
  <si>
    <t>SCHNEIDER</t>
  </si>
  <si>
    <t>SIGNATURE</t>
  </si>
  <si>
    <t>TVSSCS</t>
  </si>
  <si>
    <t>TMB</t>
  </si>
  <si>
    <t>TATATECH</t>
  </si>
  <si>
    <t>TITAGARH</t>
  </si>
  <si>
    <t>ECLERX</t>
  </si>
  <si>
    <t>GRAVITON RESEARCH CAPITAL LLP</t>
  </si>
  <si>
    <t>47.64-51.64</t>
  </si>
  <si>
    <t>Retail Research Technical Calls &amp; Fundamental Performance Report for the month of June-2024</t>
  </si>
  <si>
    <t>424.5-434.5</t>
  </si>
  <si>
    <t>MULTIPLIER SHARE &amp; STOCK ADVISORS PRIVATE LIMITED</t>
  </si>
  <si>
    <t>60-90</t>
  </si>
  <si>
    <t>HRTI PRIVATE LIMITED</t>
  </si>
  <si>
    <t>915-955</t>
  </si>
  <si>
    <t>1020-1100</t>
  </si>
  <si>
    <t>UNITDSPR</t>
  </si>
  <si>
    <t>AEGISLOG</t>
  </si>
  <si>
    <t>1080-1120</t>
  </si>
  <si>
    <t>1220-1280</t>
  </si>
  <si>
    <t>SAWABUSI</t>
  </si>
  <si>
    <t>SAKUMA</t>
  </si>
  <si>
    <t>Sakuma Exports Limited</t>
  </si>
  <si>
    <t>SHUBHAM ASHOKBHAI PATEL</t>
  </si>
  <si>
    <t>TOPGAIN FINANCE PRIVATE LIMITED</t>
  </si>
  <si>
    <t>117.5-120.5</t>
  </si>
  <si>
    <t>128-135</t>
  </si>
  <si>
    <t>500-530</t>
  </si>
  <si>
    <t>3320-3420</t>
  </si>
  <si>
    <t>3670-3900</t>
  </si>
  <si>
    <t>5800-6000</t>
  </si>
  <si>
    <t>PGEL</t>
  </si>
  <si>
    <t>3190-3230</t>
  </si>
  <si>
    <t>820-840</t>
  </si>
  <si>
    <t>900-950</t>
  </si>
  <si>
    <t>LALPATHLAB JULY FUT</t>
  </si>
  <si>
    <t>NK SECURITIES RESEARCH PRIVATE LIMITED</t>
  </si>
  <si>
    <t>TRU</t>
  </si>
  <si>
    <t>TruCap Finance Limited</t>
  </si>
  <si>
    <t>IND SWIFT LABORATORIES LIMITED</t>
  </si>
  <si>
    <t>1525-1575</t>
  </si>
  <si>
    <t>1680-1780</t>
  </si>
  <si>
    <t>9225-9425</t>
  </si>
  <si>
    <t>10000-10400</t>
  </si>
  <si>
    <t>IBREALEST</t>
  </si>
  <si>
    <t>159-170</t>
  </si>
  <si>
    <t>TCS JULY FUT</t>
  </si>
  <si>
    <t>4000-4080</t>
  </si>
  <si>
    <t>1650-1740</t>
  </si>
  <si>
    <t>MANSI SHARE AND STOCK ADVISORS PVT LTD</t>
  </si>
  <si>
    <t>60-30</t>
  </si>
  <si>
    <t>NIFTY 24800 CE 25-JULY</t>
  </si>
  <si>
    <t>JAI VINAYAK SECURITIES</t>
  </si>
  <si>
    <t>QE SECURITIES LLP</t>
  </si>
  <si>
    <t>MEDIORG</t>
  </si>
  <si>
    <t>Medicamen Organics Ltd</t>
  </si>
  <si>
    <t>NIFTY JULY FUT</t>
  </si>
  <si>
    <t>23900-23700</t>
  </si>
  <si>
    <t>550-580</t>
  </si>
  <si>
    <t>3035-3115</t>
  </si>
  <si>
    <t>3300-3500</t>
  </si>
  <si>
    <t>BANKNIFTY 52200 PE 3-JULY</t>
  </si>
  <si>
    <t>300-380</t>
  </si>
  <si>
    <t>Loss of Rs.55/-</t>
  </si>
  <si>
    <t>SYNGENE JULY FUT</t>
  </si>
  <si>
    <t>728-738</t>
  </si>
  <si>
    <t>2875-2910</t>
  </si>
  <si>
    <t>Profit of Rs.56.5/-</t>
  </si>
  <si>
    <t>AAKRAYA RESEARCH LLP</t>
  </si>
  <si>
    <t>VISAMAN</t>
  </si>
  <si>
    <t>Visaman Global Sales Ltd</t>
  </si>
  <si>
    <t>230-245</t>
  </si>
  <si>
    <t>249-257</t>
  </si>
  <si>
    <t>280-300</t>
  </si>
  <si>
    <t>Loss of Rs.38/-</t>
  </si>
  <si>
    <t>TIMETECHNO</t>
  </si>
  <si>
    <t>320-330</t>
  </si>
  <si>
    <t>FINNIFTY 23500 CE 02-JULY</t>
  </si>
  <si>
    <t>Profit of Rs.29/-</t>
  </si>
  <si>
    <t>Profit of Rs.10.5/-</t>
  </si>
  <si>
    <t>Profit of Rs.22/-</t>
  </si>
  <si>
    <t>Loss of Rs.14.5/-</t>
  </si>
  <si>
    <t>MAHADEV MANUBHAI MAKVANA</t>
  </si>
  <si>
    <t>YUGA STOCKS AND COMMODITIES PRIVATE LIMITED .</t>
  </si>
  <si>
    <t>KHOOBSURAT</t>
  </si>
  <si>
    <t>SETU SECURITIES PVT. LTD.</t>
  </si>
  <si>
    <t>CINCO STOCK VISION LLP</t>
  </si>
  <si>
    <t>ALSTONE</t>
  </si>
  <si>
    <t>SAHASTRAA ADVISORS PRIVATE LIMITED</t>
  </si>
  <si>
    <t>IFL</t>
  </si>
  <si>
    <t>IISL</t>
  </si>
  <si>
    <t>INTEX COMMOSALES LLP</t>
  </si>
  <si>
    <t>GLOBALWORTH SECURITIES LIMITED</t>
  </si>
  <si>
    <t>ACHINTYA SECURITIES PRIVATE LIMITED</t>
  </si>
  <si>
    <t>KBCGLOBAL</t>
  </si>
  <si>
    <t>KBC Global Limited</t>
  </si>
  <si>
    <t>NARMADA</t>
  </si>
  <si>
    <t>Narmada Agrobase Limited</t>
  </si>
  <si>
    <t>MATHISYS ADVISORS LLP</t>
  </si>
  <si>
    <t>Loss of Rs.180/-</t>
  </si>
  <si>
    <t>No Profit No Loss</t>
  </si>
  <si>
    <t>Profit of Rs.13.5/-</t>
  </si>
  <si>
    <t>102-104</t>
  </si>
  <si>
    <t>BANKNIFTY 53100 CE 3-JULY</t>
  </si>
  <si>
    <t>250-350</t>
  </si>
  <si>
    <t>Profit of Rs.90/-</t>
  </si>
  <si>
    <t>180-250</t>
  </si>
  <si>
    <t>770-820</t>
  </si>
  <si>
    <t>717-691</t>
  </si>
  <si>
    <t>540-580</t>
  </si>
  <si>
    <t>518-540</t>
  </si>
  <si>
    <t>600-650</t>
  </si>
  <si>
    <t>Profit of Rs.352.5/-</t>
  </si>
  <si>
    <t>AMRAAGRI</t>
  </si>
  <si>
    <t>BAJAJHCARE</t>
  </si>
  <si>
    <t>MAA SHARDA DISTRIBUTORS PRIVATE LIMITED</t>
  </si>
  <si>
    <t>GREEN PEAKS ENTERPRISES LLP</t>
  </si>
  <si>
    <t>GGENG</t>
  </si>
  <si>
    <t>JOHNPHARMA</t>
  </si>
  <si>
    <t>ANKIT MAHENDRABHAI PARLESHA</t>
  </si>
  <si>
    <t>ONTIC</t>
  </si>
  <si>
    <t>NOBLE POLYMERS LIMITED NOBLE</t>
  </si>
  <si>
    <t>ASHISH N SHAH</t>
  </si>
  <si>
    <t>PANJON</t>
  </si>
  <si>
    <t>MONOTYPE INDIA LIMITED</t>
  </si>
  <si>
    <t>SAI</t>
  </si>
  <si>
    <t>SOMANI VENTURES AND INNOVATIONS LIMITED</t>
  </si>
  <si>
    <t>VMS</t>
  </si>
  <si>
    <t>CIGNITITEC</t>
  </si>
  <si>
    <t>Cigniti Technologies Ltd</t>
  </si>
  <si>
    <t>COFORGE LIMITED</t>
  </si>
  <si>
    <t>GLOBE</t>
  </si>
  <si>
    <t>Globe Textiles (I) Ltd.</t>
  </si>
  <si>
    <t>CITADEL SECURITIES INDIA MARKETS PRIVATE LIMITED</t>
  </si>
  <si>
    <t>Garden Reach Ship</t>
  </si>
  <si>
    <t>EPITOME TRADING AND INVESTMENTS</t>
  </si>
  <si>
    <t>MOXSH</t>
  </si>
  <si>
    <t>Moxsh Overseas Educon Ltd</t>
  </si>
  <si>
    <t>AMRITA JAIN</t>
  </si>
  <si>
    <t>NELCO</t>
  </si>
  <si>
    <t>Nelco Ltd.</t>
  </si>
  <si>
    <t>JIGNA V DESAI</t>
  </si>
  <si>
    <t>SYLVANPLY</t>
  </si>
  <si>
    <t>Sylvan Plyboard (India) L</t>
  </si>
  <si>
    <t>VISHAL BIPINKUMAR DOSHI</t>
  </si>
  <si>
    <t>Bajaj Healthcare Limited</t>
  </si>
  <si>
    <t>CMMIPL</t>
  </si>
  <si>
    <t>CMM Infraprojects Limited</t>
  </si>
  <si>
    <t>Profit of Rs.31.5/-</t>
  </si>
  <si>
    <t>220-226</t>
  </si>
  <si>
    <t>240-255</t>
  </si>
  <si>
    <t>NIFTY 24200 CE 11-JULY</t>
  </si>
  <si>
    <t>200-240</t>
  </si>
  <si>
    <t>CIPLA JULY FUT</t>
  </si>
  <si>
    <t>1511-1513</t>
  </si>
  <si>
    <t>1530-1546</t>
  </si>
  <si>
    <t>SRF JULY FUT</t>
  </si>
  <si>
    <t>2396-2400</t>
  </si>
  <si>
    <t>2427-2455</t>
  </si>
  <si>
    <t>1215-1255</t>
  </si>
  <si>
    <t>1320-1400</t>
  </si>
  <si>
    <t>NIFTY 24250 CE 11-JULY</t>
  </si>
  <si>
    <t>Profit of Rs.22.5/-</t>
  </si>
  <si>
    <t>NIFTY 24750 CE 25-JULY</t>
  </si>
  <si>
    <t>BANKNIFTY 52800 CE 10-JULY</t>
  </si>
  <si>
    <t>255-265</t>
  </si>
  <si>
    <t>360-460</t>
  </si>
  <si>
    <t>Profit of Rs.25.5/-</t>
  </si>
  <si>
    <t>Profit of Rs.24/-</t>
  </si>
  <si>
    <t>ARYAN</t>
  </si>
  <si>
    <t>LALITHKUMAR SAJJANRAJ</t>
  </si>
  <si>
    <t>ZUBER TRADING LLP</t>
  </si>
  <si>
    <t>AVANCE</t>
  </si>
  <si>
    <t>KINITA REAL ESTATE PRIVATE LIMITED</t>
  </si>
  <si>
    <t>BIOGEN</t>
  </si>
  <si>
    <t>BRIDGESE</t>
  </si>
  <si>
    <t>KUKUNURU MADHAVA LAKSHMI</t>
  </si>
  <si>
    <t>KUKUNURU KUMAR BAPUJI</t>
  </si>
  <si>
    <t>SAPNA P</t>
  </si>
  <si>
    <t>VENKATA SUBRAMANYAM CHAKKILAM</t>
  </si>
  <si>
    <t>DGL</t>
  </si>
  <si>
    <t>HI GROWTH CORPORATE SERVICES PVT LTD</t>
  </si>
  <si>
    <t>EIKO</t>
  </si>
  <si>
    <t>ARITRO ASHISH ROY</t>
  </si>
  <si>
    <t>ESARIND</t>
  </si>
  <si>
    <t>EVOQ</t>
  </si>
  <si>
    <t>NEETA TAYAL</t>
  </si>
  <si>
    <t>FIRSTFIN</t>
  </si>
  <si>
    <t>SHAH DIPAK KANAYALAL</t>
  </si>
  <si>
    <t>SILONI UPPAL</t>
  </si>
  <si>
    <t>GLOBALCA</t>
  </si>
  <si>
    <t>CHANDAN CHAURASIYA</t>
  </si>
  <si>
    <t>GOPAIST</t>
  </si>
  <si>
    <t>ARCHEE SHARMA</t>
  </si>
  <si>
    <t>SUMANCHEPURI</t>
  </si>
  <si>
    <t>GUJCOTEX</t>
  </si>
  <si>
    <t>SITA RAM MEENA</t>
  </si>
  <si>
    <t>GUJTLRM</t>
  </si>
  <si>
    <t>QUANT MUTUAL FUND</t>
  </si>
  <si>
    <t>GAYATHRIRADHAKRISHNAN</t>
  </si>
  <si>
    <t>ITCONS</t>
  </si>
  <si>
    <t>VEDANSH MEHTA</t>
  </si>
  <si>
    <t>RATHOD MANOJ CHHAGANLAL HUF</t>
  </si>
  <si>
    <t>MILEFUR</t>
  </si>
  <si>
    <t>MINID</t>
  </si>
  <si>
    <t>PRANITH REALITIES LLP</t>
  </si>
  <si>
    <t>NCLRESE</t>
  </si>
  <si>
    <t>REMLIFE</t>
  </si>
  <si>
    <t>CNM FINVEST PRIVATE LIMITED .</t>
  </si>
  <si>
    <t>JITESHKUMAR SHASHIKANTBHAI TIKADIYA</t>
  </si>
  <si>
    <t>RUDRAECO</t>
  </si>
  <si>
    <t>ANIL VISHANJI DEDHIA</t>
  </si>
  <si>
    <t>SEVENHILL</t>
  </si>
  <si>
    <t>RAVINDER KUMAR GUPTA</t>
  </si>
  <si>
    <t>SANJAY KHANDELWAL</t>
  </si>
  <si>
    <t>SIROHIA</t>
  </si>
  <si>
    <t>SKYIND</t>
  </si>
  <si>
    <t>PRAVIN SHRIPAD BHALERAO</t>
  </si>
  <si>
    <t>SONALIS</t>
  </si>
  <si>
    <t>DARSHAN UMESH THAKKAR</t>
  </si>
  <si>
    <t>SUDARSHAN</t>
  </si>
  <si>
    <t>SHERWOOD SECURITIES PVT LTD</t>
  </si>
  <si>
    <t>SUNRETAIL</t>
  </si>
  <si>
    <t>KAMLESH NAVINCHANDRA SHAH</t>
  </si>
  <si>
    <t>MOHANRAMESH</t>
  </si>
  <si>
    <t>PALANISWAMY PRABHU</t>
  </si>
  <si>
    <t>TRANSPACT</t>
  </si>
  <si>
    <t>ISHANN MITTAL</t>
  </si>
  <si>
    <t>NIRALI VIJAYBHAI SHAH</t>
  </si>
  <si>
    <t>GHADIALLY FAISAL ZOHEB</t>
  </si>
  <si>
    <t>TTIL</t>
  </si>
  <si>
    <t>RAJAN GUPTA</t>
  </si>
  <si>
    <t>AVANCE VENTURES PRIVATE LIMITED</t>
  </si>
  <si>
    <t>NIKHILESH TRADERS LLP .</t>
  </si>
  <si>
    <t>INTERTICK DEVELOPERS PRIVATE LIMITED</t>
  </si>
  <si>
    <t>NIRAJ RAJNIKANT SHAH</t>
  </si>
  <si>
    <t>UTLINDS</t>
  </si>
  <si>
    <t>DHERARAM MADHULAL</t>
  </si>
  <si>
    <t>VAMA</t>
  </si>
  <si>
    <t>PRAVEEN ARORA</t>
  </si>
  <si>
    <t>QMIN INDUSTRIES LIMITED</t>
  </si>
  <si>
    <t>SATISH KUMAR GUPTA (HUF)</t>
  </si>
  <si>
    <t>YASHINNO</t>
  </si>
  <si>
    <t>ASHOKKUMAR RAJESHBHAI SOLANKI</t>
  </si>
  <si>
    <t>AWHCL</t>
  </si>
  <si>
    <t>Antony Waste Hdg Cell Ltd</t>
  </si>
  <si>
    <t>CRONY VYAPAR PVT LTD</t>
  </si>
  <si>
    <t>PARTH INFIN BROKERS PVT LTD</t>
  </si>
  <si>
    <t>SAROJ GUPTA</t>
  </si>
  <si>
    <t>SRESTHA FINVEST LIMITED</t>
  </si>
  <si>
    <t>JAINAM BROKING LIMITED</t>
  </si>
  <si>
    <t>BEML Limited</t>
  </si>
  <si>
    <t>TOWER RESEARCH CAPITAL MARKETS INDIA PRIVATE LIMITED</t>
  </si>
  <si>
    <t>BEPL</t>
  </si>
  <si>
    <t>Bhansali Eng. Polymers Lt</t>
  </si>
  <si>
    <t>BLAL</t>
  </si>
  <si>
    <t>BEML Land Assets Limited</t>
  </si>
  <si>
    <t>RAJASTHAN GLOBAL SECURITIES PVT LTD</t>
  </si>
  <si>
    <t>DEVDHAR JAIN</t>
  </si>
  <si>
    <t>Data Patterns India Ltd</t>
  </si>
  <si>
    <t>DEEDEV</t>
  </si>
  <si>
    <t>DEE Development Eng Ltd</t>
  </si>
  <si>
    <t>DELAPLEX</t>
  </si>
  <si>
    <t>Delaplex Limited</t>
  </si>
  <si>
    <t>MAYURI SHRIPAL VORA</t>
  </si>
  <si>
    <t>DPEL</t>
  </si>
  <si>
    <t>Divine Power Energy Ltd</t>
  </si>
  <si>
    <t>ESCONET</t>
  </si>
  <si>
    <t>Esconet Technologies Ltd</t>
  </si>
  <si>
    <t>GICL</t>
  </si>
  <si>
    <t>Globe Intl Carriers Ltd</t>
  </si>
  <si>
    <t>MAHEVARSH FINCON PRIVATE LIMITED</t>
  </si>
  <si>
    <t>PRASHANT GUPTA</t>
  </si>
  <si>
    <t>HFCL Limited</t>
  </si>
  <si>
    <t>IDEAFORGE</t>
  </si>
  <si>
    <t>Ideaforge Techno Ltd</t>
  </si>
  <si>
    <t>IFBAGRO</t>
  </si>
  <si>
    <t>IFB Agro Industries Ltd</t>
  </si>
  <si>
    <t>Ircon International Ltd</t>
  </si>
  <si>
    <t>JFLLIFE</t>
  </si>
  <si>
    <t>JFL Life Sciences Limited</t>
  </si>
  <si>
    <t>SANJAY YADAV</t>
  </si>
  <si>
    <t>KRONOX</t>
  </si>
  <si>
    <t>Kronox Lab Sciences Ltd</t>
  </si>
  <si>
    <t>MANDEEP</t>
  </si>
  <si>
    <t>Mandeep Auto Industries L</t>
  </si>
  <si>
    <t>RAKESHKUMAR OMPRAKASHBHAI PATEL</t>
  </si>
  <si>
    <t>PADMABEN MUKESHBHAI PATEL</t>
  </si>
  <si>
    <t>KRUNALBHAI DHANJIBHAI PATEL</t>
  </si>
  <si>
    <t>ASHABEN DIPAKKUMAR PATEL</t>
  </si>
  <si>
    <t>MASON</t>
  </si>
  <si>
    <t>Mason Infratech Limited</t>
  </si>
  <si>
    <t>ROHAN GUPTA</t>
  </si>
  <si>
    <t>MOREPENLAB</t>
  </si>
  <si>
    <t>Morepan Laboratories Ltd.</t>
  </si>
  <si>
    <t>MTAR Technologies Limited</t>
  </si>
  <si>
    <t>NAMAN</t>
  </si>
  <si>
    <t>Naman In-Store (India) L</t>
  </si>
  <si>
    <t>NEPHROCARE</t>
  </si>
  <si>
    <t>Nephro Care India Limited</t>
  </si>
  <si>
    <t>STATSOL RESEARCH LLP</t>
  </si>
  <si>
    <t>ONEPOINT</t>
  </si>
  <si>
    <t>One Point One Sol Ltd</t>
  </si>
  <si>
    <t>ORIENTPPR</t>
  </si>
  <si>
    <t>Orient Paper &amp; Ind Ltd</t>
  </si>
  <si>
    <t>PLATIND</t>
  </si>
  <si>
    <t>Platinum Industries Ltd</t>
  </si>
  <si>
    <t>VT CAPITAL MARKET PVT LTD</t>
  </si>
  <si>
    <t>SW CAPITAL PRIVATE LIMITED</t>
  </si>
  <si>
    <t>PPL</t>
  </si>
  <si>
    <t>Prakash Pipes Limited</t>
  </si>
  <si>
    <t>Railtel Corp of Ind Ltd</t>
  </si>
  <si>
    <t>Raymond Ltd.</t>
  </si>
  <si>
    <t>SEPC-RE2</t>
  </si>
  <si>
    <t>SEPC Limited</t>
  </si>
  <si>
    <t>NISHA JITEN SHETH</t>
  </si>
  <si>
    <t>NITESH HISSARIA</t>
  </si>
  <si>
    <t>SPCL</t>
  </si>
  <si>
    <t>Shivalic Power Control L</t>
  </si>
  <si>
    <t>SUNDARAM</t>
  </si>
  <si>
    <t>Sundaram Multi Pap Ltd</t>
  </si>
  <si>
    <t>TFCILTD</t>
  </si>
  <si>
    <t>Tourism Finance Corp</t>
  </si>
  <si>
    <t>SHYAM JI TRADING</t>
  </si>
  <si>
    <t>SKSE SECURITIES LTD</t>
  </si>
  <si>
    <t>Zee News Limited</t>
  </si>
  <si>
    <t>SANTOSH SITARAM GOENKA</t>
  </si>
  <si>
    <t>HEG Ltd</t>
  </si>
  <si>
    <t>INOXGREEN</t>
  </si>
  <si>
    <t>Inox Green Energy Ser Ltd</t>
  </si>
  <si>
    <t>DOVETAIL INDIA FUND</t>
  </si>
  <si>
    <t>JALAN</t>
  </si>
  <si>
    <t>Jalan Transolu. India Ltd</t>
  </si>
  <si>
    <t>MANISH JALAN</t>
  </si>
  <si>
    <t>JITENDRA MULARAM CHOUDHARY</t>
  </si>
  <si>
    <t>Medplus Health Serv Ltd</t>
  </si>
  <si>
    <t>PI OPPORTUNITIES FUND - I</t>
  </si>
  <si>
    <t>LAXMI VYANKATESH ENTERPRISES</t>
  </si>
  <si>
    <t>GAIKWAD ANAND SNEHAL</t>
  </si>
  <si>
    <t>THE SOUTH INDIAN BANK LIMITED</t>
  </si>
  <si>
    <t>BANK OF INDIA</t>
  </si>
  <si>
    <t>PUNJAB NATIONAL BANK</t>
  </si>
  <si>
    <t>UNION BANK OF INDIA</t>
  </si>
  <si>
    <t>SURAJ TUKARAM BAVISKAR</t>
  </si>
  <si>
    <t>TCIFINANCE</t>
  </si>
  <si>
    <t>TCIFinanceLtd-Roll Sett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</si>
</sst>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61">
    <font>
      <sz val="10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0"/>
      <color rgb="FF0000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9CC00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rgb="FF92D050"/>
      </patternFill>
    </fill>
  </fills>
  <borders count="42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19">
    <xf numFmtId="0" fontId="0" fillId="0" borderId="0"/>
    <xf numFmtId="0" fontId="4" fillId="0" borderId="22"/>
    <xf numFmtId="0" fontId="4" fillId="0" borderId="22"/>
    <xf numFmtId="0" fontId="41" fillId="0" borderId="29" applyNumberFormat="0" applyFill="0" applyAlignment="0" applyProtection="0"/>
    <xf numFmtId="0" fontId="42" fillId="0" borderId="30" applyNumberFormat="0" applyFill="0" applyAlignment="0" applyProtection="0"/>
    <xf numFmtId="0" fontId="43" fillId="0" borderId="31" applyNumberFormat="0" applyFill="0" applyAlignment="0" applyProtection="0"/>
    <xf numFmtId="0" fontId="47" fillId="12" borderId="32" applyNumberFormat="0" applyAlignment="0" applyProtection="0"/>
    <xf numFmtId="0" fontId="48" fillId="13" borderId="33" applyNumberFormat="0" applyAlignment="0" applyProtection="0"/>
    <xf numFmtId="0" fontId="49" fillId="13" borderId="32" applyNumberFormat="0" applyAlignment="0" applyProtection="0"/>
    <xf numFmtId="0" fontId="50" fillId="0" borderId="34" applyNumberFormat="0" applyFill="0" applyAlignment="0" applyProtection="0"/>
    <xf numFmtId="0" fontId="51" fillId="14" borderId="35" applyNumberFormat="0" applyAlignment="0" applyProtection="0"/>
    <xf numFmtId="0" fontId="54" fillId="0" borderId="37" applyNumberFormat="0" applyFill="0" applyAlignment="0" applyProtection="0"/>
    <xf numFmtId="0" fontId="3" fillId="0" borderId="22"/>
    <xf numFmtId="0" fontId="3" fillId="17" borderId="22" applyNumberFormat="0" applyBorder="0" applyAlignment="0" applyProtection="0"/>
    <xf numFmtId="0" fontId="3" fillId="21" borderId="22" applyNumberFormat="0" applyBorder="0" applyAlignment="0" applyProtection="0"/>
    <xf numFmtId="0" fontId="3" fillId="25" borderId="22" applyNumberFormat="0" applyBorder="0" applyAlignment="0" applyProtection="0"/>
    <xf numFmtId="0" fontId="3" fillId="29" borderId="22" applyNumberFormat="0" applyBorder="0" applyAlignment="0" applyProtection="0"/>
    <xf numFmtId="0" fontId="3" fillId="33" borderId="22" applyNumberFormat="0" applyBorder="0" applyAlignment="0" applyProtection="0"/>
    <xf numFmtId="0" fontId="3" fillId="37" borderId="22" applyNumberFormat="0" applyBorder="0" applyAlignment="0" applyProtection="0"/>
    <xf numFmtId="0" fontId="3" fillId="18" borderId="22" applyNumberFormat="0" applyBorder="0" applyAlignment="0" applyProtection="0"/>
    <xf numFmtId="0" fontId="3" fillId="22" borderId="22" applyNumberFormat="0" applyBorder="0" applyAlignment="0" applyProtection="0"/>
    <xf numFmtId="0" fontId="3" fillId="26" borderId="22" applyNumberFormat="0" applyBorder="0" applyAlignment="0" applyProtection="0"/>
    <xf numFmtId="0" fontId="3" fillId="30" borderId="22" applyNumberFormat="0" applyBorder="0" applyAlignment="0" applyProtection="0"/>
    <xf numFmtId="0" fontId="3" fillId="34" borderId="22" applyNumberFormat="0" applyBorder="0" applyAlignment="0" applyProtection="0"/>
    <xf numFmtId="0" fontId="3" fillId="38" borderId="22" applyNumberFormat="0" applyBorder="0" applyAlignment="0" applyProtection="0"/>
    <xf numFmtId="0" fontId="55" fillId="19" borderId="22" applyNumberFormat="0" applyBorder="0" applyAlignment="0" applyProtection="0"/>
    <xf numFmtId="0" fontId="55" fillId="23" borderId="22" applyNumberFormat="0" applyBorder="0" applyAlignment="0" applyProtection="0"/>
    <xf numFmtId="0" fontId="55" fillId="27" borderId="22" applyNumberFormat="0" applyBorder="0" applyAlignment="0" applyProtection="0"/>
    <xf numFmtId="0" fontId="55" fillId="31" borderId="22" applyNumberFormat="0" applyBorder="0" applyAlignment="0" applyProtection="0"/>
    <xf numFmtId="0" fontId="55" fillId="35" borderId="22" applyNumberFormat="0" applyBorder="0" applyAlignment="0" applyProtection="0"/>
    <xf numFmtId="0" fontId="55" fillId="39" borderId="22" applyNumberFormat="0" applyBorder="0" applyAlignment="0" applyProtection="0"/>
    <xf numFmtId="0" fontId="55" fillId="16" borderId="22" applyNumberFormat="0" applyBorder="0" applyAlignment="0" applyProtection="0"/>
    <xf numFmtId="0" fontId="55" fillId="20" borderId="22" applyNumberFormat="0" applyBorder="0" applyAlignment="0" applyProtection="0"/>
    <xf numFmtId="0" fontId="55" fillId="24" borderId="22" applyNumberFormat="0" applyBorder="0" applyAlignment="0" applyProtection="0"/>
    <xf numFmtId="0" fontId="55" fillId="28" borderId="22" applyNumberFormat="0" applyBorder="0" applyAlignment="0" applyProtection="0"/>
    <xf numFmtId="0" fontId="55" fillId="32" borderId="22" applyNumberFormat="0" applyBorder="0" applyAlignment="0" applyProtection="0"/>
    <xf numFmtId="0" fontId="55" fillId="36" borderId="22" applyNumberFormat="0" applyBorder="0" applyAlignment="0" applyProtection="0"/>
    <xf numFmtId="0" fontId="45" fillId="10" borderId="22" applyNumberFormat="0" applyBorder="0" applyAlignment="0" applyProtection="0"/>
    <xf numFmtId="0" fontId="53" fillId="0" borderId="22" applyNumberFormat="0" applyFill="0" applyBorder="0" applyAlignment="0" applyProtection="0"/>
    <xf numFmtId="0" fontId="44" fillId="9" borderId="22" applyNumberFormat="0" applyBorder="0" applyAlignment="0" applyProtection="0"/>
    <xf numFmtId="0" fontId="43" fillId="0" borderId="22" applyNumberFormat="0" applyFill="0" applyBorder="0" applyAlignment="0" applyProtection="0"/>
    <xf numFmtId="0" fontId="56" fillId="0" borderId="22" applyNumberFormat="0" applyFill="0" applyBorder="0" applyAlignment="0" applyProtection="0">
      <alignment vertical="top"/>
      <protection locked="0"/>
    </xf>
    <xf numFmtId="0" fontId="57" fillId="11" borderId="22" applyNumberFormat="0" applyBorder="0" applyAlignment="0" applyProtection="0"/>
    <xf numFmtId="0" fontId="4" fillId="0" borderId="22"/>
    <xf numFmtId="0" fontId="4" fillId="0" borderId="22"/>
    <xf numFmtId="0" fontId="3" fillId="15" borderId="36" applyNumberFormat="0" applyFont="0" applyAlignment="0" applyProtection="0"/>
    <xf numFmtId="9" fontId="3" fillId="0" borderId="22" applyFont="0" applyFill="0" applyBorder="0" applyAlignment="0" applyProtection="0"/>
    <xf numFmtId="0" fontId="58" fillId="0" borderId="22" applyNumberFormat="0" applyFill="0" applyBorder="0" applyAlignment="0" applyProtection="0"/>
    <xf numFmtId="0" fontId="52" fillId="0" borderId="22" applyNumberFormat="0" applyFill="0" applyBorder="0" applyAlignment="0" applyProtection="0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3" fillId="15" borderId="36" applyNumberFormat="0" applyFont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0" fillId="0" borderId="22" applyNumberFormat="0" applyFill="0" applyBorder="0" applyAlignment="0" applyProtection="0"/>
    <xf numFmtId="0" fontId="46" fillId="11" borderId="22" applyNumberFormat="0" applyBorder="0" applyAlignment="0" applyProtection="0"/>
    <xf numFmtId="0" fontId="3" fillId="19" borderId="22" applyNumberFormat="0" applyBorder="0" applyAlignment="0" applyProtection="0"/>
    <xf numFmtId="0" fontId="3" fillId="23" borderId="22" applyNumberFormat="0" applyBorder="0" applyAlignment="0" applyProtection="0"/>
    <xf numFmtId="0" fontId="3" fillId="27" borderId="22" applyNumberFormat="0" applyBorder="0" applyAlignment="0" applyProtection="0"/>
    <xf numFmtId="0" fontId="3" fillId="31" borderId="22" applyNumberFormat="0" applyBorder="0" applyAlignment="0" applyProtection="0"/>
    <xf numFmtId="0" fontId="3" fillId="35" borderId="22" applyNumberFormat="0" applyBorder="0" applyAlignment="0" applyProtection="0"/>
    <xf numFmtId="0" fontId="3" fillId="39" borderId="22" applyNumberFormat="0" applyBorder="0" applyAlignment="0" applyProtection="0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43" fontId="3" fillId="0" borderId="22" applyFont="0" applyFill="0" applyBorder="0" applyAlignment="0" applyProtection="0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4" fillId="0" borderId="22"/>
    <xf numFmtId="0" fontId="59" fillId="0" borderId="22"/>
    <xf numFmtId="0" fontId="60" fillId="0" borderId="22"/>
    <xf numFmtId="0" fontId="1" fillId="0" borderId="22"/>
    <xf numFmtId="0" fontId="1" fillId="17" borderId="22" applyNumberFormat="0" applyBorder="0" applyAlignment="0" applyProtection="0"/>
    <xf numFmtId="0" fontId="1" fillId="21" borderId="22" applyNumberFormat="0" applyBorder="0" applyAlignment="0" applyProtection="0"/>
    <xf numFmtId="0" fontId="1" fillId="25" borderId="22" applyNumberFormat="0" applyBorder="0" applyAlignment="0" applyProtection="0"/>
    <xf numFmtId="0" fontId="1" fillId="29" borderId="22" applyNumberFormat="0" applyBorder="0" applyAlignment="0" applyProtection="0"/>
    <xf numFmtId="0" fontId="1" fillId="33" borderId="22" applyNumberFormat="0" applyBorder="0" applyAlignment="0" applyProtection="0"/>
    <xf numFmtId="0" fontId="1" fillId="37" borderId="22" applyNumberFormat="0" applyBorder="0" applyAlignment="0" applyProtection="0"/>
    <xf numFmtId="0" fontId="1" fillId="18" borderId="22" applyNumberFormat="0" applyBorder="0" applyAlignment="0" applyProtection="0"/>
    <xf numFmtId="0" fontId="1" fillId="22" borderId="22" applyNumberFormat="0" applyBorder="0" applyAlignment="0" applyProtection="0"/>
    <xf numFmtId="0" fontId="1" fillId="26" borderId="22" applyNumberFormat="0" applyBorder="0" applyAlignment="0" applyProtection="0"/>
    <xf numFmtId="0" fontId="1" fillId="30" borderId="22" applyNumberFormat="0" applyBorder="0" applyAlignment="0" applyProtection="0"/>
    <xf numFmtId="0" fontId="1" fillId="34" borderId="22" applyNumberFormat="0" applyBorder="0" applyAlignment="0" applyProtection="0"/>
    <xf numFmtId="0" fontId="1" fillId="38" borderId="22" applyNumberFormat="0" applyBorder="0" applyAlignment="0" applyProtection="0"/>
    <xf numFmtId="0" fontId="1" fillId="15" borderId="36" applyNumberFormat="0" applyFont="0" applyAlignment="0" applyProtection="0"/>
    <xf numFmtId="9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1" fillId="15" borderId="36" applyNumberFormat="0" applyFont="0" applyAlignment="0" applyProtection="0"/>
    <xf numFmtId="0" fontId="1" fillId="19" borderId="22" applyNumberFormat="0" applyBorder="0" applyAlignment="0" applyProtection="0"/>
    <xf numFmtId="0" fontId="1" fillId="23" borderId="22" applyNumberFormat="0" applyBorder="0" applyAlignment="0" applyProtection="0"/>
    <xf numFmtId="0" fontId="1" fillId="27" borderId="22" applyNumberFormat="0" applyBorder="0" applyAlignment="0" applyProtection="0"/>
    <xf numFmtId="0" fontId="1" fillId="31" borderId="22" applyNumberFormat="0" applyBorder="0" applyAlignment="0" applyProtection="0"/>
    <xf numFmtId="0" fontId="1" fillId="35" borderId="22" applyNumberFormat="0" applyBorder="0" applyAlignment="0" applyProtection="0"/>
    <xf numFmtId="0" fontId="1" fillId="39" borderId="22" applyNumberFormat="0" applyBorder="0" applyAlignment="0" applyProtection="0"/>
    <xf numFmtId="43" fontId="1" fillId="0" borderId="22" applyFont="0" applyFill="0" applyBorder="0" applyAlignment="0" applyProtection="0"/>
    <xf numFmtId="43" fontId="1" fillId="0" borderId="22" applyFont="0" applyFill="0" applyBorder="0" applyAlignment="0" applyProtection="0"/>
    <xf numFmtId="0" fontId="4" fillId="0" borderId="22"/>
  </cellStyleXfs>
  <cellXfs count="351">
    <xf numFmtId="0" fontId="0" fillId="0" borderId="0" xfId="0"/>
    <xf numFmtId="0" fontId="4" fillId="2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0" fontId="5" fillId="2" borderId="1" xfId="0" applyFont="1" applyFill="1" applyBorder="1"/>
    <xf numFmtId="0" fontId="6" fillId="2" borderId="1" xfId="0" applyFont="1" applyFill="1" applyBorder="1"/>
    <xf numFmtId="0" fontId="4" fillId="2" borderId="1" xfId="0" applyFont="1" applyFill="1" applyBorder="1" applyAlignment="1">
      <alignment horizontal="center"/>
    </xf>
    <xf numFmtId="15" fontId="7" fillId="2" borderId="1" xfId="0" applyNumberFormat="1" applyFont="1" applyFill="1" applyBorder="1"/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0" fillId="0" borderId="2" xfId="0" applyFont="1" applyBorder="1"/>
    <xf numFmtId="0" fontId="4" fillId="2" borderId="5" xfId="0" applyFont="1" applyFill="1" applyBorder="1"/>
    <xf numFmtId="0" fontId="4" fillId="2" borderId="6" xfId="0" applyFont="1" applyFill="1" applyBorder="1" applyAlignment="1">
      <alignment horizontal="center"/>
    </xf>
    <xf numFmtId="0" fontId="11" fillId="0" borderId="7" xfId="0" applyFont="1" applyBorder="1"/>
    <xf numFmtId="0" fontId="4" fillId="2" borderId="2" xfId="0" applyFont="1" applyFill="1" applyBorder="1" applyAlignment="1">
      <alignment horizontal="center"/>
    </xf>
    <xf numFmtId="0" fontId="4" fillId="2" borderId="8" xfId="0" applyFont="1" applyFill="1" applyBorder="1"/>
    <xf numFmtId="0" fontId="4" fillId="2" borderId="2" xfId="0" applyFont="1" applyFill="1" applyBorder="1"/>
    <xf numFmtId="10" fontId="4" fillId="2" borderId="1" xfId="0" applyNumberFormat="1" applyFont="1" applyFill="1" applyBorder="1"/>
    <xf numFmtId="0" fontId="4" fillId="3" borderId="1" xfId="0" applyFont="1" applyFill="1" applyBorder="1"/>
    <xf numFmtId="0" fontId="12" fillId="5" borderId="1" xfId="0" applyFont="1" applyFill="1" applyBorder="1" applyAlignment="1">
      <alignment wrapText="1"/>
    </xf>
    <xf numFmtId="0" fontId="7" fillId="2" borderId="1" xfId="0" applyFont="1" applyFill="1" applyBorder="1"/>
    <xf numFmtId="0" fontId="13" fillId="2" borderId="1" xfId="0" applyFont="1" applyFill="1" applyBorder="1"/>
    <xf numFmtId="0" fontId="7" fillId="4" borderId="11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/>
    </xf>
    <xf numFmtId="0" fontId="7" fillId="4" borderId="17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2" xfId="0" applyFont="1" applyBorder="1" applyAlignment="1">
      <alignment horizontal="left"/>
    </xf>
    <xf numFmtId="0" fontId="4" fillId="0" borderId="18" xfId="0" applyFont="1" applyBorder="1"/>
    <xf numFmtId="2" fontId="7" fillId="0" borderId="2" xfId="0" applyNumberFormat="1" applyFont="1" applyBorder="1"/>
    <xf numFmtId="0" fontId="7" fillId="0" borderId="2" xfId="0" applyFont="1" applyBorder="1"/>
    <xf numFmtId="2" fontId="4" fillId="0" borderId="2" xfId="0" applyNumberFormat="1" applyFont="1" applyBorder="1"/>
    <xf numFmtId="0" fontId="4" fillId="0" borderId="0" xfId="0" applyFont="1"/>
    <xf numFmtId="15" fontId="4" fillId="0" borderId="0" xfId="0" applyNumberFormat="1" applyFont="1"/>
    <xf numFmtId="2" fontId="4" fillId="0" borderId="0" xfId="0" applyNumberFormat="1" applyFont="1"/>
    <xf numFmtId="2" fontId="4" fillId="0" borderId="0" xfId="0" applyNumberFormat="1" applyFont="1" applyAlignment="1">
      <alignment horizontal="right"/>
    </xf>
    <xf numFmtId="0" fontId="15" fillId="0" borderId="0" xfId="0" applyFont="1"/>
    <xf numFmtId="10" fontId="15" fillId="2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7" fillId="2" borderId="1" xfId="0" applyFont="1" applyFill="1" applyBorder="1" applyAlignment="1">
      <alignment horizontal="left"/>
    </xf>
    <xf numFmtId="0" fontId="18" fillId="2" borderId="1" xfId="0" applyFont="1" applyFill="1" applyBorder="1"/>
    <xf numFmtId="2" fontId="4" fillId="2" borderId="1" xfId="0" applyNumberFormat="1" applyFont="1" applyFill="1" applyBorder="1"/>
    <xf numFmtId="2" fontId="4" fillId="3" borderId="1" xfId="0" applyNumberFormat="1" applyFont="1" applyFill="1" applyBorder="1"/>
    <xf numFmtId="2" fontId="7" fillId="4" borderId="15" xfId="0" applyNumberFormat="1" applyFont="1" applyFill="1" applyBorder="1" applyAlignment="1">
      <alignment horizontal="center" vertical="center" wrapText="1"/>
    </xf>
    <xf numFmtId="2" fontId="7" fillId="4" borderId="17" xfId="0" applyNumberFormat="1" applyFont="1" applyFill="1" applyBorder="1" applyAlignment="1">
      <alignment horizontal="center"/>
    </xf>
    <xf numFmtId="2" fontId="7" fillId="4" borderId="17" xfId="0" applyNumberFormat="1" applyFont="1" applyFill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16" fillId="0" borderId="2" xfId="0" applyFont="1" applyBorder="1"/>
    <xf numFmtId="0" fontId="4" fillId="0" borderId="0" xfId="0" applyFont="1" applyAlignment="1">
      <alignment horizontal="center"/>
    </xf>
    <xf numFmtId="0" fontId="19" fillId="2" borderId="1" xfId="0" applyFont="1" applyFill="1" applyBorder="1" applyAlignment="1">
      <alignment horizontal="right"/>
    </xf>
    <xf numFmtId="2" fontId="19" fillId="2" borderId="1" xfId="0" applyNumberFormat="1" applyFont="1" applyFill="1" applyBorder="1" applyAlignment="1">
      <alignment horizontal="right"/>
    </xf>
    <xf numFmtId="0" fontId="20" fillId="2" borderId="1" xfId="0" applyFont="1" applyFill="1" applyBorder="1"/>
    <xf numFmtId="0" fontId="21" fillId="2" borderId="1" xfId="0" applyFont="1" applyFill="1" applyBorder="1" applyAlignment="1">
      <alignment horizontal="left"/>
    </xf>
    <xf numFmtId="0" fontId="22" fillId="2" borderId="1" xfId="0" applyFont="1" applyFill="1" applyBorder="1" applyAlignment="1">
      <alignment horizontal="left"/>
    </xf>
    <xf numFmtId="0" fontId="23" fillId="2" borderId="1" xfId="0" applyFont="1" applyFill="1" applyBorder="1" applyAlignment="1">
      <alignment horizontal="left"/>
    </xf>
    <xf numFmtId="4" fontId="19" fillId="2" borderId="1" xfId="0" applyNumberFormat="1" applyFont="1" applyFill="1" applyBorder="1" applyAlignment="1">
      <alignment horizontal="right"/>
    </xf>
    <xf numFmtId="0" fontId="24" fillId="2" borderId="1" xfId="0" applyFont="1" applyFill="1" applyBorder="1"/>
    <xf numFmtId="0" fontId="25" fillId="2" borderId="1" xfId="0" applyFont="1" applyFill="1" applyBorder="1"/>
    <xf numFmtId="0" fontId="26" fillId="2" borderId="1" xfId="0" applyFont="1" applyFill="1" applyBorder="1"/>
    <xf numFmtId="0" fontId="28" fillId="2" borderId="1" xfId="0" applyFont="1" applyFill="1" applyBorder="1"/>
    <xf numFmtId="0" fontId="7" fillId="0" borderId="0" xfId="0" applyFont="1"/>
    <xf numFmtId="15" fontId="25" fillId="2" borderId="1" xfId="0" applyNumberFormat="1" applyFont="1" applyFill="1" applyBorder="1"/>
    <xf numFmtId="164" fontId="29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 wrapText="1"/>
    </xf>
    <xf numFmtId="2" fontId="30" fillId="2" borderId="1" xfId="0" applyNumberFormat="1" applyFont="1" applyFill="1" applyBorder="1" applyAlignment="1">
      <alignment wrapText="1"/>
    </xf>
    <xf numFmtId="0" fontId="30" fillId="2" borderId="1" xfId="0" applyFont="1" applyFill="1" applyBorder="1" applyAlignment="1">
      <alignment horizontal="left" wrapText="1"/>
    </xf>
    <xf numFmtId="0" fontId="30" fillId="2" borderId="1" xfId="0" applyFont="1" applyFill="1" applyBorder="1"/>
    <xf numFmtId="164" fontId="29" fillId="3" borderId="1" xfId="0" applyNumberFormat="1" applyFont="1" applyFill="1" applyBorder="1" applyAlignment="1">
      <alignment horizontal="left" wrapText="1"/>
    </xf>
    <xf numFmtId="0" fontId="30" fillId="3" borderId="1" xfId="0" applyFont="1" applyFill="1" applyBorder="1" applyAlignment="1">
      <alignment horizontal="center" wrapText="1"/>
    </xf>
    <xf numFmtId="2" fontId="30" fillId="3" borderId="1" xfId="0" applyNumberFormat="1" applyFont="1" applyFill="1" applyBorder="1" applyAlignment="1">
      <alignment wrapText="1"/>
    </xf>
    <xf numFmtId="0" fontId="30" fillId="3" borderId="1" xfId="0" applyFont="1" applyFill="1" applyBorder="1" applyAlignment="1">
      <alignment horizontal="left" wrapText="1"/>
    </xf>
    <xf numFmtId="0" fontId="31" fillId="2" borderId="1" xfId="0" applyFont="1" applyFill="1" applyBorder="1" applyAlignment="1">
      <alignment horizontal="center"/>
    </xf>
    <xf numFmtId="164" fontId="32" fillId="2" borderId="1" xfId="0" applyNumberFormat="1" applyFont="1" applyFill="1" applyBorder="1" applyAlignment="1">
      <alignment horizontal="left" wrapText="1"/>
    </xf>
    <xf numFmtId="0" fontId="30" fillId="2" borderId="1" xfId="0" applyFont="1" applyFill="1" applyBorder="1" applyAlignment="1">
      <alignment horizontal="center"/>
    </xf>
    <xf numFmtId="0" fontId="33" fillId="2" borderId="1" xfId="0" applyFont="1" applyFill="1" applyBorder="1" applyAlignment="1">
      <alignment horizontal="center" wrapText="1"/>
    </xf>
    <xf numFmtId="164" fontId="7" fillId="4" borderId="2" xfId="0" applyNumberFormat="1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left" vertical="center" wrapText="1"/>
    </xf>
    <xf numFmtId="164" fontId="4" fillId="2" borderId="2" xfId="0" applyNumberFormat="1" applyFont="1" applyFill="1" applyBorder="1" applyAlignment="1">
      <alignment horizontal="left"/>
    </xf>
    <xf numFmtId="3" fontId="4" fillId="0" borderId="2" xfId="0" applyNumberFormat="1" applyFont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34" fillId="3" borderId="1" xfId="0" applyFont="1" applyFill="1" applyBorder="1" applyAlignment="1">
      <alignment horizontal="center"/>
    </xf>
    <xf numFmtId="0" fontId="35" fillId="5" borderId="1" xfId="0" applyFont="1" applyFill="1" applyBorder="1" applyAlignment="1">
      <alignment horizontal="center" wrapText="1"/>
    </xf>
    <xf numFmtId="0" fontId="36" fillId="2" borderId="1" xfId="0" applyFont="1" applyFill="1" applyBorder="1" applyAlignment="1">
      <alignment horizontal="left"/>
    </xf>
    <xf numFmtId="15" fontId="7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/>
    <xf numFmtId="0" fontId="7" fillId="4" borderId="6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5" fontId="4" fillId="2" borderId="1" xfId="0" applyNumberFormat="1" applyFont="1" applyFill="1" applyBorder="1" applyAlignment="1">
      <alignment horizontal="center" vertical="center"/>
    </xf>
    <xf numFmtId="43" fontId="37" fillId="2" borderId="1" xfId="0" applyNumberFormat="1" applyFont="1" applyFill="1" applyBorder="1" applyAlignment="1">
      <alignment horizontal="left" vertical="center"/>
    </xf>
    <xf numFmtId="43" fontId="4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43" fontId="4" fillId="0" borderId="0" xfId="0" applyNumberFormat="1" applyFont="1"/>
    <xf numFmtId="0" fontId="7" fillId="2" borderId="1" xfId="0" applyFont="1" applyFill="1" applyBorder="1" applyAlignment="1">
      <alignment horizontal="left" vertical="center"/>
    </xf>
    <xf numFmtId="165" fontId="4" fillId="0" borderId="0" xfId="0" applyNumberFormat="1" applyFont="1" applyAlignment="1">
      <alignment horizontal="center" vertical="center"/>
    </xf>
    <xf numFmtId="15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4" fillId="2" borderId="1" xfId="0" applyFont="1" applyFill="1" applyBorder="1" applyAlignment="1">
      <alignment horizontal="left"/>
    </xf>
    <xf numFmtId="2" fontId="30" fillId="0" borderId="0" xfId="0" applyNumberFormat="1" applyFont="1" applyAlignment="1">
      <alignment horizontal="center"/>
    </xf>
    <xf numFmtId="1" fontId="30" fillId="2" borderId="1" xfId="0" applyNumberFormat="1" applyFont="1" applyFill="1" applyBorder="1" applyAlignment="1">
      <alignment horizontal="center"/>
    </xf>
    <xf numFmtId="9" fontId="30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15" fontId="30" fillId="2" borderId="1" xfId="0" applyNumberFormat="1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 wrapText="1"/>
    </xf>
    <xf numFmtId="2" fontId="7" fillId="4" borderId="8" xfId="0" applyNumberFormat="1" applyFont="1" applyFill="1" applyBorder="1" applyAlignment="1">
      <alignment horizontal="center" vertical="center" wrapText="1"/>
    </xf>
    <xf numFmtId="0" fontId="32" fillId="0" borderId="25" xfId="0" applyFont="1" applyBorder="1"/>
    <xf numFmtId="0" fontId="7" fillId="4" borderId="3" xfId="0" applyFont="1" applyFill="1" applyBorder="1" applyAlignment="1">
      <alignment horizontal="center" wrapText="1"/>
    </xf>
    <xf numFmtId="0" fontId="37" fillId="0" borderId="0" xfId="0" applyFont="1"/>
    <xf numFmtId="0" fontId="37" fillId="0" borderId="0" xfId="0" applyFont="1" applyAlignment="1">
      <alignment horizontal="center" vertical="center"/>
    </xf>
    <xf numFmtId="165" fontId="37" fillId="0" borderId="0" xfId="0" applyNumberFormat="1" applyFont="1" applyAlignment="1">
      <alignment horizontal="center" vertical="center"/>
    </xf>
    <xf numFmtId="16" fontId="37" fillId="0" borderId="0" xfId="0" applyNumberFormat="1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15" fontId="32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top"/>
    </xf>
    <xf numFmtId="15" fontId="30" fillId="2" borderId="1" xfId="0" applyNumberFormat="1" applyFont="1" applyFill="1" applyBorder="1" applyAlignment="1">
      <alignment horizontal="center" vertical="center" wrapText="1"/>
    </xf>
    <xf numFmtId="15" fontId="30" fillId="2" borderId="1" xfId="0" applyNumberFormat="1" applyFont="1" applyFill="1" applyBorder="1" applyAlignment="1">
      <alignment horizontal="left"/>
    </xf>
    <xf numFmtId="2" fontId="30" fillId="2" borderId="1" xfId="0" applyNumberFormat="1" applyFont="1" applyFill="1" applyBorder="1" applyAlignment="1">
      <alignment horizontal="center"/>
    </xf>
    <xf numFmtId="0" fontId="32" fillId="2" borderId="24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 wrapText="1"/>
    </xf>
    <xf numFmtId="1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center" vertical="center"/>
    </xf>
    <xf numFmtId="167" fontId="4" fillId="7" borderId="2" xfId="0" applyNumberFormat="1" applyFont="1" applyFill="1" applyBorder="1" applyAlignment="1">
      <alignment horizontal="left"/>
    </xf>
    <xf numFmtId="0" fontId="4" fillId="7" borderId="2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/>
    </xf>
    <xf numFmtId="2" fontId="4" fillId="7" borderId="2" xfId="0" applyNumberFormat="1" applyFont="1" applyFill="1" applyBorder="1" applyAlignment="1">
      <alignment horizontal="center"/>
    </xf>
    <xf numFmtId="0" fontId="4" fillId="7" borderId="4" xfId="0" applyFont="1" applyFill="1" applyBorder="1" applyAlignment="1">
      <alignment horizontal="center"/>
    </xf>
    <xf numFmtId="2" fontId="4" fillId="7" borderId="2" xfId="0" applyNumberFormat="1" applyFont="1" applyFill="1" applyBorder="1" applyAlignment="1">
      <alignment horizontal="center" vertical="center" wrapText="1"/>
    </xf>
    <xf numFmtId="10" fontId="4" fillId="7" borderId="2" xfId="0" applyNumberFormat="1" applyFont="1" applyFill="1" applyBorder="1" applyAlignment="1">
      <alignment horizontal="center" vertical="center" wrapText="1"/>
    </xf>
    <xf numFmtId="167" fontId="4" fillId="7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center" vertical="center" wrapText="1"/>
    </xf>
    <xf numFmtId="167" fontId="4" fillId="8" borderId="2" xfId="0" applyNumberFormat="1" applyFont="1" applyFill="1" applyBorder="1" applyAlignment="1">
      <alignment horizontal="left"/>
    </xf>
    <xf numFmtId="1" fontId="4" fillId="8" borderId="2" xfId="0" applyNumberFormat="1" applyFont="1" applyFill="1" applyBorder="1" applyAlignment="1">
      <alignment horizontal="center"/>
    </xf>
    <xf numFmtId="0" fontId="4" fillId="8" borderId="2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/>
    </xf>
    <xf numFmtId="0" fontId="4" fillId="8" borderId="4" xfId="0" applyFont="1" applyFill="1" applyBorder="1" applyAlignment="1">
      <alignment horizontal="center"/>
    </xf>
    <xf numFmtId="2" fontId="4" fillId="8" borderId="2" xfId="0" applyNumberFormat="1" applyFont="1" applyFill="1" applyBorder="1" applyAlignment="1">
      <alignment horizontal="center" vertical="center" wrapText="1"/>
    </xf>
    <xf numFmtId="10" fontId="4" fillId="8" borderId="2" xfId="0" applyNumberFormat="1" applyFont="1" applyFill="1" applyBorder="1" applyAlignment="1">
      <alignment horizontal="center" vertical="center" wrapText="1"/>
    </xf>
    <xf numFmtId="0" fontId="4" fillId="8" borderId="2" xfId="0" applyFont="1" applyFill="1" applyBorder="1"/>
    <xf numFmtId="9" fontId="4" fillId="8" borderId="2" xfId="0" applyNumberFormat="1" applyFont="1" applyFill="1" applyBorder="1" applyAlignment="1">
      <alignment horizontal="center"/>
    </xf>
    <xf numFmtId="168" fontId="4" fillId="8" borderId="2" xfId="0" applyNumberFormat="1" applyFont="1" applyFill="1" applyBorder="1" applyAlignment="1">
      <alignment horizontal="center" vertical="center" wrapText="1"/>
    </xf>
    <xf numFmtId="15" fontId="4" fillId="8" borderId="2" xfId="0" applyNumberFormat="1" applyFont="1" applyFill="1" applyBorder="1"/>
    <xf numFmtId="1" fontId="4" fillId="6" borderId="2" xfId="0" applyNumberFormat="1" applyFont="1" applyFill="1" applyBorder="1" applyAlignment="1">
      <alignment horizontal="center" vertical="center" wrapText="1"/>
    </xf>
    <xf numFmtId="167" fontId="4" fillId="6" borderId="2" xfId="0" applyNumberFormat="1" applyFont="1" applyFill="1" applyBorder="1" applyAlignment="1">
      <alignment horizontal="center" vertical="center" wrapText="1"/>
    </xf>
    <xf numFmtId="0" fontId="4" fillId="6" borderId="2" xfId="0" applyFont="1" applyFill="1" applyBorder="1"/>
    <xf numFmtId="0" fontId="4" fillId="6" borderId="2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/>
    </xf>
    <xf numFmtId="0" fontId="4" fillId="6" borderId="4" xfId="0" applyFont="1" applyFill="1" applyBorder="1" applyAlignment="1">
      <alignment horizontal="center"/>
    </xf>
    <xf numFmtId="2" fontId="4" fillId="6" borderId="2" xfId="0" applyNumberFormat="1" applyFont="1" applyFill="1" applyBorder="1" applyAlignment="1">
      <alignment horizontal="center" vertical="center" wrapText="1"/>
    </xf>
    <xf numFmtId="9" fontId="4" fillId="6" borderId="2" xfId="0" applyNumberFormat="1" applyFont="1" applyFill="1" applyBorder="1" applyAlignment="1">
      <alignment horizontal="center"/>
    </xf>
    <xf numFmtId="1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center" vertical="center"/>
    </xf>
    <xf numFmtId="167" fontId="4" fillId="7" borderId="3" xfId="0" applyNumberFormat="1" applyFont="1" applyFill="1" applyBorder="1" applyAlignment="1">
      <alignment horizontal="left"/>
    </xf>
    <xf numFmtId="0" fontId="4" fillId="7" borderId="3" xfId="0" applyFont="1" applyFill="1" applyBorder="1" applyAlignment="1">
      <alignment horizontal="center"/>
    </xf>
    <xf numFmtId="2" fontId="4" fillId="7" borderId="3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/>
    </xf>
    <xf numFmtId="0" fontId="4" fillId="7" borderId="6" xfId="0" applyFont="1" applyFill="1" applyBorder="1" applyAlignment="1">
      <alignment horizontal="center"/>
    </xf>
    <xf numFmtId="10" fontId="4" fillId="7" borderId="3" xfId="0" applyNumberFormat="1" applyFont="1" applyFill="1" applyBorder="1" applyAlignment="1">
      <alignment horizontal="center" vertical="center" wrapText="1"/>
    </xf>
    <xf numFmtId="167" fontId="4" fillId="7" borderId="3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/>
    </xf>
    <xf numFmtId="167" fontId="4" fillId="8" borderId="2" xfId="0" applyNumberFormat="1" applyFont="1" applyFill="1" applyBorder="1" applyAlignment="1">
      <alignment horizontal="center" vertical="center"/>
    </xf>
    <xf numFmtId="2" fontId="4" fillId="8" borderId="2" xfId="0" applyNumberFormat="1" applyFont="1" applyFill="1" applyBorder="1" applyAlignment="1">
      <alignment horizontal="center" vertical="center"/>
    </xf>
    <xf numFmtId="2" fontId="4" fillId="7" borderId="3" xfId="0" applyNumberFormat="1" applyFont="1" applyFill="1" applyBorder="1" applyAlignment="1">
      <alignment horizontal="center" vertical="center" wrapText="1"/>
    </xf>
    <xf numFmtId="1" fontId="4" fillId="8" borderId="3" xfId="0" applyNumberFormat="1" applyFont="1" applyFill="1" applyBorder="1" applyAlignment="1">
      <alignment horizontal="center" vertical="center"/>
    </xf>
    <xf numFmtId="167" fontId="4" fillId="8" borderId="3" xfId="0" applyNumberFormat="1" applyFont="1" applyFill="1" applyBorder="1" applyAlignment="1">
      <alignment horizontal="center" vertical="center"/>
    </xf>
    <xf numFmtId="0" fontId="4" fillId="8" borderId="3" xfId="0" applyFont="1" applyFill="1" applyBorder="1"/>
    <xf numFmtId="0" fontId="4" fillId="8" borderId="3" xfId="0" applyFont="1" applyFill="1" applyBorder="1" applyAlignment="1">
      <alignment horizontal="center"/>
    </xf>
    <xf numFmtId="2" fontId="4" fillId="8" borderId="3" xfId="0" applyNumberFormat="1" applyFont="1" applyFill="1" applyBorder="1" applyAlignment="1">
      <alignment horizontal="center"/>
    </xf>
    <xf numFmtId="1" fontId="4" fillId="2" borderId="2" xfId="0" applyNumberFormat="1" applyFont="1" applyFill="1" applyBorder="1" applyAlignment="1">
      <alignment horizontal="center" vertical="center" wrapText="1"/>
    </xf>
    <xf numFmtId="167" fontId="4" fillId="2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2" fontId="4" fillId="2" borderId="27" xfId="0" applyNumberFormat="1" applyFont="1" applyFill="1" applyBorder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center" vertical="center"/>
    </xf>
    <xf numFmtId="165" fontId="37" fillId="0" borderId="28" xfId="0" applyNumberFormat="1" applyFont="1" applyBorder="1" applyAlignment="1">
      <alignment horizontal="center" vertical="center"/>
    </xf>
    <xf numFmtId="0" fontId="38" fillId="0" borderId="28" xfId="0" applyFont="1" applyBorder="1" applyAlignment="1">
      <alignment horizontal="center" vertical="center"/>
    </xf>
    <xf numFmtId="2" fontId="38" fillId="0" borderId="28" xfId="0" applyNumberFormat="1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15" fontId="4" fillId="0" borderId="28" xfId="0" applyNumberFormat="1" applyFont="1" applyBorder="1" applyAlignment="1">
      <alignment horizontal="center" vertical="center"/>
    </xf>
    <xf numFmtId="43" fontId="37" fillId="0" borderId="28" xfId="0" applyNumberFormat="1" applyFont="1" applyBorder="1" applyAlignment="1">
      <alignment horizontal="center" vertical="top"/>
    </xf>
    <xf numFmtId="10" fontId="38" fillId="0" borderId="28" xfId="0" applyNumberFormat="1" applyFont="1" applyBorder="1" applyAlignment="1">
      <alignment horizontal="center" vertical="center" wrapText="1"/>
    </xf>
    <xf numFmtId="16" fontId="38" fillId="0" borderId="28" xfId="0" applyNumberFormat="1" applyFont="1" applyBorder="1" applyAlignment="1">
      <alignment horizontal="center" vertical="center"/>
    </xf>
    <xf numFmtId="0" fontId="37" fillId="0" borderId="28" xfId="0" applyFont="1" applyBorder="1" applyAlignment="1">
      <alignment horizontal="left"/>
    </xf>
    <xf numFmtId="0" fontId="7" fillId="4" borderId="23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wrapText="1"/>
    </xf>
    <xf numFmtId="0" fontId="7" fillId="4" borderId="28" xfId="0" applyFont="1" applyFill="1" applyBorder="1" applyAlignment="1">
      <alignment horizontal="center" vertical="center" wrapText="1"/>
    </xf>
    <xf numFmtId="0" fontId="7" fillId="2" borderId="22" xfId="0" applyFont="1" applyFill="1" applyBorder="1" applyAlignment="1">
      <alignment horizontal="left" vertical="center"/>
    </xf>
    <xf numFmtId="0" fontId="4" fillId="2" borderId="22" xfId="0" applyFont="1" applyFill="1" applyBorder="1" applyAlignment="1">
      <alignment horizontal="center"/>
    </xf>
    <xf numFmtId="0" fontId="4" fillId="2" borderId="22" xfId="0" applyFont="1" applyFill="1" applyBorder="1"/>
    <xf numFmtId="0" fontId="16" fillId="0" borderId="7" xfId="0" applyFont="1" applyBorder="1"/>
    <xf numFmtId="2" fontId="4" fillId="0" borderId="7" xfId="0" applyNumberFormat="1" applyFont="1" applyBorder="1"/>
    <xf numFmtId="0" fontId="4" fillId="0" borderId="7" xfId="0" applyFont="1" applyBorder="1"/>
    <xf numFmtId="0" fontId="7" fillId="0" borderId="28" xfId="1" applyFont="1" applyBorder="1"/>
    <xf numFmtId="2" fontId="7" fillId="0" borderId="28" xfId="1" applyNumberFormat="1" applyFont="1" applyBorder="1" applyAlignment="1">
      <alignment horizontal="right"/>
    </xf>
    <xf numFmtId="2" fontId="7" fillId="0" borderId="28" xfId="1" applyNumberFormat="1" applyFont="1" applyBorder="1"/>
    <xf numFmtId="10" fontId="7" fillId="0" borderId="28" xfId="46" applyNumberFormat="1" applyFont="1" applyBorder="1"/>
    <xf numFmtId="0" fontId="7" fillId="4" borderId="7" xfId="0" applyFont="1" applyFill="1" applyBorder="1" applyAlignment="1">
      <alignment horizontal="center"/>
    </xf>
    <xf numFmtId="0" fontId="4" fillId="0" borderId="22" xfId="0" applyFont="1" applyBorder="1"/>
    <xf numFmtId="15" fontId="4" fillId="0" borderId="22" xfId="0" applyNumberFormat="1" applyFont="1" applyBorder="1"/>
    <xf numFmtId="2" fontId="4" fillId="0" borderId="22" xfId="0" applyNumberFormat="1" applyFont="1" applyBorder="1"/>
    <xf numFmtId="2" fontId="4" fillId="0" borderId="22" xfId="0" applyNumberFormat="1" applyFont="1" applyBorder="1" applyAlignment="1">
      <alignment horizontal="right"/>
    </xf>
    <xf numFmtId="0" fontId="15" fillId="0" borderId="22" xfId="0" applyFont="1" applyBorder="1"/>
    <xf numFmtId="10" fontId="15" fillId="2" borderId="22" xfId="0" applyNumberFormat="1" applyFont="1" applyFill="1" applyBorder="1" applyAlignment="1">
      <alignment horizontal="center"/>
    </xf>
    <xf numFmtId="0" fontId="4" fillId="0" borderId="28" xfId="0" applyFont="1" applyBorder="1"/>
    <xf numFmtId="0" fontId="16" fillId="0" borderId="28" xfId="0" applyFont="1" applyBorder="1"/>
    <xf numFmtId="2" fontId="4" fillId="0" borderId="28" xfId="0" applyNumberFormat="1" applyFont="1" applyBorder="1"/>
    <xf numFmtId="15" fontId="54" fillId="0" borderId="28" xfId="12" applyNumberFormat="1" applyFont="1" applyBorder="1"/>
    <xf numFmtId="2" fontId="4" fillId="0" borderId="28" xfId="1" applyNumberFormat="1" applyBorder="1"/>
    <xf numFmtId="15" fontId="2" fillId="0" borderId="28" xfId="12" applyNumberFormat="1" applyFont="1" applyBorder="1"/>
    <xf numFmtId="2" fontId="4" fillId="0" borderId="28" xfId="1" applyNumberFormat="1" applyBorder="1" applyAlignment="1">
      <alignment horizontal="right"/>
    </xf>
    <xf numFmtId="0" fontId="4" fillId="0" borderId="28" xfId="1" applyBorder="1"/>
    <xf numFmtId="10" fontId="4" fillId="0" borderId="28" xfId="46" applyNumberFormat="1" applyFont="1" applyBorder="1"/>
    <xf numFmtId="0" fontId="2" fillId="0" borderId="28" xfId="12" applyFont="1" applyBorder="1" applyAlignment="1">
      <alignment horizontal="left"/>
    </xf>
    <xf numFmtId="49" fontId="2" fillId="0" borderId="28" xfId="12" applyNumberFormat="1" applyFont="1" applyBorder="1"/>
    <xf numFmtId="0" fontId="2" fillId="0" borderId="28" xfId="12" applyFont="1" applyBorder="1"/>
    <xf numFmtId="0" fontId="4" fillId="0" borderId="28" xfId="0" applyFont="1" applyBorder="1" applyAlignment="1">
      <alignment horizontal="left"/>
    </xf>
    <xf numFmtId="16" fontId="37" fillId="0" borderId="22" xfId="0" applyNumberFormat="1" applyFont="1" applyBorder="1" applyAlignment="1">
      <alignment horizontal="center" vertical="center"/>
    </xf>
    <xf numFmtId="0" fontId="37" fillId="0" borderId="28" xfId="0" applyFont="1" applyBorder="1"/>
    <xf numFmtId="16" fontId="37" fillId="0" borderId="2" xfId="0" applyNumberFormat="1" applyFont="1" applyBorder="1" applyAlignment="1">
      <alignment horizontal="center" vertical="center"/>
    </xf>
    <xf numFmtId="0" fontId="7" fillId="4" borderId="22" xfId="0" applyFont="1" applyFill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16" fontId="37" fillId="0" borderId="28" xfId="0" applyNumberFormat="1" applyFont="1" applyBorder="1" applyAlignment="1">
      <alignment horizontal="center" vertical="center"/>
    </xf>
    <xf numFmtId="1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center" vertical="center"/>
    </xf>
    <xf numFmtId="167" fontId="4" fillId="7" borderId="7" xfId="0" applyNumberFormat="1" applyFont="1" applyFill="1" applyBorder="1" applyAlignment="1">
      <alignment horizontal="left"/>
    </xf>
    <xf numFmtId="0" fontId="4" fillId="7" borderId="7" xfId="0" applyFont="1" applyFill="1" applyBorder="1" applyAlignment="1">
      <alignment horizontal="center"/>
    </xf>
    <xf numFmtId="2" fontId="4" fillId="7" borderId="7" xfId="0" applyNumberFormat="1" applyFont="1" applyFill="1" applyBorder="1" applyAlignment="1">
      <alignment horizontal="center"/>
    </xf>
    <xf numFmtId="0" fontId="4" fillId="7" borderId="18" xfId="0" applyFont="1" applyFill="1" applyBorder="1" applyAlignment="1">
      <alignment horizontal="center"/>
    </xf>
    <xf numFmtId="0" fontId="7" fillId="4" borderId="23" xfId="0" applyFont="1" applyFill="1" applyBorder="1" applyAlignment="1">
      <alignment horizontal="left" vertical="center" wrapText="1"/>
    </xf>
    <xf numFmtId="16" fontId="37" fillId="40" borderId="22" xfId="0" applyNumberFormat="1" applyFont="1" applyFill="1" applyBorder="1" applyAlignment="1">
      <alignment horizontal="center" vertical="center"/>
    </xf>
    <xf numFmtId="0" fontId="37" fillId="40" borderId="0" xfId="0" applyFont="1" applyFill="1"/>
    <xf numFmtId="0" fontId="37" fillId="40" borderId="0" xfId="0" applyFont="1" applyFill="1" applyAlignment="1">
      <alignment horizontal="center" vertical="center"/>
    </xf>
    <xf numFmtId="165" fontId="37" fillId="40" borderId="0" xfId="0" applyNumberFormat="1" applyFont="1" applyFill="1" applyAlignment="1">
      <alignment horizontal="center" vertical="center"/>
    </xf>
    <xf numFmtId="0" fontId="0" fillId="40" borderId="0" xfId="0" applyFill="1"/>
    <xf numFmtId="165" fontId="37" fillId="0" borderId="22" xfId="0" applyNumberFormat="1" applyFont="1" applyBorder="1" applyAlignment="1">
      <alignment horizontal="center" vertical="center"/>
    </xf>
    <xf numFmtId="2" fontId="37" fillId="0" borderId="28" xfId="0" applyNumberFormat="1" applyFont="1" applyBorder="1" applyAlignment="1">
      <alignment horizontal="center" vertical="center"/>
    </xf>
    <xf numFmtId="10" fontId="37" fillId="0" borderId="28" xfId="0" applyNumberFormat="1" applyFont="1" applyBorder="1" applyAlignment="1">
      <alignment horizontal="center" vertical="center" wrapText="1"/>
    </xf>
    <xf numFmtId="0" fontId="37" fillId="41" borderId="28" xfId="0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center" vertical="center"/>
    </xf>
    <xf numFmtId="0" fontId="38" fillId="42" borderId="28" xfId="0" applyFont="1" applyFill="1" applyBorder="1" applyAlignment="1">
      <alignment horizontal="center" vertical="center"/>
    </xf>
    <xf numFmtId="167" fontId="4" fillId="44" borderId="2" xfId="0" applyNumberFormat="1" applyFont="1" applyFill="1" applyBorder="1" applyAlignment="1">
      <alignment horizontal="center" vertical="center"/>
    </xf>
    <xf numFmtId="0" fontId="16" fillId="43" borderId="2" xfId="0" applyFont="1" applyFill="1" applyBorder="1"/>
    <xf numFmtId="0" fontId="16" fillId="43" borderId="2" xfId="0" applyFont="1" applyFill="1" applyBorder="1" applyAlignment="1">
      <alignment horizontal="center"/>
    </xf>
    <xf numFmtId="0" fontId="4" fillId="43" borderId="2" xfId="0" applyFont="1" applyFill="1" applyBorder="1" applyAlignment="1">
      <alignment horizontal="center"/>
    </xf>
    <xf numFmtId="0" fontId="4" fillId="45" borderId="4" xfId="0" applyFont="1" applyFill="1" applyBorder="1" applyAlignment="1">
      <alignment horizontal="center"/>
    </xf>
    <xf numFmtId="2" fontId="4" fillId="45" borderId="2" xfId="0" applyNumberFormat="1" applyFont="1" applyFill="1" applyBorder="1" applyAlignment="1">
      <alignment horizontal="center" vertical="center" wrapText="1"/>
    </xf>
    <xf numFmtId="10" fontId="4" fillId="45" borderId="2" xfId="0" applyNumberFormat="1" applyFont="1" applyFill="1" applyBorder="1" applyAlignment="1">
      <alignment horizontal="center" vertical="center" wrapText="1"/>
    </xf>
    <xf numFmtId="0" fontId="4" fillId="45" borderId="2" xfId="0" applyFont="1" applyFill="1" applyBorder="1" applyAlignment="1">
      <alignment horizontal="center"/>
    </xf>
    <xf numFmtId="167" fontId="4" fillId="45" borderId="2" xfId="0" applyNumberFormat="1" applyFont="1" applyFill="1" applyBorder="1" applyAlignment="1">
      <alignment horizontal="center" vertical="center" wrapText="1"/>
    </xf>
    <xf numFmtId="0" fontId="0" fillId="43" borderId="0" xfId="0" applyFill="1" applyAlignment="1">
      <alignment horizontal="center" vertical="center"/>
    </xf>
    <xf numFmtId="0" fontId="7" fillId="4" borderId="28" xfId="0" applyFont="1" applyFill="1" applyBorder="1" applyAlignment="1">
      <alignment horizontal="left" vertical="center" wrapText="1"/>
    </xf>
    <xf numFmtId="2" fontId="37" fillId="41" borderId="28" xfId="0" applyNumberFormat="1" applyFont="1" applyFill="1" applyBorder="1" applyAlignment="1">
      <alignment horizontal="center" vertical="center"/>
    </xf>
    <xf numFmtId="10" fontId="37" fillId="41" borderId="28" xfId="0" applyNumberFormat="1" applyFont="1" applyFill="1" applyBorder="1" applyAlignment="1">
      <alignment horizontal="center" vertical="center" wrapText="1"/>
    </xf>
    <xf numFmtId="16" fontId="37" fillId="41" borderId="28" xfId="0" applyNumberFormat="1" applyFont="1" applyFill="1" applyBorder="1" applyAlignment="1">
      <alignment horizontal="center" vertical="center"/>
    </xf>
    <xf numFmtId="2" fontId="38" fillId="42" borderId="28" xfId="0" applyNumberFormat="1" applyFont="1" applyFill="1" applyBorder="1" applyAlignment="1">
      <alignment horizontal="center" vertical="center"/>
    </xf>
    <xf numFmtId="165" fontId="37" fillId="42" borderId="28" xfId="0" applyNumberFormat="1" applyFont="1" applyFill="1" applyBorder="1" applyAlignment="1">
      <alignment horizontal="center" vertical="center"/>
    </xf>
    <xf numFmtId="0" fontId="4" fillId="0" borderId="22" xfId="0" applyFont="1" applyBorder="1" applyAlignment="1">
      <alignment horizontal="center"/>
    </xf>
    <xf numFmtId="0" fontId="37" fillId="0" borderId="22" xfId="0" applyFont="1" applyBorder="1" applyAlignment="1">
      <alignment horizontal="center" vertical="center"/>
    </xf>
    <xf numFmtId="0" fontId="0" fillId="0" borderId="22" xfId="0" applyBorder="1"/>
    <xf numFmtId="0" fontId="37" fillId="0" borderId="22" xfId="0" applyFont="1" applyBorder="1"/>
    <xf numFmtId="0" fontId="38" fillId="0" borderId="22" xfId="0" applyFont="1" applyBorder="1" applyAlignment="1">
      <alignment horizontal="center" vertical="center"/>
    </xf>
    <xf numFmtId="2" fontId="38" fillId="0" borderId="22" xfId="0" applyNumberFormat="1" applyFont="1" applyBorder="1" applyAlignment="1">
      <alignment horizontal="center" vertical="center"/>
    </xf>
    <xf numFmtId="166" fontId="37" fillId="0" borderId="22" xfId="0" applyNumberFormat="1" applyFont="1" applyBorder="1" applyAlignment="1">
      <alignment horizontal="center" vertical="center"/>
    </xf>
    <xf numFmtId="166" fontId="37" fillId="0" borderId="28" xfId="0" applyNumberFormat="1" applyFont="1" applyBorder="1" applyAlignment="1">
      <alignment horizontal="center" vertical="center"/>
    </xf>
    <xf numFmtId="0" fontId="4" fillId="0" borderId="23" xfId="0" applyFont="1" applyBorder="1"/>
    <xf numFmtId="0" fontId="16" fillId="0" borderId="38" xfId="0" applyFont="1" applyBorder="1"/>
    <xf numFmtId="2" fontId="4" fillId="0" borderId="38" xfId="0" applyNumberFormat="1" applyFont="1" applyBorder="1"/>
    <xf numFmtId="0" fontId="4" fillId="0" borderId="38" xfId="0" applyFont="1" applyBorder="1"/>
    <xf numFmtId="0" fontId="4" fillId="2" borderId="28" xfId="0" applyFont="1" applyFill="1" applyBorder="1"/>
    <xf numFmtId="0" fontId="4" fillId="0" borderId="39" xfId="0" applyFont="1" applyBorder="1" applyAlignment="1">
      <alignment horizontal="left"/>
    </xf>
    <xf numFmtId="0" fontId="4" fillId="2" borderId="38" xfId="0" applyFont="1" applyFill="1" applyBorder="1"/>
    <xf numFmtId="0" fontId="0" fillId="0" borderId="28" xfId="0" applyBorder="1"/>
    <xf numFmtId="0" fontId="19" fillId="2" borderId="22" xfId="0" applyFont="1" applyFill="1" applyBorder="1" applyAlignment="1">
      <alignment horizontal="right"/>
    </xf>
    <xf numFmtId="2" fontId="19" fillId="2" borderId="22" xfId="0" applyNumberFormat="1" applyFont="1" applyFill="1" applyBorder="1" applyAlignment="1">
      <alignment horizontal="right"/>
    </xf>
    <xf numFmtId="0" fontId="4" fillId="0" borderId="28" xfId="0" applyFont="1" applyBorder="1" applyAlignment="1">
      <alignment horizontal="center"/>
    </xf>
    <xf numFmtId="0" fontId="38" fillId="41" borderId="28" xfId="0" applyFont="1" applyFill="1" applyBorder="1" applyAlignment="1">
      <alignment horizontal="center" vertical="center"/>
    </xf>
    <xf numFmtId="2" fontId="38" fillId="41" borderId="28" xfId="0" applyNumberFormat="1" applyFont="1" applyFill="1" applyBorder="1" applyAlignment="1">
      <alignment horizontal="center" vertical="center"/>
    </xf>
    <xf numFmtId="166" fontId="37" fillId="41" borderId="28" xfId="0" applyNumberFormat="1" applyFont="1" applyFill="1" applyBorder="1" applyAlignment="1">
      <alignment horizontal="center" vertical="center"/>
    </xf>
    <xf numFmtId="16" fontId="37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/>
    <xf numFmtId="0" fontId="37" fillId="47" borderId="28" xfId="0" applyFont="1" applyFill="1" applyBorder="1"/>
    <xf numFmtId="0" fontId="37" fillId="47" borderId="28" xfId="0" applyFont="1" applyFill="1" applyBorder="1" applyAlignment="1">
      <alignment horizontal="center" vertical="center"/>
    </xf>
    <xf numFmtId="0" fontId="38" fillId="47" borderId="28" xfId="0" applyFont="1" applyFill="1" applyBorder="1" applyAlignment="1">
      <alignment horizontal="center" vertical="center"/>
    </xf>
    <xf numFmtId="0" fontId="37" fillId="46" borderId="28" xfId="0" applyFont="1" applyFill="1" applyBorder="1" applyAlignment="1">
      <alignment horizontal="center" vertical="center"/>
    </xf>
    <xf numFmtId="2" fontId="38" fillId="46" borderId="28" xfId="0" applyNumberFormat="1" applyFont="1" applyFill="1" applyBorder="1" applyAlignment="1">
      <alignment horizontal="center" vertical="center"/>
    </xf>
    <xf numFmtId="166" fontId="37" fillId="46" borderId="28" xfId="0" applyNumberFormat="1" applyFont="1" applyFill="1" applyBorder="1" applyAlignment="1">
      <alignment horizontal="center" vertical="center"/>
    </xf>
    <xf numFmtId="16" fontId="37" fillId="47" borderId="28" xfId="0" applyNumberFormat="1" applyFont="1" applyFill="1" applyBorder="1" applyAlignment="1">
      <alignment horizontal="center" vertical="center"/>
    </xf>
    <xf numFmtId="0" fontId="38" fillId="46" borderId="28" xfId="0" applyFont="1" applyFill="1" applyBorder="1" applyAlignment="1">
      <alignment horizontal="center" vertical="center"/>
    </xf>
    <xf numFmtId="16" fontId="37" fillId="0" borderId="5" xfId="0" applyNumberFormat="1" applyFont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37" fillId="0" borderId="28" xfId="0" applyFont="1" applyFill="1" applyBorder="1" applyAlignment="1">
      <alignment horizontal="center" vertical="center"/>
    </xf>
    <xf numFmtId="16" fontId="37" fillId="0" borderId="28" xfId="0" applyNumberFormat="1" applyFont="1" applyFill="1" applyBorder="1" applyAlignment="1">
      <alignment horizontal="center" vertical="center"/>
    </xf>
    <xf numFmtId="0" fontId="37" fillId="0" borderId="28" xfId="0" applyFont="1" applyFill="1" applyBorder="1"/>
    <xf numFmtId="0" fontId="38" fillId="0" borderId="28" xfId="0" applyFont="1" applyFill="1" applyBorder="1" applyAlignment="1">
      <alignment horizontal="center" vertical="center"/>
    </xf>
    <xf numFmtId="2" fontId="38" fillId="0" borderId="28" xfId="0" applyNumberFormat="1" applyFont="1" applyFill="1" applyBorder="1" applyAlignment="1">
      <alignment horizontal="center" vertical="center"/>
    </xf>
    <xf numFmtId="166" fontId="37" fillId="0" borderId="28" xfId="0" applyNumberFormat="1" applyFont="1" applyFill="1" applyBorder="1" applyAlignment="1">
      <alignment horizontal="center" vertical="center"/>
    </xf>
    <xf numFmtId="0" fontId="37" fillId="41" borderId="2" xfId="0" applyFont="1" applyFill="1" applyBorder="1" applyAlignment="1">
      <alignment horizontal="center" vertical="center"/>
    </xf>
    <xf numFmtId="0" fontId="38" fillId="41" borderId="40" xfId="0" applyFont="1" applyFill="1" applyBorder="1" applyAlignment="1">
      <alignment horizontal="center" vertical="center"/>
    </xf>
    <xf numFmtId="2" fontId="38" fillId="41" borderId="2" xfId="0" applyNumberFormat="1" applyFont="1" applyFill="1" applyBorder="1" applyAlignment="1">
      <alignment horizontal="center" vertical="center"/>
    </xf>
    <xf numFmtId="166" fontId="37" fillId="41" borderId="2" xfId="0" applyNumberFormat="1" applyFont="1" applyFill="1" applyBorder="1" applyAlignment="1">
      <alignment horizontal="center" vertical="center"/>
    </xf>
    <xf numFmtId="0" fontId="38" fillId="41" borderId="2" xfId="0" applyFont="1" applyFill="1" applyBorder="1" applyAlignment="1">
      <alignment horizontal="center" vertical="center"/>
    </xf>
    <xf numFmtId="16" fontId="37" fillId="42" borderId="2" xfId="0" applyNumberFormat="1" applyFont="1" applyFill="1" applyBorder="1" applyAlignment="1">
      <alignment horizontal="center" vertical="center"/>
    </xf>
    <xf numFmtId="0" fontId="38" fillId="46" borderId="40" xfId="0" applyFont="1" applyFill="1" applyBorder="1" applyAlignment="1">
      <alignment horizontal="center" vertical="center"/>
    </xf>
    <xf numFmtId="0" fontId="37" fillId="46" borderId="2" xfId="0" applyFont="1" applyFill="1" applyBorder="1" applyAlignment="1">
      <alignment horizontal="center" vertical="center"/>
    </xf>
    <xf numFmtId="2" fontId="38" fillId="46" borderId="2" xfId="0" applyNumberFormat="1" applyFont="1" applyFill="1" applyBorder="1" applyAlignment="1">
      <alignment horizontal="center" vertical="center"/>
    </xf>
    <xf numFmtId="166" fontId="37" fillId="46" borderId="2" xfId="0" applyNumberFormat="1" applyFont="1" applyFill="1" applyBorder="1" applyAlignment="1">
      <alignment horizontal="center" vertical="center"/>
    </xf>
    <xf numFmtId="0" fontId="38" fillId="46" borderId="2" xfId="0" applyFont="1" applyFill="1" applyBorder="1" applyAlignment="1">
      <alignment horizontal="center" vertical="center"/>
    </xf>
    <xf numFmtId="16" fontId="37" fillId="47" borderId="2" xfId="0" applyNumberFormat="1" applyFont="1" applyFill="1" applyBorder="1" applyAlignment="1">
      <alignment horizontal="center" vertical="center"/>
    </xf>
    <xf numFmtId="0" fontId="4" fillId="42" borderId="28" xfId="0" applyFont="1" applyFill="1" applyBorder="1" applyAlignment="1">
      <alignment horizontal="center" vertical="center"/>
    </xf>
    <xf numFmtId="15" fontId="4" fillId="42" borderId="28" xfId="0" applyNumberFormat="1" applyFont="1" applyFill="1" applyBorder="1" applyAlignment="1">
      <alignment horizontal="center" vertical="center"/>
    </xf>
    <xf numFmtId="0" fontId="37" fillId="42" borderId="28" xfId="0" applyFont="1" applyFill="1" applyBorder="1" applyAlignment="1">
      <alignment horizontal="left"/>
    </xf>
    <xf numFmtId="43" fontId="37" fillId="42" borderId="28" xfId="0" applyNumberFormat="1" applyFont="1" applyFill="1" applyBorder="1" applyAlignment="1">
      <alignment horizontal="center" vertical="top"/>
    </xf>
    <xf numFmtId="0" fontId="37" fillId="43" borderId="28" xfId="0" applyFont="1" applyFill="1" applyBorder="1" applyAlignment="1">
      <alignment horizontal="center" vertical="center"/>
    </xf>
    <xf numFmtId="16" fontId="37" fillId="43" borderId="28" xfId="0" applyNumberFormat="1" applyFont="1" applyFill="1" applyBorder="1" applyAlignment="1">
      <alignment horizontal="center" vertical="center"/>
    </xf>
    <xf numFmtId="0" fontId="37" fillId="43" borderId="28" xfId="0" applyFont="1" applyFill="1" applyBorder="1"/>
    <xf numFmtId="0" fontId="38" fillId="43" borderId="28" xfId="0" applyFont="1" applyFill="1" applyBorder="1" applyAlignment="1">
      <alignment horizontal="center" vertical="center"/>
    </xf>
    <xf numFmtId="0" fontId="38" fillId="48" borderId="40" xfId="0" applyFont="1" applyFill="1" applyBorder="1" applyAlignment="1">
      <alignment horizontal="center" vertical="center"/>
    </xf>
    <xf numFmtId="0" fontId="37" fillId="48" borderId="2" xfId="0" applyFont="1" applyFill="1" applyBorder="1" applyAlignment="1">
      <alignment horizontal="center" vertical="center"/>
    </xf>
    <xf numFmtId="2" fontId="38" fillId="48" borderId="2" xfId="0" applyNumberFormat="1" applyFont="1" applyFill="1" applyBorder="1" applyAlignment="1">
      <alignment horizontal="center" vertical="center"/>
    </xf>
    <xf numFmtId="166" fontId="37" fillId="48" borderId="2" xfId="0" applyNumberFormat="1" applyFont="1" applyFill="1" applyBorder="1" applyAlignment="1">
      <alignment horizontal="center" vertical="center"/>
    </xf>
    <xf numFmtId="0" fontId="38" fillId="48" borderId="2" xfId="0" applyFont="1" applyFill="1" applyBorder="1" applyAlignment="1">
      <alignment horizontal="center" vertical="center"/>
    </xf>
    <xf numFmtId="16" fontId="37" fillId="43" borderId="2" xfId="0" applyNumberFormat="1" applyFont="1" applyFill="1" applyBorder="1" applyAlignment="1">
      <alignment horizontal="center" vertical="center"/>
    </xf>
    <xf numFmtId="0" fontId="38" fillId="0" borderId="38" xfId="0" applyFont="1" applyFill="1" applyBorder="1" applyAlignment="1">
      <alignment horizontal="center" vertical="center"/>
    </xf>
    <xf numFmtId="0" fontId="38" fillId="0" borderId="41" xfId="0" applyFont="1" applyFill="1" applyBorder="1" applyAlignment="1">
      <alignment horizontal="center" vertical="center"/>
    </xf>
    <xf numFmtId="0" fontId="37" fillId="0" borderId="7" xfId="0" applyFont="1" applyFill="1" applyBorder="1" applyAlignment="1">
      <alignment horizontal="center" vertical="center"/>
    </xf>
    <xf numFmtId="2" fontId="38" fillId="0" borderId="7" xfId="0" applyNumberFormat="1" applyFont="1" applyFill="1" applyBorder="1" applyAlignment="1">
      <alignment horizontal="center" vertical="center"/>
    </xf>
    <xf numFmtId="166" fontId="37" fillId="0" borderId="7" xfId="0" applyNumberFormat="1" applyFont="1" applyFill="1" applyBorder="1" applyAlignment="1">
      <alignment horizontal="center" vertical="center"/>
    </xf>
    <xf numFmtId="0" fontId="38" fillId="0" borderId="7" xfId="0" applyFont="1" applyFill="1" applyBorder="1" applyAlignment="1">
      <alignment horizontal="center" vertical="center"/>
    </xf>
    <xf numFmtId="16" fontId="37" fillId="0" borderId="7" xfId="0" applyNumberFormat="1" applyFont="1" applyFill="1" applyBorder="1" applyAlignment="1">
      <alignment horizontal="center" vertical="center"/>
    </xf>
    <xf numFmtId="0" fontId="7" fillId="4" borderId="12" xfId="0" applyFont="1" applyFill="1" applyBorder="1" applyAlignment="1">
      <alignment horizontal="center" vertical="center" wrapText="1"/>
    </xf>
    <xf numFmtId="0" fontId="14" fillId="0" borderId="13" xfId="0" applyFont="1" applyBorder="1"/>
    <xf numFmtId="0" fontId="14" fillId="0" borderId="14" xfId="0" applyFont="1" applyBorder="1"/>
    <xf numFmtId="0" fontId="7" fillId="4" borderId="9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7" fillId="4" borderId="10" xfId="0" applyFont="1" applyFill="1" applyBorder="1" applyAlignment="1">
      <alignment horizontal="left" vertical="center" wrapText="1"/>
    </xf>
    <xf numFmtId="0" fontId="14" fillId="0" borderId="27" xfId="0" applyFont="1" applyBorder="1"/>
    <xf numFmtId="0" fontId="14" fillId="0" borderId="19" xfId="0" applyFont="1" applyBorder="1"/>
    <xf numFmtId="0" fontId="7" fillId="4" borderId="10" xfId="0" applyFont="1" applyFill="1" applyBorder="1" applyAlignment="1">
      <alignment horizontal="center" vertical="center" wrapText="1"/>
    </xf>
    <xf numFmtId="0" fontId="27" fillId="2" borderId="21" xfId="0" applyFont="1" applyFill="1" applyBorder="1"/>
    <xf numFmtId="0" fontId="14" fillId="0" borderId="22" xfId="0" applyFont="1" applyBorder="1"/>
    <xf numFmtId="2" fontId="32" fillId="2" borderId="21" xfId="0" applyNumberFormat="1" applyFont="1" applyFill="1" applyBorder="1" applyAlignment="1">
      <alignment horizontal="left" wrapText="1"/>
    </xf>
  </cellXfs>
  <cellStyles count="119">
    <cellStyle name="20% - Accent1 2" xfId="13"/>
    <cellStyle name="20% - Accent1 2 2" xfId="94"/>
    <cellStyle name="20% - Accent2 2" xfId="14"/>
    <cellStyle name="20% - Accent2 2 2" xfId="95"/>
    <cellStyle name="20% - Accent3 2" xfId="15"/>
    <cellStyle name="20% - Accent3 2 2" xfId="96"/>
    <cellStyle name="20% - Accent4 2" xfId="16"/>
    <cellStyle name="20% - Accent4 2 2" xfId="97"/>
    <cellStyle name="20% - Accent5 2" xfId="17"/>
    <cellStyle name="20% - Accent5 2 2" xfId="98"/>
    <cellStyle name="20% - Accent6 2" xfId="18"/>
    <cellStyle name="20% - Accent6 2 2" xfId="99"/>
    <cellStyle name="40% - Accent1 2" xfId="19"/>
    <cellStyle name="40% - Accent1 2 2" xfId="100"/>
    <cellStyle name="40% - Accent2 2" xfId="20"/>
    <cellStyle name="40% - Accent2 2 2" xfId="101"/>
    <cellStyle name="40% - Accent3 2" xfId="21"/>
    <cellStyle name="40% - Accent3 2 2" xfId="102"/>
    <cellStyle name="40% - Accent4 2" xfId="22"/>
    <cellStyle name="40% - Accent4 2 2" xfId="103"/>
    <cellStyle name="40% - Accent5 2" xfId="23"/>
    <cellStyle name="40% - Accent5 2 2" xfId="104"/>
    <cellStyle name="40% - Accent6 2" xfId="24"/>
    <cellStyle name="40% - Accent6 2 2" xfId="105"/>
    <cellStyle name="60% - Accent1 2" xfId="64"/>
    <cellStyle name="60% - Accent1 2 2" xfId="110"/>
    <cellStyle name="60% - Accent1 3" xfId="25"/>
    <cellStyle name="60% - Accent2 2" xfId="65"/>
    <cellStyle name="60% - Accent2 2 2" xfId="111"/>
    <cellStyle name="60% - Accent2 3" xfId="26"/>
    <cellStyle name="60% - Accent3 2" xfId="66"/>
    <cellStyle name="60% - Accent3 2 2" xfId="112"/>
    <cellStyle name="60% - Accent3 3" xfId="27"/>
    <cellStyle name="60% - Accent4 2" xfId="67"/>
    <cellStyle name="60% - Accent4 2 2" xfId="113"/>
    <cellStyle name="60% - Accent4 3" xfId="28"/>
    <cellStyle name="60% - Accent5 2" xfId="68"/>
    <cellStyle name="60% - Accent5 2 2" xfId="114"/>
    <cellStyle name="60% - Accent5 3" xfId="29"/>
    <cellStyle name="60% - Accent6 2" xfId="69"/>
    <cellStyle name="60% - Accent6 2 2" xfId="115"/>
    <cellStyle name="60% - Accent6 3" xfId="30"/>
    <cellStyle name="Accent1 2" xfId="31"/>
    <cellStyle name="Accent2 2" xfId="32"/>
    <cellStyle name="Accent3 2" xfId="33"/>
    <cellStyle name="Accent4 2" xfId="34"/>
    <cellStyle name="Accent5 2" xfId="35"/>
    <cellStyle name="Accent6 2" xfId="36"/>
    <cellStyle name="Bad 2" xfId="37"/>
    <cellStyle name="Calculation" xfId="8" builtinId="22" customBuiltin="1"/>
    <cellStyle name="Check Cell" xfId="10" builtinId="23" customBuiltin="1"/>
    <cellStyle name="Comma 2" xfId="70"/>
    <cellStyle name="Comma 2 2" xfId="80"/>
    <cellStyle name="Comma 2 2 2" xfId="117"/>
    <cellStyle name="Comma 2 3" xfId="116"/>
    <cellStyle name="Comma 3" xfId="52"/>
    <cellStyle name="Comma 3 2" xfId="108"/>
    <cellStyle name="Explanatory Text 2" xfId="38"/>
    <cellStyle name="Good 2" xfId="39"/>
    <cellStyle name="Heading 1" xfId="3" builtinId="16" customBuiltin="1"/>
    <cellStyle name="Heading 2" xfId="4" builtinId="17" customBuiltin="1"/>
    <cellStyle name="Heading 3" xfId="5" builtinId="18" customBuiltin="1"/>
    <cellStyle name="Heading 4 2" xfId="40"/>
    <cellStyle name="Hyperlink 2" xfId="41"/>
    <cellStyle name="Input" xfId="6" builtinId="20" customBuiltin="1"/>
    <cellStyle name="Linked Cell" xfId="9" builtinId="24" customBuiltin="1"/>
    <cellStyle name="Neutral 2" xfId="63"/>
    <cellStyle name="Neutral 3" xfId="42"/>
    <cellStyle name="Normal" xfId="0" builtinId="0"/>
    <cellStyle name="Normal 10" xfId="61"/>
    <cellStyle name="Normal 10 2" xfId="72"/>
    <cellStyle name="Normal 11" xfId="73"/>
    <cellStyle name="Normal 11 2" xfId="81"/>
    <cellStyle name="Normal 12" xfId="74"/>
    <cellStyle name="Normal 12 2" xfId="82"/>
    <cellStyle name="Normal 13" xfId="75"/>
    <cellStyle name="Normal 13 2" xfId="83"/>
    <cellStyle name="Normal 14" xfId="76"/>
    <cellStyle name="Normal 14 2" xfId="84"/>
    <cellStyle name="Normal 15" xfId="77"/>
    <cellStyle name="Normal 15 2" xfId="85"/>
    <cellStyle name="Normal 16" xfId="78"/>
    <cellStyle name="Normal 16 2" xfId="86"/>
    <cellStyle name="Normal 17" xfId="79"/>
    <cellStyle name="Normal 17 2" xfId="87"/>
    <cellStyle name="Normal 18" xfId="88"/>
    <cellStyle name="Normal 19" xfId="89"/>
    <cellStyle name="Normal 2" xfId="43"/>
    <cellStyle name="Normal 2 2" xfId="55"/>
    <cellStyle name="Normal 20" xfId="90"/>
    <cellStyle name="Normal 21" xfId="91"/>
    <cellStyle name="Normal 21 2" xfId="118"/>
    <cellStyle name="Normal 22" xfId="12"/>
    <cellStyle name="Normal 22 2" xfId="93"/>
    <cellStyle name="Normal 23" xfId="92"/>
    <cellStyle name="Normal 3" xfId="44"/>
    <cellStyle name="Normal 4" xfId="49"/>
    <cellStyle name="Normal 4 2" xfId="56"/>
    <cellStyle name="Normal 5" xfId="50"/>
    <cellStyle name="Normal 5 2" xfId="57"/>
    <cellStyle name="Normal 6" xfId="51"/>
    <cellStyle name="Normal 6 2" xfId="58"/>
    <cellStyle name="Normal 7" xfId="1"/>
    <cellStyle name="Normal 7 2" xfId="2"/>
    <cellStyle name="Normal 8" xfId="54"/>
    <cellStyle name="Normal 8 2" xfId="59"/>
    <cellStyle name="Normal 9" xfId="60"/>
    <cellStyle name="Normal 9 2" xfId="71"/>
    <cellStyle name="Note 2" xfId="53"/>
    <cellStyle name="Note 2 2" xfId="109"/>
    <cellStyle name="Note 3" xfId="45"/>
    <cellStyle name="Note 3 2" xfId="106"/>
    <cellStyle name="Output" xfId="7" builtinId="21" customBuiltin="1"/>
    <cellStyle name="Percent 2" xfId="46"/>
    <cellStyle name="Percent 2 2" xfId="107"/>
    <cellStyle name="Title 2" xfId="62"/>
    <cellStyle name="Title 3" xfId="47"/>
    <cellStyle name="Total" xfId="11" builtinId="25" customBuiltin="1"/>
    <cellStyle name="Warning Text 2" xfId="4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201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290845</xdr:colOff>
      <xdr:row>200</xdr:row>
      <xdr:rowOff>117662</xdr:rowOff>
    </xdr:from>
    <xdr:ext cx="3417794" cy="885826"/>
    <xdr:pic>
      <xdr:nvPicPr>
        <xdr:cNvPr id="3" name="image3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0845" y="31584798"/>
          <a:ext cx="3417794" cy="885826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218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35859</xdr:colOff>
      <xdr:row>217</xdr:row>
      <xdr:rowOff>121022</xdr:rowOff>
    </xdr:from>
    <xdr:ext cx="3316941" cy="898711"/>
    <xdr:pic>
      <xdr:nvPicPr>
        <xdr:cNvPr id="3" name="image5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87035" y="35791587"/>
          <a:ext cx="3316941" cy="898711"/>
        </a:xfrm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512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448236</xdr:colOff>
      <xdr:row>512</xdr:row>
      <xdr:rowOff>0</xdr:rowOff>
    </xdr:from>
    <xdr:ext cx="3372970" cy="722779"/>
    <xdr:pic>
      <xdr:nvPicPr>
        <xdr:cNvPr id="3" name="image7.pn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48236" y="83058000"/>
          <a:ext cx="3372970" cy="722779"/>
        </a:xfrm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B19" sqref="B19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 t="s">
        <v>306</v>
      </c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45481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1"/>
  <sheetViews>
    <sheetView zoomScale="88" zoomScaleNormal="100" workbookViewId="0">
      <pane ySplit="10" topLeftCell="A11" activePane="bottomLeft" state="frozen"/>
      <selection pane="bottomLeft" activeCell="C11" sqref="C11"/>
    </sheetView>
  </sheetViews>
  <sheetFormatPr defaultColWidth="14.42578125" defaultRowHeight="15" customHeight="1"/>
  <cols>
    <col min="1" max="1" width="4.2851562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45481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42" t="s">
        <v>16</v>
      </c>
      <c r="B9" s="344" t="s">
        <v>17</v>
      </c>
      <c r="C9" s="344" t="s">
        <v>18</v>
      </c>
      <c r="D9" s="344" t="s">
        <v>19</v>
      </c>
      <c r="E9" s="26" t="s">
        <v>20</v>
      </c>
      <c r="F9" s="26" t="s">
        <v>21</v>
      </c>
      <c r="G9" s="339" t="s">
        <v>22</v>
      </c>
      <c r="H9" s="340"/>
      <c r="I9" s="341"/>
      <c r="J9" s="339" t="s">
        <v>23</v>
      </c>
      <c r="K9" s="340"/>
      <c r="L9" s="341"/>
      <c r="M9" s="26"/>
      <c r="N9" s="27"/>
      <c r="O9" s="27"/>
      <c r="P9" s="27"/>
    </row>
    <row r="10" spans="1:16" ht="38.25">
      <c r="A10" s="343"/>
      <c r="B10" s="345"/>
      <c r="C10" s="345"/>
      <c r="D10" s="345"/>
      <c r="E10" s="28" t="s">
        <v>24</v>
      </c>
      <c r="F10" s="28" t="s">
        <v>24</v>
      </c>
      <c r="G10" s="206" t="s">
        <v>25</v>
      </c>
      <c r="H10" s="206" t="s">
        <v>26</v>
      </c>
      <c r="I10" s="206" t="s">
        <v>27</v>
      </c>
      <c r="J10" s="206" t="s">
        <v>28</v>
      </c>
      <c r="K10" s="206" t="s">
        <v>29</v>
      </c>
      <c r="L10" s="206" t="s">
        <v>30</v>
      </c>
      <c r="M10" s="206" t="s">
        <v>31</v>
      </c>
      <c r="N10" s="29" t="s">
        <v>32</v>
      </c>
      <c r="O10" s="29" t="s">
        <v>33</v>
      </c>
      <c r="P10" s="30" t="s">
        <v>802</v>
      </c>
    </row>
    <row r="11" spans="1:16" ht="12.75" customHeight="1">
      <c r="A11" s="213">
        <v>1</v>
      </c>
      <c r="B11" s="225" t="s">
        <v>34</v>
      </c>
      <c r="C11" s="204" t="s">
        <v>35</v>
      </c>
      <c r="D11" s="216">
        <v>45498</v>
      </c>
      <c r="E11" s="204">
        <v>24379.4</v>
      </c>
      <c r="F11" s="204">
        <v>24346.2</v>
      </c>
      <c r="G11" s="203">
        <v>24273.200000000001</v>
      </c>
      <c r="H11" s="203">
        <v>24167</v>
      </c>
      <c r="I11" s="203">
        <v>24094</v>
      </c>
      <c r="J11" s="203">
        <v>24452.400000000001</v>
      </c>
      <c r="K11" s="203">
        <v>24525.4</v>
      </c>
      <c r="L11" s="203">
        <v>24631.600000000002</v>
      </c>
      <c r="M11" s="202">
        <v>24419.200000000001</v>
      </c>
      <c r="N11" s="202">
        <v>24240</v>
      </c>
      <c r="O11" s="202">
        <v>15734200</v>
      </c>
      <c r="P11" s="205">
        <v>-2.0810773807301196E-2</v>
      </c>
    </row>
    <row r="12" spans="1:16" ht="12.75" customHeight="1">
      <c r="A12" s="213">
        <v>2</v>
      </c>
      <c r="B12" s="225" t="s">
        <v>34</v>
      </c>
      <c r="C12" s="204" t="s">
        <v>36</v>
      </c>
      <c r="D12" s="216">
        <v>45504</v>
      </c>
      <c r="E12" s="204">
        <v>52724.1</v>
      </c>
      <c r="F12" s="204">
        <v>52674.233333333337</v>
      </c>
      <c r="G12" s="203">
        <v>52349.866666666676</v>
      </c>
      <c r="H12" s="203">
        <v>51975.633333333339</v>
      </c>
      <c r="I12" s="203">
        <v>51651.266666666677</v>
      </c>
      <c r="J12" s="203">
        <v>53048.466666666674</v>
      </c>
      <c r="K12" s="203">
        <v>53372.833333333343</v>
      </c>
      <c r="L12" s="203">
        <v>53747.066666666673</v>
      </c>
      <c r="M12" s="202">
        <v>52998.6</v>
      </c>
      <c r="N12" s="202">
        <v>52300</v>
      </c>
      <c r="O12" s="202">
        <v>2979300</v>
      </c>
      <c r="P12" s="205">
        <v>-6.3528435505011929E-2</v>
      </c>
    </row>
    <row r="13" spans="1:16" ht="12.75" customHeight="1">
      <c r="A13" s="213">
        <v>3</v>
      </c>
      <c r="B13" s="225" t="s">
        <v>34</v>
      </c>
      <c r="C13" s="224" t="s">
        <v>37</v>
      </c>
      <c r="D13" s="218">
        <v>45503</v>
      </c>
      <c r="E13" s="217">
        <v>23700.15</v>
      </c>
      <c r="F13" s="217">
        <v>23677.783333333336</v>
      </c>
      <c r="G13" s="219">
        <v>23568.516666666674</v>
      </c>
      <c r="H13" s="219">
        <v>23436.883333333339</v>
      </c>
      <c r="I13" s="219">
        <v>23327.616666666676</v>
      </c>
      <c r="J13" s="219">
        <v>23809.416666666672</v>
      </c>
      <c r="K13" s="219">
        <v>23918.683333333334</v>
      </c>
      <c r="L13" s="219">
        <v>24050.316666666669</v>
      </c>
      <c r="M13" s="220">
        <v>23787.05</v>
      </c>
      <c r="N13" s="220">
        <v>23546.15</v>
      </c>
      <c r="O13" s="220">
        <v>113275</v>
      </c>
      <c r="P13" s="221">
        <v>6.6254416961130747E-4</v>
      </c>
    </row>
    <row r="14" spans="1:16" ht="12.75" customHeight="1">
      <c r="A14" s="213">
        <v>4</v>
      </c>
      <c r="B14" s="225" t="s">
        <v>34</v>
      </c>
      <c r="C14" s="224" t="s">
        <v>38</v>
      </c>
      <c r="D14" s="218">
        <v>45502</v>
      </c>
      <c r="E14" s="217">
        <v>12520.7</v>
      </c>
      <c r="F14" s="217">
        <v>12490.25</v>
      </c>
      <c r="G14" s="219">
        <v>12444.55</v>
      </c>
      <c r="H14" s="219">
        <v>12368.4</v>
      </c>
      <c r="I14" s="219">
        <v>12322.699999999999</v>
      </c>
      <c r="J14" s="219">
        <v>12566.4</v>
      </c>
      <c r="K14" s="219">
        <v>12612.1</v>
      </c>
      <c r="L14" s="219">
        <v>12688.25</v>
      </c>
      <c r="M14" s="220">
        <v>12535.95</v>
      </c>
      <c r="N14" s="220">
        <v>12414.1</v>
      </c>
      <c r="O14" s="220">
        <v>2036250</v>
      </c>
      <c r="P14" s="221">
        <v>-4.7167505743193703E-3</v>
      </c>
    </row>
    <row r="15" spans="1:16" ht="12.75" customHeight="1">
      <c r="A15" s="213">
        <v>5</v>
      </c>
      <c r="B15" s="279" t="s">
        <v>34</v>
      </c>
      <c r="C15" s="217" t="s">
        <v>855</v>
      </c>
      <c r="D15" s="218">
        <v>45499</v>
      </c>
      <c r="E15" s="217">
        <v>73450.850000000006</v>
      </c>
      <c r="F15" s="217">
        <v>73270.95</v>
      </c>
      <c r="G15" s="219">
        <v>73019.899999999994</v>
      </c>
      <c r="H15" s="219">
        <v>72588.95</v>
      </c>
      <c r="I15" s="219">
        <v>72337.899999999994</v>
      </c>
      <c r="J15" s="219">
        <v>73701.899999999994</v>
      </c>
      <c r="K15" s="219">
        <v>73952.950000000012</v>
      </c>
      <c r="L15" s="219">
        <v>74383.899999999994</v>
      </c>
      <c r="M15" s="220">
        <v>73522</v>
      </c>
      <c r="N15" s="220">
        <v>72840</v>
      </c>
      <c r="O15" s="220">
        <v>9790</v>
      </c>
      <c r="P15" s="221">
        <v>0.12918108419838523</v>
      </c>
    </row>
    <row r="16" spans="1:16" ht="12.75" customHeight="1">
      <c r="A16" s="213">
        <v>6</v>
      </c>
      <c r="B16" s="225" t="s">
        <v>840</v>
      </c>
      <c r="C16" s="222" t="s">
        <v>39</v>
      </c>
      <c r="D16" s="218">
        <v>45498</v>
      </c>
      <c r="E16" s="217">
        <v>726.1</v>
      </c>
      <c r="F16" s="217">
        <v>726.1</v>
      </c>
      <c r="G16" s="219">
        <v>719.7</v>
      </c>
      <c r="H16" s="219">
        <v>713.30000000000007</v>
      </c>
      <c r="I16" s="219">
        <v>706.90000000000009</v>
      </c>
      <c r="J16" s="219">
        <v>732.5</v>
      </c>
      <c r="K16" s="219">
        <v>738.89999999999986</v>
      </c>
      <c r="L16" s="219">
        <v>745.3</v>
      </c>
      <c r="M16" s="220">
        <v>732.5</v>
      </c>
      <c r="N16" s="220">
        <v>719.7</v>
      </c>
      <c r="O16" s="220">
        <v>12546000</v>
      </c>
      <c r="P16" s="221">
        <v>7.5489881143591389E-3</v>
      </c>
    </row>
    <row r="17" spans="1:16" ht="12.75" customHeight="1">
      <c r="A17" s="213">
        <v>7</v>
      </c>
      <c r="B17" s="225" t="s">
        <v>40</v>
      </c>
      <c r="C17" s="222" t="s">
        <v>41</v>
      </c>
      <c r="D17" s="218">
        <v>45498</v>
      </c>
      <c r="E17" s="217">
        <v>8725.9</v>
      </c>
      <c r="F17" s="217">
        <v>8707.9</v>
      </c>
      <c r="G17" s="219">
        <v>8658.9499999999989</v>
      </c>
      <c r="H17" s="219">
        <v>8592</v>
      </c>
      <c r="I17" s="219">
        <v>8543.0499999999993</v>
      </c>
      <c r="J17" s="219">
        <v>8774.8499999999985</v>
      </c>
      <c r="K17" s="219">
        <v>8823.7999999999993</v>
      </c>
      <c r="L17" s="219">
        <v>8890.7499999999982</v>
      </c>
      <c r="M17" s="220">
        <v>8756.85</v>
      </c>
      <c r="N17" s="220">
        <v>8640.9500000000007</v>
      </c>
      <c r="O17" s="220">
        <v>1417250</v>
      </c>
      <c r="P17" s="221">
        <v>1.8556154457895202E-3</v>
      </c>
    </row>
    <row r="18" spans="1:16" ht="12.75" customHeight="1">
      <c r="A18" s="213">
        <v>8</v>
      </c>
      <c r="B18" s="225" t="s">
        <v>42</v>
      </c>
      <c r="C18" s="223" t="s">
        <v>43</v>
      </c>
      <c r="D18" s="218">
        <v>45498</v>
      </c>
      <c r="E18" s="217">
        <v>27470.95</v>
      </c>
      <c r="F18" s="217">
        <v>27516.05</v>
      </c>
      <c r="G18" s="219">
        <v>27354.3</v>
      </c>
      <c r="H18" s="219">
        <v>27237.65</v>
      </c>
      <c r="I18" s="219">
        <v>27075.9</v>
      </c>
      <c r="J18" s="219">
        <v>27632.699999999997</v>
      </c>
      <c r="K18" s="219">
        <v>27794.449999999997</v>
      </c>
      <c r="L18" s="219">
        <v>27911.099999999995</v>
      </c>
      <c r="M18" s="220">
        <v>27677.8</v>
      </c>
      <c r="N18" s="220">
        <v>27399.4</v>
      </c>
      <c r="O18" s="220">
        <v>157780</v>
      </c>
      <c r="P18" s="221">
        <v>-1.5229060042441643E-2</v>
      </c>
    </row>
    <row r="19" spans="1:16" ht="12.75" customHeight="1">
      <c r="A19" s="213">
        <v>9</v>
      </c>
      <c r="B19" s="225" t="s">
        <v>66</v>
      </c>
      <c r="C19" s="220" t="s">
        <v>44</v>
      </c>
      <c r="D19" s="218">
        <v>45498</v>
      </c>
      <c r="E19" s="217">
        <v>237.35</v>
      </c>
      <c r="F19" s="217">
        <v>238.36666666666667</v>
      </c>
      <c r="G19" s="219">
        <v>235.98333333333335</v>
      </c>
      <c r="H19" s="219">
        <v>234.61666666666667</v>
      </c>
      <c r="I19" s="219">
        <v>232.23333333333335</v>
      </c>
      <c r="J19" s="219">
        <v>239.73333333333335</v>
      </c>
      <c r="K19" s="219">
        <v>242.11666666666667</v>
      </c>
      <c r="L19" s="219">
        <v>243.48333333333335</v>
      </c>
      <c r="M19" s="220">
        <v>240.75</v>
      </c>
      <c r="N19" s="220">
        <v>237</v>
      </c>
      <c r="O19" s="220">
        <v>66587400</v>
      </c>
      <c r="P19" s="221">
        <v>2.1793172025190585E-2</v>
      </c>
    </row>
    <row r="20" spans="1:16" ht="12.75" customHeight="1">
      <c r="A20" s="213">
        <v>10</v>
      </c>
      <c r="B20" s="225" t="s">
        <v>45</v>
      </c>
      <c r="C20" s="217" t="s">
        <v>46</v>
      </c>
      <c r="D20" s="218">
        <v>45498</v>
      </c>
      <c r="E20" s="217">
        <v>328.65</v>
      </c>
      <c r="F20" s="217">
        <v>330.51666666666665</v>
      </c>
      <c r="G20" s="219">
        <v>325.18333333333328</v>
      </c>
      <c r="H20" s="219">
        <v>321.71666666666664</v>
      </c>
      <c r="I20" s="219">
        <v>316.38333333333327</v>
      </c>
      <c r="J20" s="219">
        <v>333.98333333333329</v>
      </c>
      <c r="K20" s="219">
        <v>339.31666666666666</v>
      </c>
      <c r="L20" s="219">
        <v>342.7833333333333</v>
      </c>
      <c r="M20" s="220">
        <v>335.85</v>
      </c>
      <c r="N20" s="220">
        <v>327.05</v>
      </c>
      <c r="O20" s="220">
        <v>46207200</v>
      </c>
      <c r="P20" s="221">
        <v>-3.6016489477110003E-2</v>
      </c>
    </row>
    <row r="21" spans="1:16" ht="12.75" customHeight="1">
      <c r="A21" s="213">
        <v>11</v>
      </c>
      <c r="B21" s="225" t="s">
        <v>47</v>
      </c>
      <c r="C21" s="217" t="s">
        <v>48</v>
      </c>
      <c r="D21" s="218">
        <v>45498</v>
      </c>
      <c r="E21" s="217">
        <v>2682.95</v>
      </c>
      <c r="F21" s="217">
        <v>2698.5666666666666</v>
      </c>
      <c r="G21" s="219">
        <v>2649.3833333333332</v>
      </c>
      <c r="H21" s="219">
        <v>2615.8166666666666</v>
      </c>
      <c r="I21" s="219">
        <v>2566.6333333333332</v>
      </c>
      <c r="J21" s="219">
        <v>2732.1333333333332</v>
      </c>
      <c r="K21" s="219">
        <v>2781.3166666666666</v>
      </c>
      <c r="L21" s="219">
        <v>2814.8833333333332</v>
      </c>
      <c r="M21" s="220">
        <v>2747.75</v>
      </c>
      <c r="N21" s="220">
        <v>2665</v>
      </c>
      <c r="O21" s="220">
        <v>4827300</v>
      </c>
      <c r="P21" s="221">
        <v>-7.4636072045398474E-3</v>
      </c>
    </row>
    <row r="22" spans="1:16" ht="12.75" customHeight="1">
      <c r="A22" s="213">
        <v>12</v>
      </c>
      <c r="B22" s="225" t="s">
        <v>114</v>
      </c>
      <c r="C22" s="217" t="s">
        <v>49</v>
      </c>
      <c r="D22" s="218">
        <v>45498</v>
      </c>
      <c r="E22" s="217">
        <v>3166</v>
      </c>
      <c r="F22" s="217">
        <v>3158.6166666666668</v>
      </c>
      <c r="G22" s="219">
        <v>3142.7833333333338</v>
      </c>
      <c r="H22" s="219">
        <v>3119.5666666666671</v>
      </c>
      <c r="I22" s="219">
        <v>3103.733333333334</v>
      </c>
      <c r="J22" s="219">
        <v>3181.8333333333335</v>
      </c>
      <c r="K22" s="219">
        <v>3197.6666666666665</v>
      </c>
      <c r="L22" s="219">
        <v>3220.8833333333332</v>
      </c>
      <c r="M22" s="220">
        <v>3174.45</v>
      </c>
      <c r="N22" s="220">
        <v>3135.4</v>
      </c>
      <c r="O22" s="220">
        <v>17068800</v>
      </c>
      <c r="P22" s="221">
        <v>5.6205592279684686E-3</v>
      </c>
    </row>
    <row r="23" spans="1:16" ht="12.75" customHeight="1">
      <c r="A23" s="213">
        <v>13</v>
      </c>
      <c r="B23" s="225" t="s">
        <v>114</v>
      </c>
      <c r="C23" s="217" t="s">
        <v>50</v>
      </c>
      <c r="D23" s="218">
        <v>45498</v>
      </c>
      <c r="E23" s="217">
        <v>1507.95</v>
      </c>
      <c r="F23" s="217">
        <v>1508.1833333333334</v>
      </c>
      <c r="G23" s="219">
        <v>1499.4166666666667</v>
      </c>
      <c r="H23" s="219">
        <v>1490.8833333333334</v>
      </c>
      <c r="I23" s="219">
        <v>1482.1166666666668</v>
      </c>
      <c r="J23" s="219">
        <v>1516.7166666666667</v>
      </c>
      <c r="K23" s="219">
        <v>1525.4833333333331</v>
      </c>
      <c r="L23" s="219">
        <v>1534.0166666666667</v>
      </c>
      <c r="M23" s="220">
        <v>1516.95</v>
      </c>
      <c r="N23" s="220">
        <v>1499.65</v>
      </c>
      <c r="O23" s="220">
        <v>28994400</v>
      </c>
      <c r="P23" s="221">
        <v>4.4620586441993237E-3</v>
      </c>
    </row>
    <row r="24" spans="1:16" ht="12.75" customHeight="1">
      <c r="A24" s="213">
        <v>14</v>
      </c>
      <c r="B24" s="225" t="s">
        <v>42</v>
      </c>
      <c r="C24" s="217" t="s">
        <v>51</v>
      </c>
      <c r="D24" s="218">
        <v>45498</v>
      </c>
      <c r="E24" s="217">
        <v>5089.5</v>
      </c>
      <c r="F24" s="217">
        <v>5064.1500000000005</v>
      </c>
      <c r="G24" s="219">
        <v>5029.6500000000015</v>
      </c>
      <c r="H24" s="219">
        <v>4969.8000000000011</v>
      </c>
      <c r="I24" s="219">
        <v>4935.300000000002</v>
      </c>
      <c r="J24" s="219">
        <v>5124.0000000000009</v>
      </c>
      <c r="K24" s="219">
        <v>5158.4999999999991</v>
      </c>
      <c r="L24" s="219">
        <v>5218.3500000000004</v>
      </c>
      <c r="M24" s="220">
        <v>5098.6499999999996</v>
      </c>
      <c r="N24" s="220">
        <v>5004.3</v>
      </c>
      <c r="O24" s="220">
        <v>1430300</v>
      </c>
      <c r="P24" s="221">
        <v>-1.5961472308221536E-2</v>
      </c>
    </row>
    <row r="25" spans="1:16" ht="12.75" customHeight="1">
      <c r="A25" s="213">
        <v>15</v>
      </c>
      <c r="B25" s="225" t="s">
        <v>47</v>
      </c>
      <c r="C25" s="217" t="s">
        <v>52</v>
      </c>
      <c r="D25" s="218">
        <v>45498</v>
      </c>
      <c r="E25" s="217">
        <v>687.35</v>
      </c>
      <c r="F25" s="217">
        <v>686.29999999999984</v>
      </c>
      <c r="G25" s="219">
        <v>679.59999999999968</v>
      </c>
      <c r="H25" s="219">
        <v>671.8499999999998</v>
      </c>
      <c r="I25" s="219">
        <v>665.14999999999964</v>
      </c>
      <c r="J25" s="219">
        <v>694.04999999999973</v>
      </c>
      <c r="K25" s="219">
        <v>700.74999999999977</v>
      </c>
      <c r="L25" s="219">
        <v>708.49999999999977</v>
      </c>
      <c r="M25" s="220">
        <v>693</v>
      </c>
      <c r="N25" s="220">
        <v>678.55</v>
      </c>
      <c r="O25" s="220">
        <v>32645700</v>
      </c>
      <c r="P25" s="221">
        <v>-7.1755764260306568E-2</v>
      </c>
    </row>
    <row r="26" spans="1:16" ht="12.75" customHeight="1">
      <c r="A26" s="213">
        <v>16</v>
      </c>
      <c r="B26" s="225" t="s">
        <v>42</v>
      </c>
      <c r="C26" s="217" t="s">
        <v>53</v>
      </c>
      <c r="D26" s="218">
        <v>45498</v>
      </c>
      <c r="E26" s="217">
        <v>6354.5</v>
      </c>
      <c r="F26" s="217">
        <v>6319.5</v>
      </c>
      <c r="G26" s="219">
        <v>6265</v>
      </c>
      <c r="H26" s="219">
        <v>6175.5</v>
      </c>
      <c r="I26" s="219">
        <v>6121</v>
      </c>
      <c r="J26" s="219">
        <v>6409</v>
      </c>
      <c r="K26" s="219">
        <v>6463.5</v>
      </c>
      <c r="L26" s="219">
        <v>6553</v>
      </c>
      <c r="M26" s="220">
        <v>6374</v>
      </c>
      <c r="N26" s="220">
        <v>6230</v>
      </c>
      <c r="O26" s="220">
        <v>2177500</v>
      </c>
      <c r="P26" s="221">
        <v>1.9786910197869101E-2</v>
      </c>
    </row>
    <row r="27" spans="1:16" ht="12.75" customHeight="1">
      <c r="A27" s="213">
        <v>17</v>
      </c>
      <c r="B27" s="225" t="s">
        <v>54</v>
      </c>
      <c r="C27" s="217" t="s">
        <v>55</v>
      </c>
      <c r="D27" s="218">
        <v>45498</v>
      </c>
      <c r="E27" s="217">
        <v>527.4</v>
      </c>
      <c r="F27" s="217">
        <v>528.13333333333333</v>
      </c>
      <c r="G27" s="219">
        <v>522.26666666666665</v>
      </c>
      <c r="H27" s="219">
        <v>517.13333333333333</v>
      </c>
      <c r="I27" s="219">
        <v>511.26666666666665</v>
      </c>
      <c r="J27" s="219">
        <v>533.26666666666665</v>
      </c>
      <c r="K27" s="219">
        <v>539.13333333333321</v>
      </c>
      <c r="L27" s="219">
        <v>544.26666666666665</v>
      </c>
      <c r="M27" s="220">
        <v>534</v>
      </c>
      <c r="N27" s="220">
        <v>523</v>
      </c>
      <c r="O27" s="220">
        <v>16027600</v>
      </c>
      <c r="P27" s="221">
        <v>2.8808380619816675E-2</v>
      </c>
    </row>
    <row r="28" spans="1:16" ht="12.75" customHeight="1">
      <c r="A28" s="213">
        <v>18</v>
      </c>
      <c r="B28" s="225" t="s">
        <v>54</v>
      </c>
      <c r="C28" s="217" t="s">
        <v>56</v>
      </c>
      <c r="D28" s="218">
        <v>45498</v>
      </c>
      <c r="E28" s="217">
        <v>230.2</v>
      </c>
      <c r="F28" s="217">
        <v>229.31666666666663</v>
      </c>
      <c r="G28" s="219">
        <v>227.28333333333327</v>
      </c>
      <c r="H28" s="219">
        <v>224.36666666666665</v>
      </c>
      <c r="I28" s="219">
        <v>222.33333333333329</v>
      </c>
      <c r="J28" s="219">
        <v>232.23333333333326</v>
      </c>
      <c r="K28" s="219">
        <v>234.26666666666662</v>
      </c>
      <c r="L28" s="219">
        <v>237.18333333333325</v>
      </c>
      <c r="M28" s="220">
        <v>231.35</v>
      </c>
      <c r="N28" s="220">
        <v>226.4</v>
      </c>
      <c r="O28" s="220">
        <v>92735000</v>
      </c>
      <c r="P28" s="221">
        <v>2.0355394179457555E-2</v>
      </c>
    </row>
    <row r="29" spans="1:16" ht="12.75" customHeight="1">
      <c r="A29" s="213">
        <v>19</v>
      </c>
      <c r="B29" s="225" t="s">
        <v>57</v>
      </c>
      <c r="C29" s="217" t="s">
        <v>58</v>
      </c>
      <c r="D29" s="218">
        <v>45498</v>
      </c>
      <c r="E29" s="217">
        <v>2933.45</v>
      </c>
      <c r="F29" s="217">
        <v>2932.8666666666668</v>
      </c>
      <c r="G29" s="219">
        <v>2915.7333333333336</v>
      </c>
      <c r="H29" s="219">
        <v>2898.0166666666669</v>
      </c>
      <c r="I29" s="219">
        <v>2880.8833333333337</v>
      </c>
      <c r="J29" s="219">
        <v>2950.5833333333335</v>
      </c>
      <c r="K29" s="219">
        <v>2967.7166666666667</v>
      </c>
      <c r="L29" s="219">
        <v>2985.4333333333334</v>
      </c>
      <c r="M29" s="220">
        <v>2950</v>
      </c>
      <c r="N29" s="220">
        <v>2915.15</v>
      </c>
      <c r="O29" s="220">
        <v>12601800</v>
      </c>
      <c r="P29" s="221">
        <v>5.6178878656814087E-3</v>
      </c>
    </row>
    <row r="30" spans="1:16" ht="12.75" customHeight="1">
      <c r="A30" s="213">
        <v>20</v>
      </c>
      <c r="B30" s="225" t="s">
        <v>40</v>
      </c>
      <c r="C30" s="222" t="s">
        <v>59</v>
      </c>
      <c r="D30" s="218">
        <v>45498</v>
      </c>
      <c r="E30" s="217">
        <v>2411.5</v>
      </c>
      <c r="F30" s="217">
        <v>2404.35</v>
      </c>
      <c r="G30" s="219">
        <v>2382.1</v>
      </c>
      <c r="H30" s="219">
        <v>2352.6999999999998</v>
      </c>
      <c r="I30" s="219">
        <v>2330.4499999999998</v>
      </c>
      <c r="J30" s="219">
        <v>2433.75</v>
      </c>
      <c r="K30" s="219">
        <v>2456</v>
      </c>
      <c r="L30" s="219">
        <v>2485.4</v>
      </c>
      <c r="M30" s="220">
        <v>2426.6</v>
      </c>
      <c r="N30" s="220">
        <v>2374.9499999999998</v>
      </c>
      <c r="O30" s="220">
        <v>3008299</v>
      </c>
      <c r="P30" s="221">
        <v>3.3799974776138227E-2</v>
      </c>
    </row>
    <row r="31" spans="1:16" ht="12.75" customHeight="1">
      <c r="A31" s="213">
        <v>21</v>
      </c>
      <c r="B31" s="225" t="s">
        <v>840</v>
      </c>
      <c r="C31" s="217" t="s">
        <v>60</v>
      </c>
      <c r="D31" s="218">
        <v>45498</v>
      </c>
      <c r="E31" s="217">
        <v>6771.7</v>
      </c>
      <c r="F31" s="217">
        <v>6751.55</v>
      </c>
      <c r="G31" s="219">
        <v>6692.1</v>
      </c>
      <c r="H31" s="219">
        <v>6612.5</v>
      </c>
      <c r="I31" s="219">
        <v>6553.05</v>
      </c>
      <c r="J31" s="219">
        <v>6831.1500000000005</v>
      </c>
      <c r="K31" s="219">
        <v>6890.5999999999995</v>
      </c>
      <c r="L31" s="219">
        <v>6970.2000000000007</v>
      </c>
      <c r="M31" s="220">
        <v>6811</v>
      </c>
      <c r="N31" s="220">
        <v>6671.95</v>
      </c>
      <c r="O31" s="220">
        <v>713000</v>
      </c>
      <c r="P31" s="221">
        <v>3.5735037768739104E-2</v>
      </c>
    </row>
    <row r="32" spans="1:16" ht="12.75" customHeight="1">
      <c r="A32" s="213">
        <v>22</v>
      </c>
      <c r="B32" s="225" t="s">
        <v>61</v>
      </c>
      <c r="C32" s="217" t="s">
        <v>62</v>
      </c>
      <c r="D32" s="218">
        <v>45498</v>
      </c>
      <c r="E32" s="217">
        <v>664.6</v>
      </c>
      <c r="F32" s="217">
        <v>663.31666666666661</v>
      </c>
      <c r="G32" s="219">
        <v>658.88333333333321</v>
      </c>
      <c r="H32" s="219">
        <v>653.16666666666663</v>
      </c>
      <c r="I32" s="219">
        <v>648.73333333333323</v>
      </c>
      <c r="J32" s="219">
        <v>669.03333333333319</v>
      </c>
      <c r="K32" s="219">
        <v>673.46666666666658</v>
      </c>
      <c r="L32" s="219">
        <v>679.18333333333317</v>
      </c>
      <c r="M32" s="220">
        <v>667.75</v>
      </c>
      <c r="N32" s="220">
        <v>657.6</v>
      </c>
      <c r="O32" s="220">
        <v>27059000</v>
      </c>
      <c r="P32" s="221">
        <v>4.009071340713407E-2</v>
      </c>
    </row>
    <row r="33" spans="1:16" ht="12.75" customHeight="1">
      <c r="A33" s="213">
        <v>23</v>
      </c>
      <c r="B33" s="225" t="s">
        <v>42</v>
      </c>
      <c r="C33" s="217" t="s">
        <v>63</v>
      </c>
      <c r="D33" s="218">
        <v>45498</v>
      </c>
      <c r="E33" s="217">
        <v>1307.45</v>
      </c>
      <c r="F33" s="217">
        <v>1293.5000000000002</v>
      </c>
      <c r="G33" s="219">
        <v>1271.8500000000004</v>
      </c>
      <c r="H33" s="219">
        <v>1236.2500000000002</v>
      </c>
      <c r="I33" s="219">
        <v>1214.6000000000004</v>
      </c>
      <c r="J33" s="219">
        <v>1329.1000000000004</v>
      </c>
      <c r="K33" s="219">
        <v>1350.7500000000005</v>
      </c>
      <c r="L33" s="219">
        <v>1386.3500000000004</v>
      </c>
      <c r="M33" s="220">
        <v>1315.15</v>
      </c>
      <c r="N33" s="220">
        <v>1257.9000000000001</v>
      </c>
      <c r="O33" s="220">
        <v>12739100</v>
      </c>
      <c r="P33" s="221">
        <v>-1.1817910320406161E-2</v>
      </c>
    </row>
    <row r="34" spans="1:16" ht="12.75" customHeight="1">
      <c r="A34" s="213">
        <v>24</v>
      </c>
      <c r="B34" s="225" t="s">
        <v>61</v>
      </c>
      <c r="C34" s="217" t="s">
        <v>64</v>
      </c>
      <c r="D34" s="218">
        <v>45498</v>
      </c>
      <c r="E34" s="217">
        <v>1289.05</v>
      </c>
      <c r="F34" s="217">
        <v>1286.6833333333334</v>
      </c>
      <c r="G34" s="219">
        <v>1276.3666666666668</v>
      </c>
      <c r="H34" s="219">
        <v>1263.6833333333334</v>
      </c>
      <c r="I34" s="219">
        <v>1253.3666666666668</v>
      </c>
      <c r="J34" s="219">
        <v>1299.3666666666668</v>
      </c>
      <c r="K34" s="219">
        <v>1309.6833333333334</v>
      </c>
      <c r="L34" s="219">
        <v>1322.3666666666668</v>
      </c>
      <c r="M34" s="220">
        <v>1297</v>
      </c>
      <c r="N34" s="220">
        <v>1274</v>
      </c>
      <c r="O34" s="220">
        <v>42305000</v>
      </c>
      <c r="P34" s="221">
        <v>5.1300768812611634E-2</v>
      </c>
    </row>
    <row r="35" spans="1:16" ht="12.75" customHeight="1">
      <c r="A35" s="213">
        <v>25</v>
      </c>
      <c r="B35" s="225" t="s">
        <v>54</v>
      </c>
      <c r="C35" s="217" t="s">
        <v>65</v>
      </c>
      <c r="D35" s="218">
        <v>45498</v>
      </c>
      <c r="E35" s="217">
        <v>9687.2999999999993</v>
      </c>
      <c r="F35" s="217">
        <v>9639.25</v>
      </c>
      <c r="G35" s="219">
        <v>9563.5</v>
      </c>
      <c r="H35" s="219">
        <v>9439.7000000000007</v>
      </c>
      <c r="I35" s="219">
        <v>9363.9500000000007</v>
      </c>
      <c r="J35" s="219">
        <v>9763.0499999999993</v>
      </c>
      <c r="K35" s="219">
        <v>9838.7999999999993</v>
      </c>
      <c r="L35" s="219">
        <v>9962.5999999999985</v>
      </c>
      <c r="M35" s="220">
        <v>9715</v>
      </c>
      <c r="N35" s="220">
        <v>9515.4500000000007</v>
      </c>
      <c r="O35" s="220">
        <v>2466300</v>
      </c>
      <c r="P35" s="221">
        <v>7.5026970479584162E-2</v>
      </c>
    </row>
    <row r="36" spans="1:16" ht="12.75" customHeight="1">
      <c r="A36" s="213">
        <v>26</v>
      </c>
      <c r="B36" s="225" t="s">
        <v>66</v>
      </c>
      <c r="C36" s="217" t="s">
        <v>67</v>
      </c>
      <c r="D36" s="218">
        <v>45498</v>
      </c>
      <c r="E36" s="217">
        <v>1585.4</v>
      </c>
      <c r="F36" s="217">
        <v>1586.0333333333335</v>
      </c>
      <c r="G36" s="219">
        <v>1575.4666666666672</v>
      </c>
      <c r="H36" s="219">
        <v>1565.5333333333335</v>
      </c>
      <c r="I36" s="219">
        <v>1554.9666666666672</v>
      </c>
      <c r="J36" s="219">
        <v>1595.9666666666672</v>
      </c>
      <c r="K36" s="219">
        <v>1606.5333333333333</v>
      </c>
      <c r="L36" s="219">
        <v>1616.4666666666672</v>
      </c>
      <c r="M36" s="220">
        <v>1596.6</v>
      </c>
      <c r="N36" s="220">
        <v>1576.1</v>
      </c>
      <c r="O36" s="220">
        <v>13016000</v>
      </c>
      <c r="P36" s="221">
        <v>7.1185391519653354E-3</v>
      </c>
    </row>
    <row r="37" spans="1:16" ht="12.75" customHeight="1">
      <c r="A37" s="213">
        <v>27</v>
      </c>
      <c r="B37" s="225" t="s">
        <v>66</v>
      </c>
      <c r="C37" s="217" t="s">
        <v>68</v>
      </c>
      <c r="D37" s="218">
        <v>45498</v>
      </c>
      <c r="E37" s="217">
        <v>7157.3</v>
      </c>
      <c r="F37" s="217">
        <v>7143.0166666666664</v>
      </c>
      <c r="G37" s="219">
        <v>7107.2833333333328</v>
      </c>
      <c r="H37" s="219">
        <v>7057.2666666666664</v>
      </c>
      <c r="I37" s="219">
        <v>7021.5333333333328</v>
      </c>
      <c r="J37" s="219">
        <v>7193.0333333333328</v>
      </c>
      <c r="K37" s="219">
        <v>7228.7666666666664</v>
      </c>
      <c r="L37" s="219">
        <v>7278.7833333333328</v>
      </c>
      <c r="M37" s="220">
        <v>7178.75</v>
      </c>
      <c r="N37" s="220">
        <v>7093</v>
      </c>
      <c r="O37" s="220">
        <v>9451875</v>
      </c>
      <c r="P37" s="221">
        <v>-6.7777909130314852E-3</v>
      </c>
    </row>
    <row r="38" spans="1:16" ht="12.75" customHeight="1">
      <c r="A38" s="213">
        <v>28</v>
      </c>
      <c r="B38" s="225" t="s">
        <v>54</v>
      </c>
      <c r="C38" s="223" t="s">
        <v>69</v>
      </c>
      <c r="D38" s="218">
        <v>45498</v>
      </c>
      <c r="E38" s="217">
        <v>3189.15</v>
      </c>
      <c r="F38" s="217">
        <v>3178.7833333333333</v>
      </c>
      <c r="G38" s="219">
        <v>3151.3666666666668</v>
      </c>
      <c r="H38" s="219">
        <v>3113.5833333333335</v>
      </c>
      <c r="I38" s="219">
        <v>3086.166666666667</v>
      </c>
      <c r="J38" s="219">
        <v>3216.5666666666666</v>
      </c>
      <c r="K38" s="219">
        <v>3243.9833333333336</v>
      </c>
      <c r="L38" s="219">
        <v>3281.7666666666664</v>
      </c>
      <c r="M38" s="220">
        <v>3206.2</v>
      </c>
      <c r="N38" s="220">
        <v>3141</v>
      </c>
      <c r="O38" s="220">
        <v>2024400</v>
      </c>
      <c r="P38" s="221">
        <v>-1.5034301561815793E-2</v>
      </c>
    </row>
    <row r="39" spans="1:16" ht="12.75" customHeight="1">
      <c r="A39" s="213">
        <v>29</v>
      </c>
      <c r="B39" s="225" t="s">
        <v>57</v>
      </c>
      <c r="C39" s="217" t="s">
        <v>70</v>
      </c>
      <c r="D39" s="218">
        <v>45498</v>
      </c>
      <c r="E39" s="217">
        <v>428.05</v>
      </c>
      <c r="F39" s="217">
        <v>429.36666666666662</v>
      </c>
      <c r="G39" s="219">
        <v>423.78333333333325</v>
      </c>
      <c r="H39" s="219">
        <v>419.51666666666665</v>
      </c>
      <c r="I39" s="219">
        <v>413.93333333333328</v>
      </c>
      <c r="J39" s="219">
        <v>433.63333333333321</v>
      </c>
      <c r="K39" s="219">
        <v>439.21666666666658</v>
      </c>
      <c r="L39" s="219">
        <v>443.48333333333318</v>
      </c>
      <c r="M39" s="220">
        <v>434.95</v>
      </c>
      <c r="N39" s="220">
        <v>425.1</v>
      </c>
      <c r="O39" s="220">
        <v>10569600</v>
      </c>
      <c r="P39" s="221">
        <v>2.4027282591846225E-2</v>
      </c>
    </row>
    <row r="40" spans="1:16" ht="12.75" customHeight="1">
      <c r="A40" s="213">
        <v>30</v>
      </c>
      <c r="B40" s="225" t="s">
        <v>61</v>
      </c>
      <c r="C40" s="217" t="s">
        <v>71</v>
      </c>
      <c r="D40" s="218">
        <v>45498</v>
      </c>
      <c r="E40" s="217">
        <v>204.7</v>
      </c>
      <c r="F40" s="217">
        <v>204.45000000000002</v>
      </c>
      <c r="G40" s="219">
        <v>202.00000000000003</v>
      </c>
      <c r="H40" s="219">
        <v>199.3</v>
      </c>
      <c r="I40" s="219">
        <v>196.85000000000002</v>
      </c>
      <c r="J40" s="219">
        <v>207.15000000000003</v>
      </c>
      <c r="K40" s="219">
        <v>209.60000000000002</v>
      </c>
      <c r="L40" s="219">
        <v>212.30000000000004</v>
      </c>
      <c r="M40" s="220">
        <v>206.9</v>
      </c>
      <c r="N40" s="220">
        <v>201.75</v>
      </c>
      <c r="O40" s="220">
        <v>114192400</v>
      </c>
      <c r="P40" s="221">
        <v>-4.5900105275470816E-2</v>
      </c>
    </row>
    <row r="41" spans="1:16" ht="12.75" customHeight="1">
      <c r="A41" s="213">
        <v>31</v>
      </c>
      <c r="B41" s="225" t="s">
        <v>61</v>
      </c>
      <c r="C41" s="217" t="s">
        <v>72</v>
      </c>
      <c r="D41" s="218">
        <v>45498</v>
      </c>
      <c r="E41" s="217">
        <v>274.55</v>
      </c>
      <c r="F41" s="217">
        <v>273.06666666666666</v>
      </c>
      <c r="G41" s="219">
        <v>271.0333333333333</v>
      </c>
      <c r="H41" s="219">
        <v>267.51666666666665</v>
      </c>
      <c r="I41" s="219">
        <v>265.48333333333329</v>
      </c>
      <c r="J41" s="219">
        <v>276.58333333333331</v>
      </c>
      <c r="K41" s="219">
        <v>278.61666666666673</v>
      </c>
      <c r="L41" s="219">
        <v>282.13333333333333</v>
      </c>
      <c r="M41" s="220">
        <v>275.10000000000002</v>
      </c>
      <c r="N41" s="220">
        <v>269.55</v>
      </c>
      <c r="O41" s="220">
        <v>160143750</v>
      </c>
      <c r="P41" s="221">
        <v>-1.7937219730941704E-2</v>
      </c>
    </row>
    <row r="42" spans="1:16" ht="12.75" customHeight="1">
      <c r="A42" s="213">
        <v>32</v>
      </c>
      <c r="B42" s="225" t="s">
        <v>57</v>
      </c>
      <c r="C42" s="217" t="s">
        <v>73</v>
      </c>
      <c r="D42" s="218">
        <v>45498</v>
      </c>
      <c r="E42" s="217">
        <v>1515.65</v>
      </c>
      <c r="F42" s="217">
        <v>1513.3833333333332</v>
      </c>
      <c r="G42" s="219">
        <v>1506.9666666666665</v>
      </c>
      <c r="H42" s="219">
        <v>1498.2833333333333</v>
      </c>
      <c r="I42" s="219">
        <v>1491.8666666666666</v>
      </c>
      <c r="J42" s="219">
        <v>1522.0666666666664</v>
      </c>
      <c r="K42" s="219">
        <v>1528.4833333333333</v>
      </c>
      <c r="L42" s="219">
        <v>1537.1666666666663</v>
      </c>
      <c r="M42" s="220">
        <v>1519.8</v>
      </c>
      <c r="N42" s="220">
        <v>1504.7</v>
      </c>
      <c r="O42" s="220">
        <v>3888375</v>
      </c>
      <c r="P42" s="221">
        <v>-8.6998087954110893E-3</v>
      </c>
    </row>
    <row r="43" spans="1:16" ht="12.75" customHeight="1">
      <c r="A43" s="213">
        <v>33</v>
      </c>
      <c r="B43" s="225" t="s">
        <v>40</v>
      </c>
      <c r="C43" s="217" t="s">
        <v>74</v>
      </c>
      <c r="D43" s="218">
        <v>45498</v>
      </c>
      <c r="E43" s="217">
        <v>325.64999999999998</v>
      </c>
      <c r="F43" s="217">
        <v>322.91666666666663</v>
      </c>
      <c r="G43" s="219">
        <v>318.13333333333327</v>
      </c>
      <c r="H43" s="219">
        <v>310.61666666666662</v>
      </c>
      <c r="I43" s="219">
        <v>305.83333333333326</v>
      </c>
      <c r="J43" s="219">
        <v>330.43333333333328</v>
      </c>
      <c r="K43" s="219">
        <v>335.21666666666658</v>
      </c>
      <c r="L43" s="219">
        <v>342.73333333333329</v>
      </c>
      <c r="M43" s="220">
        <v>327.7</v>
      </c>
      <c r="N43" s="220">
        <v>315.39999999999998</v>
      </c>
      <c r="O43" s="220">
        <v>144780000</v>
      </c>
      <c r="P43" s="221">
        <v>-1.6056867264521876E-2</v>
      </c>
    </row>
    <row r="44" spans="1:16" ht="12.75" customHeight="1">
      <c r="A44" s="213">
        <v>34</v>
      </c>
      <c r="B44" s="225" t="s">
        <v>57</v>
      </c>
      <c r="C44" s="217" t="s">
        <v>75</v>
      </c>
      <c r="D44" s="218">
        <v>45498</v>
      </c>
      <c r="E44" s="217">
        <v>515.95000000000005</v>
      </c>
      <c r="F44" s="217">
        <v>517.33333333333337</v>
      </c>
      <c r="G44" s="219">
        <v>512.76666666666677</v>
      </c>
      <c r="H44" s="219">
        <v>509.58333333333337</v>
      </c>
      <c r="I44" s="219">
        <v>505.01666666666677</v>
      </c>
      <c r="J44" s="219">
        <v>520.51666666666677</v>
      </c>
      <c r="K44" s="219">
        <v>525.08333333333337</v>
      </c>
      <c r="L44" s="219">
        <v>528.26666666666677</v>
      </c>
      <c r="M44" s="220">
        <v>521.9</v>
      </c>
      <c r="N44" s="220">
        <v>514.15</v>
      </c>
      <c r="O44" s="220">
        <v>20716080</v>
      </c>
      <c r="P44" s="221">
        <v>2.015080603224129E-2</v>
      </c>
    </row>
    <row r="45" spans="1:16" ht="12.75" customHeight="1">
      <c r="A45" s="213">
        <v>35</v>
      </c>
      <c r="B45" s="225" t="s">
        <v>54</v>
      </c>
      <c r="C45" s="217" t="s">
        <v>76</v>
      </c>
      <c r="D45" s="218">
        <v>45498</v>
      </c>
      <c r="E45" s="217">
        <v>1679.25</v>
      </c>
      <c r="F45" s="217">
        <v>1677.75</v>
      </c>
      <c r="G45" s="219">
        <v>1665.6</v>
      </c>
      <c r="H45" s="219">
        <v>1651.9499999999998</v>
      </c>
      <c r="I45" s="219">
        <v>1639.7999999999997</v>
      </c>
      <c r="J45" s="219">
        <v>1691.4</v>
      </c>
      <c r="K45" s="219">
        <v>1703.5500000000002</v>
      </c>
      <c r="L45" s="219">
        <v>1717.2000000000003</v>
      </c>
      <c r="M45" s="220">
        <v>1689.9</v>
      </c>
      <c r="N45" s="220">
        <v>1664.1</v>
      </c>
      <c r="O45" s="220">
        <v>7721500</v>
      </c>
      <c r="P45" s="221">
        <v>-2.4755288916956109E-2</v>
      </c>
    </row>
    <row r="46" spans="1:16" ht="12.75" customHeight="1">
      <c r="A46" s="213">
        <v>36</v>
      </c>
      <c r="B46" s="225" t="s">
        <v>77</v>
      </c>
      <c r="C46" s="217" t="s">
        <v>78</v>
      </c>
      <c r="D46" s="218">
        <v>45498</v>
      </c>
      <c r="E46" s="217">
        <v>1433.6</v>
      </c>
      <c r="F46" s="217">
        <v>1432.5333333333335</v>
      </c>
      <c r="G46" s="219">
        <v>1425.116666666667</v>
      </c>
      <c r="H46" s="219">
        <v>1416.6333333333334</v>
      </c>
      <c r="I46" s="219">
        <v>1409.2166666666669</v>
      </c>
      <c r="J46" s="219">
        <v>1441.0166666666671</v>
      </c>
      <c r="K46" s="219">
        <v>1448.4333333333336</v>
      </c>
      <c r="L46" s="219">
        <v>1456.9166666666672</v>
      </c>
      <c r="M46" s="220">
        <v>1439.95</v>
      </c>
      <c r="N46" s="220">
        <v>1424.05</v>
      </c>
      <c r="O46" s="220">
        <v>49502125</v>
      </c>
      <c r="P46" s="221">
        <v>-9.1074681238615665E-4</v>
      </c>
    </row>
    <row r="47" spans="1:16" ht="12.75" customHeight="1">
      <c r="A47" s="213">
        <v>37</v>
      </c>
      <c r="B47" s="225" t="s">
        <v>40</v>
      </c>
      <c r="C47" s="217" t="s">
        <v>79</v>
      </c>
      <c r="D47" s="218">
        <v>45498</v>
      </c>
      <c r="E47" s="217">
        <v>317.89999999999998</v>
      </c>
      <c r="F47" s="217">
        <v>317</v>
      </c>
      <c r="G47" s="219">
        <v>310.2</v>
      </c>
      <c r="H47" s="219">
        <v>302.5</v>
      </c>
      <c r="I47" s="219">
        <v>295.7</v>
      </c>
      <c r="J47" s="219">
        <v>324.7</v>
      </c>
      <c r="K47" s="219">
        <v>331.49999999999994</v>
      </c>
      <c r="L47" s="219">
        <v>339.2</v>
      </c>
      <c r="M47" s="220">
        <v>323.8</v>
      </c>
      <c r="N47" s="220">
        <v>309.3</v>
      </c>
      <c r="O47" s="220">
        <v>82296375</v>
      </c>
      <c r="P47" s="221">
        <v>-1.2255828607435413E-2</v>
      </c>
    </row>
    <row r="48" spans="1:16" ht="12.75" customHeight="1">
      <c r="A48" s="213">
        <v>38</v>
      </c>
      <c r="B48" s="225" t="s">
        <v>42</v>
      </c>
      <c r="C48" s="217" t="s">
        <v>80</v>
      </c>
      <c r="D48" s="218">
        <v>45498</v>
      </c>
      <c r="E48" s="217">
        <v>371.2</v>
      </c>
      <c r="F48" s="217">
        <v>368.25</v>
      </c>
      <c r="G48" s="219">
        <v>363.8</v>
      </c>
      <c r="H48" s="219">
        <v>356.40000000000003</v>
      </c>
      <c r="I48" s="219">
        <v>351.95000000000005</v>
      </c>
      <c r="J48" s="219">
        <v>375.65</v>
      </c>
      <c r="K48" s="219">
        <v>380.1</v>
      </c>
      <c r="L48" s="219">
        <v>387.49999999999994</v>
      </c>
      <c r="M48" s="220">
        <v>372.7</v>
      </c>
      <c r="N48" s="220">
        <v>360.85</v>
      </c>
      <c r="O48" s="220">
        <v>50285000</v>
      </c>
      <c r="P48" s="221">
        <v>-1.6670740650207773E-2</v>
      </c>
    </row>
    <row r="49" spans="1:16" ht="12.75" customHeight="1">
      <c r="A49" s="213">
        <v>39</v>
      </c>
      <c r="B49" s="225" t="s">
        <v>54</v>
      </c>
      <c r="C49" s="217" t="s">
        <v>81</v>
      </c>
      <c r="D49" s="218">
        <v>45498</v>
      </c>
      <c r="E49" s="217">
        <v>35024.15</v>
      </c>
      <c r="F49" s="217">
        <v>34968.550000000003</v>
      </c>
      <c r="G49" s="219">
        <v>34611.400000000009</v>
      </c>
      <c r="H49" s="219">
        <v>34198.650000000009</v>
      </c>
      <c r="I49" s="219">
        <v>33841.500000000015</v>
      </c>
      <c r="J49" s="219">
        <v>35381.300000000003</v>
      </c>
      <c r="K49" s="219">
        <v>35738.449999999997</v>
      </c>
      <c r="L49" s="219">
        <v>36151.199999999997</v>
      </c>
      <c r="M49" s="220">
        <v>35325.699999999997</v>
      </c>
      <c r="N49" s="220">
        <v>34555.800000000003</v>
      </c>
      <c r="O49" s="220">
        <v>297025</v>
      </c>
      <c r="P49" s="221">
        <v>-1.7368290463981473E-2</v>
      </c>
    </row>
    <row r="50" spans="1:16" ht="12.75" customHeight="1">
      <c r="A50" s="213">
        <v>40</v>
      </c>
      <c r="B50" s="225" t="s">
        <v>82</v>
      </c>
      <c r="C50" s="217" t="s">
        <v>83</v>
      </c>
      <c r="D50" s="218">
        <v>45498</v>
      </c>
      <c r="E50" s="217">
        <v>308.2</v>
      </c>
      <c r="F50" s="217">
        <v>306.34999999999997</v>
      </c>
      <c r="G50" s="219">
        <v>303.89999999999992</v>
      </c>
      <c r="H50" s="219">
        <v>299.59999999999997</v>
      </c>
      <c r="I50" s="219">
        <v>297.14999999999992</v>
      </c>
      <c r="J50" s="219">
        <v>310.64999999999992</v>
      </c>
      <c r="K50" s="219">
        <v>313.09999999999997</v>
      </c>
      <c r="L50" s="219">
        <v>317.39999999999992</v>
      </c>
      <c r="M50" s="220">
        <v>308.8</v>
      </c>
      <c r="N50" s="220">
        <v>302.05</v>
      </c>
      <c r="O50" s="220">
        <v>63342000</v>
      </c>
      <c r="P50" s="221">
        <v>-1.6572115250258503E-2</v>
      </c>
    </row>
    <row r="51" spans="1:16" ht="12.75" customHeight="1">
      <c r="A51" s="213">
        <v>41</v>
      </c>
      <c r="B51" s="225" t="s">
        <v>57</v>
      </c>
      <c r="C51" s="222" t="s">
        <v>84</v>
      </c>
      <c r="D51" s="218">
        <v>45498</v>
      </c>
      <c r="E51" s="217">
        <v>5564.25</v>
      </c>
      <c r="F51" s="217">
        <v>5524.916666666667</v>
      </c>
      <c r="G51" s="219">
        <v>5481.2333333333336</v>
      </c>
      <c r="H51" s="219">
        <v>5398.2166666666662</v>
      </c>
      <c r="I51" s="219">
        <v>5354.5333333333328</v>
      </c>
      <c r="J51" s="219">
        <v>5607.9333333333343</v>
      </c>
      <c r="K51" s="219">
        <v>5651.6166666666668</v>
      </c>
      <c r="L51" s="219">
        <v>5734.633333333335</v>
      </c>
      <c r="M51" s="220">
        <v>5568.6</v>
      </c>
      <c r="N51" s="220">
        <v>5441.9</v>
      </c>
      <c r="O51" s="220">
        <v>2662600</v>
      </c>
      <c r="P51" s="221">
        <v>-1.3559573206876112E-2</v>
      </c>
    </row>
    <row r="52" spans="1:16" ht="12.75" customHeight="1">
      <c r="A52" s="213">
        <v>42</v>
      </c>
      <c r="B52" s="225" t="s">
        <v>85</v>
      </c>
      <c r="C52" s="217" t="s">
        <v>86</v>
      </c>
      <c r="D52" s="218">
        <v>45498</v>
      </c>
      <c r="E52" s="217">
        <v>713</v>
      </c>
      <c r="F52" s="217">
        <v>713.69999999999993</v>
      </c>
      <c r="G52" s="219">
        <v>707.54999999999984</v>
      </c>
      <c r="H52" s="219">
        <v>702.09999999999991</v>
      </c>
      <c r="I52" s="219">
        <v>695.94999999999982</v>
      </c>
      <c r="J52" s="219">
        <v>719.14999999999986</v>
      </c>
      <c r="K52" s="219">
        <v>725.3</v>
      </c>
      <c r="L52" s="219">
        <v>730.74999999999989</v>
      </c>
      <c r="M52" s="220">
        <v>719.85</v>
      </c>
      <c r="N52" s="220">
        <v>708.25</v>
      </c>
      <c r="O52" s="220">
        <v>14469000</v>
      </c>
      <c r="P52" s="221">
        <v>-1.5379380741748895E-2</v>
      </c>
    </row>
    <row r="53" spans="1:16" ht="12.75" customHeight="1">
      <c r="A53" s="213">
        <v>43</v>
      </c>
      <c r="B53" s="225" t="s">
        <v>61</v>
      </c>
      <c r="C53" s="224" t="s">
        <v>87</v>
      </c>
      <c r="D53" s="218">
        <v>45498</v>
      </c>
      <c r="E53" s="217">
        <v>118.4</v>
      </c>
      <c r="F53" s="217">
        <v>117.95</v>
      </c>
      <c r="G53" s="219">
        <v>117.2</v>
      </c>
      <c r="H53" s="219">
        <v>116</v>
      </c>
      <c r="I53" s="219">
        <v>115.25</v>
      </c>
      <c r="J53" s="219">
        <v>119.15</v>
      </c>
      <c r="K53" s="219">
        <v>119.9</v>
      </c>
      <c r="L53" s="219">
        <v>121.10000000000001</v>
      </c>
      <c r="M53" s="220">
        <v>118.7</v>
      </c>
      <c r="N53" s="220">
        <v>116.75</v>
      </c>
      <c r="O53" s="220">
        <v>262379250</v>
      </c>
      <c r="P53" s="221">
        <v>8.7717021773544759E-3</v>
      </c>
    </row>
    <row r="54" spans="1:16" ht="12.75" customHeight="1">
      <c r="A54" s="213">
        <v>44</v>
      </c>
      <c r="B54" s="225" t="s">
        <v>66</v>
      </c>
      <c r="C54" s="222" t="s">
        <v>88</v>
      </c>
      <c r="D54" s="218">
        <v>45498</v>
      </c>
      <c r="E54" s="217">
        <v>886.45</v>
      </c>
      <c r="F54" s="217">
        <v>886.33333333333337</v>
      </c>
      <c r="G54" s="219">
        <v>876.81666666666672</v>
      </c>
      <c r="H54" s="219">
        <v>867.18333333333339</v>
      </c>
      <c r="I54" s="219">
        <v>857.66666666666674</v>
      </c>
      <c r="J54" s="219">
        <v>895.9666666666667</v>
      </c>
      <c r="K54" s="219">
        <v>905.48333333333335</v>
      </c>
      <c r="L54" s="219">
        <v>915.11666666666667</v>
      </c>
      <c r="M54" s="220">
        <v>895.85</v>
      </c>
      <c r="N54" s="220">
        <v>876.7</v>
      </c>
      <c r="O54" s="220">
        <v>6303375</v>
      </c>
      <c r="P54" s="221">
        <v>1.0629982804439581E-2</v>
      </c>
    </row>
    <row r="55" spans="1:16" ht="12.75" customHeight="1">
      <c r="A55" s="213">
        <v>45</v>
      </c>
      <c r="B55" s="225" t="s">
        <v>840</v>
      </c>
      <c r="C55" s="217" t="s">
        <v>89</v>
      </c>
      <c r="D55" s="218">
        <v>45498</v>
      </c>
      <c r="E55" s="217">
        <v>520.1</v>
      </c>
      <c r="F55" s="217">
        <v>521.05000000000007</v>
      </c>
      <c r="G55" s="219">
        <v>516.30000000000018</v>
      </c>
      <c r="H55" s="219">
        <v>512.50000000000011</v>
      </c>
      <c r="I55" s="219">
        <v>507.75000000000023</v>
      </c>
      <c r="J55" s="219">
        <v>524.85000000000014</v>
      </c>
      <c r="K55" s="219">
        <v>529.59999999999991</v>
      </c>
      <c r="L55" s="219">
        <v>533.40000000000009</v>
      </c>
      <c r="M55" s="220">
        <v>525.79999999999995</v>
      </c>
      <c r="N55" s="220">
        <v>517.25</v>
      </c>
      <c r="O55" s="220">
        <v>11350600</v>
      </c>
      <c r="P55" s="221">
        <v>3.0221625251846875E-3</v>
      </c>
    </row>
    <row r="56" spans="1:16" ht="12.75" customHeight="1">
      <c r="A56" s="213">
        <v>46</v>
      </c>
      <c r="B56" s="225" t="s">
        <v>66</v>
      </c>
      <c r="C56" s="217" t="s">
        <v>90</v>
      </c>
      <c r="D56" s="218">
        <v>45498</v>
      </c>
      <c r="E56" s="217">
        <v>1434.15</v>
      </c>
      <c r="F56" s="217">
        <v>1429.0833333333333</v>
      </c>
      <c r="G56" s="219">
        <v>1420.1666666666665</v>
      </c>
      <c r="H56" s="219">
        <v>1406.1833333333332</v>
      </c>
      <c r="I56" s="219">
        <v>1397.2666666666664</v>
      </c>
      <c r="J56" s="219">
        <v>1443.0666666666666</v>
      </c>
      <c r="K56" s="219">
        <v>1451.9833333333331</v>
      </c>
      <c r="L56" s="219">
        <v>1465.9666666666667</v>
      </c>
      <c r="M56" s="220">
        <v>1438</v>
      </c>
      <c r="N56" s="220">
        <v>1415.1</v>
      </c>
      <c r="O56" s="220">
        <v>8398125</v>
      </c>
      <c r="P56" s="221">
        <v>1.7800333282835933E-2</v>
      </c>
    </row>
    <row r="57" spans="1:16" ht="12.75" customHeight="1">
      <c r="A57" s="213">
        <v>47</v>
      </c>
      <c r="B57" s="225" t="s">
        <v>42</v>
      </c>
      <c r="C57" s="217" t="s">
        <v>91</v>
      </c>
      <c r="D57" s="218">
        <v>45498</v>
      </c>
      <c r="E57" s="217">
        <v>1513.8</v>
      </c>
      <c r="F57" s="217">
        <v>1508.8500000000001</v>
      </c>
      <c r="G57" s="219">
        <v>1497.7500000000002</v>
      </c>
      <c r="H57" s="219">
        <v>1481.7</v>
      </c>
      <c r="I57" s="219">
        <v>1470.6000000000001</v>
      </c>
      <c r="J57" s="219">
        <v>1524.9000000000003</v>
      </c>
      <c r="K57" s="219">
        <v>1536.0000000000002</v>
      </c>
      <c r="L57" s="219">
        <v>1552.0500000000004</v>
      </c>
      <c r="M57" s="220">
        <v>1519.95</v>
      </c>
      <c r="N57" s="220">
        <v>1492.8</v>
      </c>
      <c r="O57" s="220">
        <v>10999300</v>
      </c>
      <c r="P57" s="221">
        <v>-3.0702256844999429E-2</v>
      </c>
    </row>
    <row r="58" spans="1:16" ht="12.75" customHeight="1">
      <c r="A58" s="213">
        <v>48</v>
      </c>
      <c r="B58" s="225" t="s">
        <v>129</v>
      </c>
      <c r="C58" s="217" t="s">
        <v>92</v>
      </c>
      <c r="D58" s="218">
        <v>45498</v>
      </c>
      <c r="E58" s="217">
        <v>493.75</v>
      </c>
      <c r="F58" s="217">
        <v>492.59999999999997</v>
      </c>
      <c r="G58" s="219">
        <v>489.39999999999992</v>
      </c>
      <c r="H58" s="219">
        <v>485.04999999999995</v>
      </c>
      <c r="I58" s="219">
        <v>481.84999999999991</v>
      </c>
      <c r="J58" s="219">
        <v>496.94999999999993</v>
      </c>
      <c r="K58" s="219">
        <v>500.15</v>
      </c>
      <c r="L58" s="219">
        <v>504.49999999999994</v>
      </c>
      <c r="M58" s="220">
        <v>495.8</v>
      </c>
      <c r="N58" s="220">
        <v>488.25</v>
      </c>
      <c r="O58" s="220">
        <v>56284200</v>
      </c>
      <c r="P58" s="221">
        <v>-1.4161179975723692E-2</v>
      </c>
    </row>
    <row r="59" spans="1:16" ht="12.75" customHeight="1">
      <c r="A59" s="213">
        <v>49</v>
      </c>
      <c r="B59" s="225" t="s">
        <v>85</v>
      </c>
      <c r="C59" s="217" t="s">
        <v>93</v>
      </c>
      <c r="D59" s="218">
        <v>45498</v>
      </c>
      <c r="E59" s="217">
        <v>5859.45</v>
      </c>
      <c r="F59" s="217">
        <v>5846.4666666666672</v>
      </c>
      <c r="G59" s="219">
        <v>5817.9833333333345</v>
      </c>
      <c r="H59" s="219">
        <v>5776.5166666666673</v>
      </c>
      <c r="I59" s="219">
        <v>5748.0333333333347</v>
      </c>
      <c r="J59" s="219">
        <v>5887.9333333333343</v>
      </c>
      <c r="K59" s="219">
        <v>5916.4166666666679</v>
      </c>
      <c r="L59" s="219">
        <v>5957.8833333333341</v>
      </c>
      <c r="M59" s="220">
        <v>5874.95</v>
      </c>
      <c r="N59" s="220">
        <v>5805</v>
      </c>
      <c r="O59" s="220">
        <v>2124300</v>
      </c>
      <c r="P59" s="221">
        <v>-2.5662194702442381E-2</v>
      </c>
    </row>
    <row r="60" spans="1:16" ht="12.75" customHeight="1">
      <c r="A60" s="213">
        <v>50</v>
      </c>
      <c r="B60" s="225" t="s">
        <v>57</v>
      </c>
      <c r="C60" s="217" t="s">
        <v>94</v>
      </c>
      <c r="D60" s="218">
        <v>45498</v>
      </c>
      <c r="E60" s="217">
        <v>2918.5</v>
      </c>
      <c r="F60" s="217">
        <v>2906.0333333333333</v>
      </c>
      <c r="G60" s="219">
        <v>2889.0166666666664</v>
      </c>
      <c r="H60" s="219">
        <v>2859.5333333333333</v>
      </c>
      <c r="I60" s="219">
        <v>2842.5166666666664</v>
      </c>
      <c r="J60" s="219">
        <v>2935.5166666666664</v>
      </c>
      <c r="K60" s="219">
        <v>2952.5333333333338</v>
      </c>
      <c r="L60" s="219">
        <v>2982.0166666666664</v>
      </c>
      <c r="M60" s="220">
        <v>2923.05</v>
      </c>
      <c r="N60" s="220">
        <v>2876.55</v>
      </c>
      <c r="O60" s="220">
        <v>2839900</v>
      </c>
      <c r="P60" s="221">
        <v>-6.4895310395494061E-3</v>
      </c>
    </row>
    <row r="61" spans="1:16" ht="12.75" customHeight="1">
      <c r="A61" s="213">
        <v>51</v>
      </c>
      <c r="B61" s="225" t="s">
        <v>114</v>
      </c>
      <c r="C61" s="224" t="s">
        <v>95</v>
      </c>
      <c r="D61" s="218">
        <v>45498</v>
      </c>
      <c r="E61" s="217">
        <v>1063.8499999999999</v>
      </c>
      <c r="F61" s="217">
        <v>1058.0166666666667</v>
      </c>
      <c r="G61" s="219">
        <v>1040.0333333333333</v>
      </c>
      <c r="H61" s="219">
        <v>1016.2166666666667</v>
      </c>
      <c r="I61" s="219">
        <v>998.23333333333335</v>
      </c>
      <c r="J61" s="219">
        <v>1081.8333333333333</v>
      </c>
      <c r="K61" s="219">
        <v>1099.8166666666664</v>
      </c>
      <c r="L61" s="219">
        <v>1123.6333333333332</v>
      </c>
      <c r="M61" s="220">
        <v>1076</v>
      </c>
      <c r="N61" s="220">
        <v>1034.2</v>
      </c>
      <c r="O61" s="220">
        <v>14788000</v>
      </c>
      <c r="P61" s="221">
        <v>1.4057464170609614E-2</v>
      </c>
    </row>
    <row r="62" spans="1:16" ht="12.75" customHeight="1">
      <c r="A62" s="213">
        <v>52</v>
      </c>
      <c r="B62" s="225" t="s">
        <v>840</v>
      </c>
      <c r="C62" s="222" t="s">
        <v>96</v>
      </c>
      <c r="D62" s="218">
        <v>45498</v>
      </c>
      <c r="E62" s="217">
        <v>1592.1</v>
      </c>
      <c r="F62" s="217">
        <v>1583</v>
      </c>
      <c r="G62" s="219">
        <v>1570.8</v>
      </c>
      <c r="H62" s="219">
        <v>1549.5</v>
      </c>
      <c r="I62" s="219">
        <v>1537.3</v>
      </c>
      <c r="J62" s="219">
        <v>1604.3</v>
      </c>
      <c r="K62" s="219">
        <v>1616.4999999999998</v>
      </c>
      <c r="L62" s="219">
        <v>1637.8</v>
      </c>
      <c r="M62" s="220">
        <v>1595.2</v>
      </c>
      <c r="N62" s="220">
        <v>1561.7</v>
      </c>
      <c r="O62" s="220">
        <v>3927000</v>
      </c>
      <c r="P62" s="221">
        <v>-1.0756480338564627E-2</v>
      </c>
    </row>
    <row r="63" spans="1:16" ht="12.75" customHeight="1">
      <c r="A63" s="213">
        <v>53</v>
      </c>
      <c r="B63" s="225" t="s">
        <v>40</v>
      </c>
      <c r="C63" s="217" t="s">
        <v>97</v>
      </c>
      <c r="D63" s="218">
        <v>45498</v>
      </c>
      <c r="E63" s="217">
        <v>409.05</v>
      </c>
      <c r="F63" s="217">
        <v>409.8</v>
      </c>
      <c r="G63" s="219">
        <v>405</v>
      </c>
      <c r="H63" s="219">
        <v>400.95</v>
      </c>
      <c r="I63" s="219">
        <v>396.15</v>
      </c>
      <c r="J63" s="219">
        <v>413.85</v>
      </c>
      <c r="K63" s="219">
        <v>418.65000000000009</v>
      </c>
      <c r="L63" s="219">
        <v>422.70000000000005</v>
      </c>
      <c r="M63" s="220">
        <v>414.6</v>
      </c>
      <c r="N63" s="220">
        <v>405.75</v>
      </c>
      <c r="O63" s="220">
        <v>21961800</v>
      </c>
      <c r="P63" s="221">
        <v>2.0833333333333332E-2</v>
      </c>
    </row>
    <row r="64" spans="1:16" ht="12.75" customHeight="1">
      <c r="A64" s="213">
        <v>54</v>
      </c>
      <c r="B64" s="225" t="s">
        <v>61</v>
      </c>
      <c r="C64" s="217" t="s">
        <v>98</v>
      </c>
      <c r="D64" s="218">
        <v>45498</v>
      </c>
      <c r="E64" s="217">
        <v>170.95</v>
      </c>
      <c r="F64" s="217">
        <v>171.29999999999998</v>
      </c>
      <c r="G64" s="219">
        <v>169.84999999999997</v>
      </c>
      <c r="H64" s="219">
        <v>168.74999999999997</v>
      </c>
      <c r="I64" s="219">
        <v>167.29999999999995</v>
      </c>
      <c r="J64" s="219">
        <v>172.39999999999998</v>
      </c>
      <c r="K64" s="219">
        <v>173.84999999999997</v>
      </c>
      <c r="L64" s="219">
        <v>174.95</v>
      </c>
      <c r="M64" s="220">
        <v>172.75</v>
      </c>
      <c r="N64" s="220">
        <v>170.2</v>
      </c>
      <c r="O64" s="220">
        <v>28015000</v>
      </c>
      <c r="P64" s="221">
        <v>4.8465568862275446E-2</v>
      </c>
    </row>
    <row r="65" spans="1:16" ht="12.75" customHeight="1">
      <c r="A65" s="213">
        <v>55</v>
      </c>
      <c r="B65" s="225" t="s">
        <v>40</v>
      </c>
      <c r="C65" s="217" t="s">
        <v>99</v>
      </c>
      <c r="D65" s="218">
        <v>45498</v>
      </c>
      <c r="E65" s="217">
        <v>4113.25</v>
      </c>
      <c r="F65" s="217">
        <v>4092.2000000000003</v>
      </c>
      <c r="G65" s="219">
        <v>4053.4500000000007</v>
      </c>
      <c r="H65" s="219">
        <v>3993.6500000000005</v>
      </c>
      <c r="I65" s="219">
        <v>3954.900000000001</v>
      </c>
      <c r="J65" s="219">
        <v>4152</v>
      </c>
      <c r="K65" s="219">
        <v>4190.75</v>
      </c>
      <c r="L65" s="219">
        <v>4250.55</v>
      </c>
      <c r="M65" s="220">
        <v>4130.95</v>
      </c>
      <c r="N65" s="220">
        <v>4032.4</v>
      </c>
      <c r="O65" s="220">
        <v>4208100</v>
      </c>
      <c r="P65" s="221">
        <v>6.0966862716970308E-3</v>
      </c>
    </row>
    <row r="66" spans="1:16" ht="12.75" customHeight="1">
      <c r="A66" s="213">
        <v>56</v>
      </c>
      <c r="B66" s="225" t="s">
        <v>57</v>
      </c>
      <c r="C66" s="222" t="s">
        <v>100</v>
      </c>
      <c r="D66" s="218">
        <v>45498</v>
      </c>
      <c r="E66" s="217">
        <v>605.29999999999995</v>
      </c>
      <c r="F66" s="217">
        <v>604.76666666666677</v>
      </c>
      <c r="G66" s="219">
        <v>602.93333333333351</v>
      </c>
      <c r="H66" s="219">
        <v>600.56666666666672</v>
      </c>
      <c r="I66" s="219">
        <v>598.73333333333346</v>
      </c>
      <c r="J66" s="219">
        <v>607.13333333333355</v>
      </c>
      <c r="K66" s="219">
        <v>608.96666666666681</v>
      </c>
      <c r="L66" s="219">
        <v>611.3333333333336</v>
      </c>
      <c r="M66" s="220">
        <v>606.6</v>
      </c>
      <c r="N66" s="220">
        <v>602.4</v>
      </c>
      <c r="O66" s="220">
        <v>18528750</v>
      </c>
      <c r="P66" s="221">
        <v>7.6133505540072052E-3</v>
      </c>
    </row>
    <row r="67" spans="1:16" ht="12.75" customHeight="1">
      <c r="A67" s="213">
        <v>57</v>
      </c>
      <c r="B67" s="225" t="s">
        <v>47</v>
      </c>
      <c r="C67" s="217" t="s">
        <v>101</v>
      </c>
      <c r="D67" s="218">
        <v>45498</v>
      </c>
      <c r="E67" s="217">
        <v>1867.7</v>
      </c>
      <c r="F67" s="217">
        <v>1860.0333333333335</v>
      </c>
      <c r="G67" s="219">
        <v>1845.2666666666671</v>
      </c>
      <c r="H67" s="219">
        <v>1822.8333333333335</v>
      </c>
      <c r="I67" s="219">
        <v>1808.0666666666671</v>
      </c>
      <c r="J67" s="219">
        <v>1882.4666666666672</v>
      </c>
      <c r="K67" s="219">
        <v>1897.2333333333336</v>
      </c>
      <c r="L67" s="219">
        <v>1919.6666666666672</v>
      </c>
      <c r="M67" s="220">
        <v>1874.8</v>
      </c>
      <c r="N67" s="220">
        <v>1837.6</v>
      </c>
      <c r="O67" s="220">
        <v>3549150</v>
      </c>
      <c r="P67" s="221">
        <v>-7.3834794646977387E-3</v>
      </c>
    </row>
    <row r="68" spans="1:16" ht="12.75" customHeight="1">
      <c r="A68" s="213">
        <v>58</v>
      </c>
      <c r="B68" s="225" t="s">
        <v>840</v>
      </c>
      <c r="C68" s="222" t="s">
        <v>102</v>
      </c>
      <c r="D68" s="218">
        <v>45498</v>
      </c>
      <c r="E68" s="217">
        <v>2699.05</v>
      </c>
      <c r="F68" s="217">
        <v>2701.4</v>
      </c>
      <c r="G68" s="219">
        <v>2677.7000000000003</v>
      </c>
      <c r="H68" s="219">
        <v>2656.3500000000004</v>
      </c>
      <c r="I68" s="219">
        <v>2632.6500000000005</v>
      </c>
      <c r="J68" s="219">
        <v>2722.75</v>
      </c>
      <c r="K68" s="219">
        <v>2746.45</v>
      </c>
      <c r="L68" s="219">
        <v>2767.7999999999997</v>
      </c>
      <c r="M68" s="220">
        <v>2725.1</v>
      </c>
      <c r="N68" s="220">
        <v>2680.05</v>
      </c>
      <c r="O68" s="220">
        <v>2533500</v>
      </c>
      <c r="P68" s="221">
        <v>4.8786292241789625E-3</v>
      </c>
    </row>
    <row r="69" spans="1:16" ht="12.75" customHeight="1">
      <c r="A69" s="213">
        <v>59</v>
      </c>
      <c r="B69" s="225" t="s">
        <v>42</v>
      </c>
      <c r="C69" s="217" t="s">
        <v>103</v>
      </c>
      <c r="D69" s="218">
        <v>45498</v>
      </c>
      <c r="E69" s="217">
        <v>4653.75</v>
      </c>
      <c r="F69" s="217">
        <v>4635.5666666666666</v>
      </c>
      <c r="G69" s="219">
        <v>4578.6333333333332</v>
      </c>
      <c r="H69" s="219">
        <v>4503.5166666666664</v>
      </c>
      <c r="I69" s="219">
        <v>4446.583333333333</v>
      </c>
      <c r="J69" s="219">
        <v>4710.6833333333334</v>
      </c>
      <c r="K69" s="219">
        <v>4767.6166666666659</v>
      </c>
      <c r="L69" s="219">
        <v>4842.7333333333336</v>
      </c>
      <c r="M69" s="220">
        <v>4692.5</v>
      </c>
      <c r="N69" s="220">
        <v>4560.45</v>
      </c>
      <c r="O69" s="220">
        <v>2668200</v>
      </c>
      <c r="P69" s="221">
        <v>0.17366059646344681</v>
      </c>
    </row>
    <row r="70" spans="1:16" ht="12.75" customHeight="1">
      <c r="A70" s="213">
        <v>60</v>
      </c>
      <c r="B70" s="225" t="s">
        <v>40</v>
      </c>
      <c r="C70" s="224" t="s">
        <v>104</v>
      </c>
      <c r="D70" s="218">
        <v>45498</v>
      </c>
      <c r="E70" s="217">
        <v>12575.15</v>
      </c>
      <c r="F70" s="217">
        <v>12599.300000000001</v>
      </c>
      <c r="G70" s="219">
        <v>12460.850000000002</v>
      </c>
      <c r="H70" s="219">
        <v>12346.550000000001</v>
      </c>
      <c r="I70" s="219">
        <v>12208.100000000002</v>
      </c>
      <c r="J70" s="219">
        <v>12713.600000000002</v>
      </c>
      <c r="K70" s="219">
        <v>12852.050000000003</v>
      </c>
      <c r="L70" s="219">
        <v>12966.350000000002</v>
      </c>
      <c r="M70" s="220">
        <v>12737.75</v>
      </c>
      <c r="N70" s="220">
        <v>12485</v>
      </c>
      <c r="O70" s="220">
        <v>1856200</v>
      </c>
      <c r="P70" s="221">
        <v>2.6829673065221001E-2</v>
      </c>
    </row>
    <row r="71" spans="1:16" ht="12.75" customHeight="1">
      <c r="A71" s="213">
        <v>61</v>
      </c>
      <c r="B71" s="225" t="s">
        <v>105</v>
      </c>
      <c r="C71" s="217" t="s">
        <v>106</v>
      </c>
      <c r="D71" s="218">
        <v>45498</v>
      </c>
      <c r="E71" s="217">
        <v>837.4</v>
      </c>
      <c r="F71" s="217">
        <v>838.41666666666663</v>
      </c>
      <c r="G71" s="219">
        <v>833.63333333333321</v>
      </c>
      <c r="H71" s="219">
        <v>829.86666666666656</v>
      </c>
      <c r="I71" s="219">
        <v>825.08333333333314</v>
      </c>
      <c r="J71" s="219">
        <v>842.18333333333328</v>
      </c>
      <c r="K71" s="219">
        <v>846.96666666666681</v>
      </c>
      <c r="L71" s="219">
        <v>850.73333333333335</v>
      </c>
      <c r="M71" s="220">
        <v>843.2</v>
      </c>
      <c r="N71" s="220">
        <v>834.65</v>
      </c>
      <c r="O71" s="220">
        <v>45493800</v>
      </c>
      <c r="P71" s="221">
        <v>1.0629719228795543E-2</v>
      </c>
    </row>
    <row r="72" spans="1:16" ht="12.75" customHeight="1">
      <c r="A72" s="213">
        <v>62</v>
      </c>
      <c r="B72" s="225" t="s">
        <v>42</v>
      </c>
      <c r="C72" s="217" t="s">
        <v>107</v>
      </c>
      <c r="D72" s="218">
        <v>45498</v>
      </c>
      <c r="E72" s="217">
        <v>6494.65</v>
      </c>
      <c r="F72" s="217">
        <v>6491.5333333333328</v>
      </c>
      <c r="G72" s="219">
        <v>6447.7166666666653</v>
      </c>
      <c r="H72" s="219">
        <v>6400.7833333333328</v>
      </c>
      <c r="I72" s="219">
        <v>6356.9666666666653</v>
      </c>
      <c r="J72" s="219">
        <v>6538.4666666666653</v>
      </c>
      <c r="K72" s="219">
        <v>6582.2833333333328</v>
      </c>
      <c r="L72" s="219">
        <v>6629.2166666666653</v>
      </c>
      <c r="M72" s="220">
        <v>6535.35</v>
      </c>
      <c r="N72" s="220">
        <v>6444.6</v>
      </c>
      <c r="O72" s="220">
        <v>2769625</v>
      </c>
      <c r="P72" s="221">
        <v>2.5791855203619908E-3</v>
      </c>
    </row>
    <row r="73" spans="1:16" ht="12.75" customHeight="1">
      <c r="A73" s="213">
        <v>63</v>
      </c>
      <c r="B73" s="225" t="s">
        <v>54</v>
      </c>
      <c r="C73" s="217" t="s">
        <v>108</v>
      </c>
      <c r="D73" s="218">
        <v>45498</v>
      </c>
      <c r="E73" s="217">
        <v>4755.6499999999996</v>
      </c>
      <c r="F73" s="217">
        <v>4745.9333333333334</v>
      </c>
      <c r="G73" s="219">
        <v>4723.0666666666666</v>
      </c>
      <c r="H73" s="219">
        <v>4690.4833333333336</v>
      </c>
      <c r="I73" s="219">
        <v>4667.6166666666668</v>
      </c>
      <c r="J73" s="219">
        <v>4778.5166666666664</v>
      </c>
      <c r="K73" s="219">
        <v>4801.3833333333332</v>
      </c>
      <c r="L73" s="219">
        <v>4833.9666666666662</v>
      </c>
      <c r="M73" s="220">
        <v>4768.8</v>
      </c>
      <c r="N73" s="220">
        <v>4713.3500000000004</v>
      </c>
      <c r="O73" s="220">
        <v>3407425</v>
      </c>
      <c r="P73" s="221">
        <v>-1.8054364819204197E-2</v>
      </c>
    </row>
    <row r="74" spans="1:16" ht="12.75" customHeight="1">
      <c r="A74" s="213">
        <v>64</v>
      </c>
      <c r="B74" s="225" t="s">
        <v>54</v>
      </c>
      <c r="C74" s="217" t="s">
        <v>109</v>
      </c>
      <c r="D74" s="218">
        <v>45498</v>
      </c>
      <c r="E74" s="217">
        <v>4152.1499999999996</v>
      </c>
      <c r="F74" s="217">
        <v>4163.1500000000005</v>
      </c>
      <c r="G74" s="219">
        <v>4088.3000000000011</v>
      </c>
      <c r="H74" s="219">
        <v>4024.4500000000007</v>
      </c>
      <c r="I74" s="219">
        <v>3949.6000000000013</v>
      </c>
      <c r="J74" s="219">
        <v>4227.0000000000009</v>
      </c>
      <c r="K74" s="219">
        <v>4301.8500000000013</v>
      </c>
      <c r="L74" s="219">
        <v>4365.7000000000007</v>
      </c>
      <c r="M74" s="220">
        <v>4238</v>
      </c>
      <c r="N74" s="220">
        <v>4099.3</v>
      </c>
      <c r="O74" s="220">
        <v>1362075</v>
      </c>
      <c r="P74" s="221">
        <v>-8.0112157019827761E-3</v>
      </c>
    </row>
    <row r="75" spans="1:16" ht="12.75" customHeight="1">
      <c r="A75" s="213">
        <v>65</v>
      </c>
      <c r="B75" s="225" t="s">
        <v>54</v>
      </c>
      <c r="C75" s="217" t="s">
        <v>110</v>
      </c>
      <c r="D75" s="218">
        <v>45498</v>
      </c>
      <c r="E75" s="217">
        <v>569.15</v>
      </c>
      <c r="F75" s="217">
        <v>568.81666666666661</v>
      </c>
      <c r="G75" s="219">
        <v>565.83333333333326</v>
      </c>
      <c r="H75" s="219">
        <v>562.51666666666665</v>
      </c>
      <c r="I75" s="219">
        <v>559.5333333333333</v>
      </c>
      <c r="J75" s="219">
        <v>572.13333333333321</v>
      </c>
      <c r="K75" s="219">
        <v>575.11666666666656</v>
      </c>
      <c r="L75" s="219">
        <v>578.43333333333317</v>
      </c>
      <c r="M75" s="220">
        <v>571.79999999999995</v>
      </c>
      <c r="N75" s="220">
        <v>565.5</v>
      </c>
      <c r="O75" s="220">
        <v>25288200</v>
      </c>
      <c r="P75" s="221">
        <v>-5.098789037603569E-3</v>
      </c>
    </row>
    <row r="76" spans="1:16" ht="12.75" customHeight="1">
      <c r="A76" s="213">
        <v>66</v>
      </c>
      <c r="B76" s="225" t="s">
        <v>61</v>
      </c>
      <c r="C76" s="217" t="s">
        <v>111</v>
      </c>
      <c r="D76" s="218">
        <v>45498</v>
      </c>
      <c r="E76" s="217">
        <v>187.05</v>
      </c>
      <c r="F76" s="217">
        <v>185.28333333333333</v>
      </c>
      <c r="G76" s="219">
        <v>182.61666666666667</v>
      </c>
      <c r="H76" s="219">
        <v>178.18333333333334</v>
      </c>
      <c r="I76" s="219">
        <v>175.51666666666668</v>
      </c>
      <c r="J76" s="219">
        <v>189.71666666666667</v>
      </c>
      <c r="K76" s="219">
        <v>192.38333333333335</v>
      </c>
      <c r="L76" s="219">
        <v>196.81666666666666</v>
      </c>
      <c r="M76" s="220">
        <v>187.95</v>
      </c>
      <c r="N76" s="220">
        <v>180.85</v>
      </c>
      <c r="O76" s="220">
        <v>101060000</v>
      </c>
      <c r="P76" s="221">
        <v>6.1554621848739499E-2</v>
      </c>
    </row>
    <row r="77" spans="1:16" ht="12.75" customHeight="1">
      <c r="A77" s="213">
        <v>67</v>
      </c>
      <c r="B77" s="225" t="s">
        <v>82</v>
      </c>
      <c r="C77" s="217" t="s">
        <v>112</v>
      </c>
      <c r="D77" s="218">
        <v>45498</v>
      </c>
      <c r="E77" s="217">
        <v>224.2</v>
      </c>
      <c r="F77" s="217">
        <v>222.63333333333333</v>
      </c>
      <c r="G77" s="219">
        <v>219.96666666666664</v>
      </c>
      <c r="H77" s="219">
        <v>215.73333333333332</v>
      </c>
      <c r="I77" s="219">
        <v>213.06666666666663</v>
      </c>
      <c r="J77" s="219">
        <v>226.86666666666665</v>
      </c>
      <c r="K77" s="219">
        <v>229.53333333333333</v>
      </c>
      <c r="L77" s="219">
        <v>233.76666666666665</v>
      </c>
      <c r="M77" s="220">
        <v>225.3</v>
      </c>
      <c r="N77" s="220">
        <v>218.4</v>
      </c>
      <c r="O77" s="220">
        <v>132771075</v>
      </c>
      <c r="P77" s="221">
        <v>-1.2656074575579219E-2</v>
      </c>
    </row>
    <row r="78" spans="1:16" ht="12.75" customHeight="1">
      <c r="A78" s="213">
        <v>68</v>
      </c>
      <c r="B78" s="225" t="s">
        <v>42</v>
      </c>
      <c r="C78" s="217" t="s">
        <v>113</v>
      </c>
      <c r="D78" s="218">
        <v>45498</v>
      </c>
      <c r="E78" s="217">
        <v>1341.95</v>
      </c>
      <c r="F78" s="217">
        <v>1333.9</v>
      </c>
      <c r="G78" s="219">
        <v>1307.9500000000003</v>
      </c>
      <c r="H78" s="219">
        <v>1273.9500000000003</v>
      </c>
      <c r="I78" s="219">
        <v>1248.0000000000005</v>
      </c>
      <c r="J78" s="219">
        <v>1367.9</v>
      </c>
      <c r="K78" s="219">
        <v>1393.85</v>
      </c>
      <c r="L78" s="219">
        <v>1427.85</v>
      </c>
      <c r="M78" s="220">
        <v>1359.85</v>
      </c>
      <c r="N78" s="220">
        <v>1299.9000000000001</v>
      </c>
      <c r="O78" s="220">
        <v>8015600</v>
      </c>
      <c r="P78" s="221">
        <v>-1.5581871605377972E-2</v>
      </c>
    </row>
    <row r="79" spans="1:16" ht="12.75" customHeight="1">
      <c r="A79" s="213">
        <v>69</v>
      </c>
      <c r="B79" s="225" t="s">
        <v>114</v>
      </c>
      <c r="C79" s="217" t="s">
        <v>115</v>
      </c>
      <c r="D79" s="218">
        <v>45498</v>
      </c>
      <c r="E79" s="217">
        <v>96.75</v>
      </c>
      <c r="F79" s="217">
        <v>96.966666666666654</v>
      </c>
      <c r="G79" s="219">
        <v>96.133333333333312</v>
      </c>
      <c r="H79" s="219">
        <v>95.516666666666652</v>
      </c>
      <c r="I79" s="219">
        <v>94.683333333333309</v>
      </c>
      <c r="J79" s="219">
        <v>97.583333333333314</v>
      </c>
      <c r="K79" s="219">
        <v>98.416666666666657</v>
      </c>
      <c r="L79" s="219">
        <v>99.033333333333317</v>
      </c>
      <c r="M79" s="220">
        <v>97.8</v>
      </c>
      <c r="N79" s="220">
        <v>96.35</v>
      </c>
      <c r="O79" s="220">
        <v>220398750</v>
      </c>
      <c r="P79" s="221">
        <v>-5.7853336716569403E-3</v>
      </c>
    </row>
    <row r="80" spans="1:16" ht="12.75" customHeight="1">
      <c r="A80" s="213">
        <v>70</v>
      </c>
      <c r="B80" s="225" t="s">
        <v>840</v>
      </c>
      <c r="C80" s="223" t="s">
        <v>116</v>
      </c>
      <c r="D80" s="218">
        <v>45498</v>
      </c>
      <c r="E80" s="217">
        <v>717.4</v>
      </c>
      <c r="F80" s="217">
        <v>720.23333333333323</v>
      </c>
      <c r="G80" s="219">
        <v>710.66666666666652</v>
      </c>
      <c r="H80" s="219">
        <v>703.93333333333328</v>
      </c>
      <c r="I80" s="219">
        <v>694.36666666666656</v>
      </c>
      <c r="J80" s="219">
        <v>726.96666666666647</v>
      </c>
      <c r="K80" s="219">
        <v>736.5333333333333</v>
      </c>
      <c r="L80" s="219">
        <v>743.26666666666642</v>
      </c>
      <c r="M80" s="220">
        <v>729.8</v>
      </c>
      <c r="N80" s="220">
        <v>713.5</v>
      </c>
      <c r="O80" s="220">
        <v>9135100</v>
      </c>
      <c r="P80" s="221">
        <v>0.22678072625698323</v>
      </c>
    </row>
    <row r="81" spans="1:16" ht="12.75" customHeight="1">
      <c r="A81" s="213">
        <v>71</v>
      </c>
      <c r="B81" s="225" t="s">
        <v>57</v>
      </c>
      <c r="C81" s="217" t="s">
        <v>117</v>
      </c>
      <c r="D81" s="218">
        <v>45498</v>
      </c>
      <c r="E81" s="217">
        <v>1376.15</v>
      </c>
      <c r="F81" s="217">
        <v>1373.9833333333333</v>
      </c>
      <c r="G81" s="219">
        <v>1365.4666666666667</v>
      </c>
      <c r="H81" s="219">
        <v>1354.7833333333333</v>
      </c>
      <c r="I81" s="219">
        <v>1346.2666666666667</v>
      </c>
      <c r="J81" s="219">
        <v>1384.6666666666667</v>
      </c>
      <c r="K81" s="219">
        <v>1393.1833333333336</v>
      </c>
      <c r="L81" s="219">
        <v>1403.8666666666668</v>
      </c>
      <c r="M81" s="220">
        <v>1382.5</v>
      </c>
      <c r="N81" s="220">
        <v>1363.3</v>
      </c>
      <c r="O81" s="220">
        <v>5868000</v>
      </c>
      <c r="P81" s="221">
        <v>1.250970580622897E-2</v>
      </c>
    </row>
    <row r="82" spans="1:16" ht="12.75" customHeight="1">
      <c r="A82" s="213">
        <v>72</v>
      </c>
      <c r="B82" s="225" t="s">
        <v>105</v>
      </c>
      <c r="C82" s="217" t="s">
        <v>118</v>
      </c>
      <c r="D82" s="218">
        <v>45498</v>
      </c>
      <c r="E82" s="217">
        <v>3291.95</v>
      </c>
      <c r="F82" s="217">
        <v>3284.3833333333332</v>
      </c>
      <c r="G82" s="219">
        <v>3255.5166666666664</v>
      </c>
      <c r="H82" s="219">
        <v>3219.083333333333</v>
      </c>
      <c r="I82" s="219">
        <v>3190.2166666666662</v>
      </c>
      <c r="J82" s="219">
        <v>3320.8166666666666</v>
      </c>
      <c r="K82" s="219">
        <v>3349.6833333333334</v>
      </c>
      <c r="L82" s="219">
        <v>3386.1166666666668</v>
      </c>
      <c r="M82" s="220">
        <v>3313.25</v>
      </c>
      <c r="N82" s="220">
        <v>3247.95</v>
      </c>
      <c r="O82" s="220">
        <v>3426525</v>
      </c>
      <c r="P82" s="221">
        <v>-8.5286458333333325E-3</v>
      </c>
    </row>
    <row r="83" spans="1:16" ht="12.75" customHeight="1">
      <c r="A83" s="213">
        <v>73</v>
      </c>
      <c r="B83" s="225" t="s">
        <v>42</v>
      </c>
      <c r="C83" s="217" t="s">
        <v>119</v>
      </c>
      <c r="D83" s="218">
        <v>45498</v>
      </c>
      <c r="E83" s="217">
        <v>527.65</v>
      </c>
      <c r="F83" s="217">
        <v>524.23333333333335</v>
      </c>
      <c r="G83" s="219">
        <v>516.4666666666667</v>
      </c>
      <c r="H83" s="219">
        <v>505.2833333333333</v>
      </c>
      <c r="I83" s="219">
        <v>497.51666666666665</v>
      </c>
      <c r="J83" s="219">
        <v>535.41666666666674</v>
      </c>
      <c r="K83" s="219">
        <v>543.18333333333339</v>
      </c>
      <c r="L83" s="219">
        <v>554.36666666666679</v>
      </c>
      <c r="M83" s="220">
        <v>532</v>
      </c>
      <c r="N83" s="220">
        <v>513.04999999999995</v>
      </c>
      <c r="O83" s="220">
        <v>11642000</v>
      </c>
      <c r="P83" s="221">
        <v>-2.5447848652268543E-2</v>
      </c>
    </row>
    <row r="84" spans="1:16" ht="12.75" customHeight="1">
      <c r="A84" s="213">
        <v>74</v>
      </c>
      <c r="B84" s="225" t="s">
        <v>47</v>
      </c>
      <c r="C84" s="217" t="s">
        <v>120</v>
      </c>
      <c r="D84" s="218">
        <v>45498</v>
      </c>
      <c r="E84" s="217">
        <v>2756.85</v>
      </c>
      <c r="F84" s="217">
        <v>2750.6499999999996</v>
      </c>
      <c r="G84" s="219">
        <v>2736.3499999999995</v>
      </c>
      <c r="H84" s="219">
        <v>2715.85</v>
      </c>
      <c r="I84" s="219">
        <v>2701.5499999999997</v>
      </c>
      <c r="J84" s="219">
        <v>2771.1499999999992</v>
      </c>
      <c r="K84" s="219">
        <v>2785.4499999999994</v>
      </c>
      <c r="L84" s="219">
        <v>2805.9499999999989</v>
      </c>
      <c r="M84" s="220">
        <v>2764.95</v>
      </c>
      <c r="N84" s="220">
        <v>2730.15</v>
      </c>
      <c r="O84" s="220">
        <v>7654250</v>
      </c>
      <c r="P84" s="221">
        <v>-1.9593116285145153E-4</v>
      </c>
    </row>
    <row r="85" spans="1:16" ht="12.75" customHeight="1">
      <c r="A85" s="213">
        <v>75</v>
      </c>
      <c r="B85" s="225" t="s">
        <v>82</v>
      </c>
      <c r="C85" s="217" t="s">
        <v>121</v>
      </c>
      <c r="D85" s="218">
        <v>45498</v>
      </c>
      <c r="E85" s="217">
        <v>642.65</v>
      </c>
      <c r="F85" s="217">
        <v>636.08333333333337</v>
      </c>
      <c r="G85" s="219">
        <v>627.9666666666667</v>
      </c>
      <c r="H85" s="219">
        <v>613.2833333333333</v>
      </c>
      <c r="I85" s="219">
        <v>605.16666666666663</v>
      </c>
      <c r="J85" s="219">
        <v>650.76666666666677</v>
      </c>
      <c r="K85" s="219">
        <v>658.88333333333333</v>
      </c>
      <c r="L85" s="219">
        <v>673.56666666666683</v>
      </c>
      <c r="M85" s="220">
        <v>644.20000000000005</v>
      </c>
      <c r="N85" s="220">
        <v>621.4</v>
      </c>
      <c r="O85" s="220">
        <v>9151250</v>
      </c>
      <c r="P85" s="221">
        <v>-6.8456546634431861E-2</v>
      </c>
    </row>
    <row r="86" spans="1:16" ht="12.75" customHeight="1">
      <c r="A86" s="213">
        <v>76</v>
      </c>
      <c r="B86" s="225" t="s">
        <v>40</v>
      </c>
      <c r="C86" s="224" t="s">
        <v>122</v>
      </c>
      <c r="D86" s="218">
        <v>45498</v>
      </c>
      <c r="E86" s="217">
        <v>5581.6</v>
      </c>
      <c r="F86" s="217">
        <v>5576.583333333333</v>
      </c>
      <c r="G86" s="219">
        <v>5506.1666666666661</v>
      </c>
      <c r="H86" s="219">
        <v>5430.7333333333327</v>
      </c>
      <c r="I86" s="219">
        <v>5360.3166666666657</v>
      </c>
      <c r="J86" s="219">
        <v>5652.0166666666664</v>
      </c>
      <c r="K86" s="219">
        <v>5722.4333333333325</v>
      </c>
      <c r="L86" s="219">
        <v>5797.8666666666668</v>
      </c>
      <c r="M86" s="220">
        <v>5647</v>
      </c>
      <c r="N86" s="220">
        <v>5501.15</v>
      </c>
      <c r="O86" s="220">
        <v>13781400</v>
      </c>
      <c r="P86" s="221">
        <v>2.4715592237341065E-2</v>
      </c>
    </row>
    <row r="87" spans="1:16" ht="12.75" customHeight="1">
      <c r="A87" s="213">
        <v>77</v>
      </c>
      <c r="B87" s="225" t="s">
        <v>40</v>
      </c>
      <c r="C87" s="217" t="s">
        <v>123</v>
      </c>
      <c r="D87" s="218">
        <v>45498</v>
      </c>
      <c r="E87" s="217">
        <v>1904.15</v>
      </c>
      <c r="F87" s="217">
        <v>1898.7166666666665</v>
      </c>
      <c r="G87" s="219">
        <v>1885.0333333333328</v>
      </c>
      <c r="H87" s="219">
        <v>1865.9166666666663</v>
      </c>
      <c r="I87" s="219">
        <v>1852.2333333333327</v>
      </c>
      <c r="J87" s="219">
        <v>1917.833333333333</v>
      </c>
      <c r="K87" s="219">
        <v>1931.5166666666669</v>
      </c>
      <c r="L87" s="219">
        <v>1950.6333333333332</v>
      </c>
      <c r="M87" s="220">
        <v>1912.4</v>
      </c>
      <c r="N87" s="220">
        <v>1879.6</v>
      </c>
      <c r="O87" s="220">
        <v>7900000</v>
      </c>
      <c r="P87" s="221">
        <v>1.7117859633551005E-3</v>
      </c>
    </row>
    <row r="88" spans="1:16" ht="12.75" customHeight="1">
      <c r="A88" s="213">
        <v>78</v>
      </c>
      <c r="B88" s="225" t="s">
        <v>85</v>
      </c>
      <c r="C88" s="217" t="s">
        <v>124</v>
      </c>
      <c r="D88" s="218">
        <v>45498</v>
      </c>
      <c r="E88" s="217">
        <v>1508.65</v>
      </c>
      <c r="F88" s="217">
        <v>1508.8499999999997</v>
      </c>
      <c r="G88" s="219">
        <v>1495.8999999999994</v>
      </c>
      <c r="H88" s="219">
        <v>1483.1499999999996</v>
      </c>
      <c r="I88" s="219">
        <v>1470.1999999999994</v>
      </c>
      <c r="J88" s="219">
        <v>1521.5999999999995</v>
      </c>
      <c r="K88" s="219">
        <v>1534.5499999999997</v>
      </c>
      <c r="L88" s="219">
        <v>1547.2999999999995</v>
      </c>
      <c r="M88" s="220">
        <v>1521.8</v>
      </c>
      <c r="N88" s="220">
        <v>1496.1</v>
      </c>
      <c r="O88" s="220">
        <v>18063150</v>
      </c>
      <c r="P88" s="221">
        <v>-3.6822067112089879E-2</v>
      </c>
    </row>
    <row r="89" spans="1:16" ht="12.75" customHeight="1">
      <c r="A89" s="213">
        <v>79</v>
      </c>
      <c r="B89" s="225" t="s">
        <v>66</v>
      </c>
      <c r="C89" s="217" t="s">
        <v>125</v>
      </c>
      <c r="D89" s="218">
        <v>45498</v>
      </c>
      <c r="E89" s="217">
        <v>4255.45</v>
      </c>
      <c r="F89" s="217">
        <v>4255.2333333333336</v>
      </c>
      <c r="G89" s="219">
        <v>4225.2166666666672</v>
      </c>
      <c r="H89" s="219">
        <v>4194.9833333333336</v>
      </c>
      <c r="I89" s="219">
        <v>4164.9666666666672</v>
      </c>
      <c r="J89" s="219">
        <v>4285.4666666666672</v>
      </c>
      <c r="K89" s="219">
        <v>4315.4833333333336</v>
      </c>
      <c r="L89" s="219">
        <v>4345.7166666666672</v>
      </c>
      <c r="M89" s="220">
        <v>4285.25</v>
      </c>
      <c r="N89" s="220">
        <v>4225</v>
      </c>
      <c r="O89" s="220">
        <v>2634900</v>
      </c>
      <c r="P89" s="221">
        <v>-1.1535647965786957E-2</v>
      </c>
    </row>
    <row r="90" spans="1:16" ht="12.75" customHeight="1">
      <c r="A90" s="213">
        <v>80</v>
      </c>
      <c r="B90" s="225" t="s">
        <v>61</v>
      </c>
      <c r="C90" s="217" t="s">
        <v>126</v>
      </c>
      <c r="D90" s="218">
        <v>45498</v>
      </c>
      <c r="E90" s="217">
        <v>1656.65</v>
      </c>
      <c r="F90" s="217">
        <v>1667.5833333333333</v>
      </c>
      <c r="G90" s="219">
        <v>1640.2666666666664</v>
      </c>
      <c r="H90" s="219">
        <v>1623.8833333333332</v>
      </c>
      <c r="I90" s="219">
        <v>1596.5666666666664</v>
      </c>
      <c r="J90" s="219">
        <v>1683.9666666666665</v>
      </c>
      <c r="K90" s="219">
        <v>1711.2833333333335</v>
      </c>
      <c r="L90" s="219">
        <v>1727.6666666666665</v>
      </c>
      <c r="M90" s="220">
        <v>1694.9</v>
      </c>
      <c r="N90" s="220">
        <v>1651.2</v>
      </c>
      <c r="O90" s="220">
        <v>160022500</v>
      </c>
      <c r="P90" s="221">
        <v>0.11226646991585845</v>
      </c>
    </row>
    <row r="91" spans="1:16" ht="12.75" customHeight="1">
      <c r="A91" s="213">
        <v>81</v>
      </c>
      <c r="B91" s="225" t="s">
        <v>66</v>
      </c>
      <c r="C91" s="217" t="s">
        <v>127</v>
      </c>
      <c r="D91" s="218">
        <v>45498</v>
      </c>
      <c r="E91" s="217">
        <v>608.85</v>
      </c>
      <c r="F91" s="217">
        <v>607.2833333333333</v>
      </c>
      <c r="G91" s="219">
        <v>603.71666666666658</v>
      </c>
      <c r="H91" s="219">
        <v>598.58333333333326</v>
      </c>
      <c r="I91" s="219">
        <v>595.01666666666654</v>
      </c>
      <c r="J91" s="219">
        <v>612.41666666666663</v>
      </c>
      <c r="K91" s="219">
        <v>615.98333333333323</v>
      </c>
      <c r="L91" s="219">
        <v>621.11666666666667</v>
      </c>
      <c r="M91" s="220">
        <v>610.85</v>
      </c>
      <c r="N91" s="220">
        <v>602.15</v>
      </c>
      <c r="O91" s="220">
        <v>35192300</v>
      </c>
      <c r="P91" s="221">
        <v>-2.7213573339819996E-2</v>
      </c>
    </row>
    <row r="92" spans="1:16" ht="12.75" customHeight="1">
      <c r="A92" s="213">
        <v>82</v>
      </c>
      <c r="B92" s="225" t="s">
        <v>54</v>
      </c>
      <c r="C92" s="217" t="s">
        <v>128</v>
      </c>
      <c r="D92" s="218">
        <v>45498</v>
      </c>
      <c r="E92" s="217">
        <v>5574.3</v>
      </c>
      <c r="F92" s="217">
        <v>5531.45</v>
      </c>
      <c r="G92" s="219">
        <v>5438.9</v>
      </c>
      <c r="H92" s="219">
        <v>5303.5</v>
      </c>
      <c r="I92" s="219">
        <v>5210.95</v>
      </c>
      <c r="J92" s="219">
        <v>5666.8499999999995</v>
      </c>
      <c r="K92" s="219">
        <v>5759.4000000000005</v>
      </c>
      <c r="L92" s="219">
        <v>5894.7999999999993</v>
      </c>
      <c r="M92" s="220">
        <v>5624</v>
      </c>
      <c r="N92" s="220">
        <v>5396.05</v>
      </c>
      <c r="O92" s="220">
        <v>4221750</v>
      </c>
      <c r="P92" s="221">
        <v>2.564741922844014E-3</v>
      </c>
    </row>
    <row r="93" spans="1:16" ht="12.75" customHeight="1">
      <c r="A93" s="213">
        <v>83</v>
      </c>
      <c r="B93" s="225" t="s">
        <v>129</v>
      </c>
      <c r="C93" s="217" t="s">
        <v>130</v>
      </c>
      <c r="D93" s="218">
        <v>45498</v>
      </c>
      <c r="E93" s="217">
        <v>702.8</v>
      </c>
      <c r="F93" s="217">
        <v>701.2833333333333</v>
      </c>
      <c r="G93" s="219">
        <v>697.11666666666656</v>
      </c>
      <c r="H93" s="219">
        <v>691.43333333333328</v>
      </c>
      <c r="I93" s="219">
        <v>687.26666666666654</v>
      </c>
      <c r="J93" s="219">
        <v>706.96666666666658</v>
      </c>
      <c r="K93" s="219">
        <v>711.13333333333333</v>
      </c>
      <c r="L93" s="219">
        <v>716.81666666666661</v>
      </c>
      <c r="M93" s="220">
        <v>705.45</v>
      </c>
      <c r="N93" s="220">
        <v>695.6</v>
      </c>
      <c r="O93" s="220">
        <v>43549800</v>
      </c>
      <c r="P93" s="221">
        <v>1.4017016005476416E-2</v>
      </c>
    </row>
    <row r="94" spans="1:16" ht="12.75" customHeight="1">
      <c r="A94" s="213">
        <v>84</v>
      </c>
      <c r="B94" s="225" t="s">
        <v>129</v>
      </c>
      <c r="C94" s="223" t="s">
        <v>131</v>
      </c>
      <c r="D94" s="218">
        <v>45498</v>
      </c>
      <c r="E94" s="217">
        <v>331.7</v>
      </c>
      <c r="F94" s="217">
        <v>329.43333333333334</v>
      </c>
      <c r="G94" s="219">
        <v>326.36666666666667</v>
      </c>
      <c r="H94" s="219">
        <v>321.03333333333336</v>
      </c>
      <c r="I94" s="219">
        <v>317.9666666666667</v>
      </c>
      <c r="J94" s="219">
        <v>334.76666666666665</v>
      </c>
      <c r="K94" s="219">
        <v>337.83333333333337</v>
      </c>
      <c r="L94" s="219">
        <v>343.16666666666663</v>
      </c>
      <c r="M94" s="220">
        <v>332.5</v>
      </c>
      <c r="N94" s="220">
        <v>324.10000000000002</v>
      </c>
      <c r="O94" s="220">
        <v>40560900</v>
      </c>
      <c r="P94" s="221">
        <v>-5.5010187071679942E-2</v>
      </c>
    </row>
    <row r="95" spans="1:16" ht="12.75" customHeight="1">
      <c r="A95" s="213">
        <v>85</v>
      </c>
      <c r="B95" s="225" t="s">
        <v>82</v>
      </c>
      <c r="C95" s="217" t="s">
        <v>132</v>
      </c>
      <c r="D95" s="218">
        <v>45498</v>
      </c>
      <c r="E95" s="217">
        <v>334.15</v>
      </c>
      <c r="F95" s="217">
        <v>332.84999999999997</v>
      </c>
      <c r="G95" s="219">
        <v>329.84999999999991</v>
      </c>
      <c r="H95" s="219">
        <v>325.54999999999995</v>
      </c>
      <c r="I95" s="219">
        <v>322.5499999999999</v>
      </c>
      <c r="J95" s="219">
        <v>337.14999999999992</v>
      </c>
      <c r="K95" s="219">
        <v>340.15000000000003</v>
      </c>
      <c r="L95" s="219">
        <v>344.44999999999993</v>
      </c>
      <c r="M95" s="220">
        <v>335.85</v>
      </c>
      <c r="N95" s="220">
        <v>328.55</v>
      </c>
      <c r="O95" s="220">
        <v>50333400</v>
      </c>
      <c r="P95" s="221">
        <v>1.5110675488033978E-2</v>
      </c>
    </row>
    <row r="96" spans="1:16" ht="12.75" customHeight="1">
      <c r="A96" s="213">
        <v>86</v>
      </c>
      <c r="B96" s="225" t="s">
        <v>57</v>
      </c>
      <c r="C96" s="217" t="s">
        <v>133</v>
      </c>
      <c r="D96" s="218">
        <v>45498</v>
      </c>
      <c r="E96" s="217">
        <v>2556.25</v>
      </c>
      <c r="F96" s="217">
        <v>2543.2833333333333</v>
      </c>
      <c r="G96" s="219">
        <v>2521.5666666666666</v>
      </c>
      <c r="H96" s="219">
        <v>2486.8833333333332</v>
      </c>
      <c r="I96" s="219">
        <v>2465.1666666666665</v>
      </c>
      <c r="J96" s="219">
        <v>2577.9666666666667</v>
      </c>
      <c r="K96" s="219">
        <v>2599.6833333333329</v>
      </c>
      <c r="L96" s="219">
        <v>2634.3666666666668</v>
      </c>
      <c r="M96" s="220">
        <v>2565</v>
      </c>
      <c r="N96" s="220">
        <v>2508.6</v>
      </c>
      <c r="O96" s="220">
        <v>18065400</v>
      </c>
      <c r="P96" s="221">
        <v>-1.39350570665968E-2</v>
      </c>
    </row>
    <row r="97" spans="1:16" ht="12.75" customHeight="1">
      <c r="A97" s="213">
        <v>87</v>
      </c>
      <c r="B97" s="225" t="s">
        <v>61</v>
      </c>
      <c r="C97" s="217" t="s">
        <v>135</v>
      </c>
      <c r="D97" s="218">
        <v>45498</v>
      </c>
      <c r="E97" s="217">
        <v>1233.6500000000001</v>
      </c>
      <c r="F97" s="217">
        <v>1232.6333333333334</v>
      </c>
      <c r="G97" s="219">
        <v>1222.8666666666668</v>
      </c>
      <c r="H97" s="219">
        <v>1212.0833333333333</v>
      </c>
      <c r="I97" s="219">
        <v>1202.3166666666666</v>
      </c>
      <c r="J97" s="219">
        <v>1243.416666666667</v>
      </c>
      <c r="K97" s="219">
        <v>1253.1833333333338</v>
      </c>
      <c r="L97" s="219">
        <v>1263.9666666666672</v>
      </c>
      <c r="M97" s="220">
        <v>1242.4000000000001</v>
      </c>
      <c r="N97" s="220">
        <v>1221.8499999999999</v>
      </c>
      <c r="O97" s="220">
        <v>87410400</v>
      </c>
      <c r="P97" s="221">
        <v>3.8764848767177985E-2</v>
      </c>
    </row>
    <row r="98" spans="1:16" ht="12.75" customHeight="1">
      <c r="A98" s="213">
        <v>88</v>
      </c>
      <c r="B98" s="225" t="s">
        <v>66</v>
      </c>
      <c r="C98" s="217" t="s">
        <v>136</v>
      </c>
      <c r="D98" s="218">
        <v>45498</v>
      </c>
      <c r="E98" s="217">
        <v>1872.5</v>
      </c>
      <c r="F98" s="217">
        <v>1862.1833333333334</v>
      </c>
      <c r="G98" s="219">
        <v>1841.6166666666668</v>
      </c>
      <c r="H98" s="219">
        <v>1810.7333333333333</v>
      </c>
      <c r="I98" s="219">
        <v>1790.1666666666667</v>
      </c>
      <c r="J98" s="219">
        <v>1893.0666666666668</v>
      </c>
      <c r="K98" s="219">
        <v>1913.6333333333334</v>
      </c>
      <c r="L98" s="219">
        <v>1944.5166666666669</v>
      </c>
      <c r="M98" s="220">
        <v>1882.75</v>
      </c>
      <c r="N98" s="220">
        <v>1831.3</v>
      </c>
      <c r="O98" s="220">
        <v>4397500</v>
      </c>
      <c r="P98" s="221">
        <v>-1.201977083801393E-2</v>
      </c>
    </row>
    <row r="99" spans="1:16" ht="12.75" customHeight="1">
      <c r="A99" s="213">
        <v>89</v>
      </c>
      <c r="B99" s="225" t="s">
        <v>66</v>
      </c>
      <c r="C99" s="217" t="s">
        <v>137</v>
      </c>
      <c r="D99" s="218">
        <v>45498</v>
      </c>
      <c r="E99" s="217">
        <v>646.15</v>
      </c>
      <c r="F99" s="217">
        <v>642.88333333333333</v>
      </c>
      <c r="G99" s="219">
        <v>637.9666666666667</v>
      </c>
      <c r="H99" s="219">
        <v>629.78333333333342</v>
      </c>
      <c r="I99" s="219">
        <v>624.86666666666679</v>
      </c>
      <c r="J99" s="219">
        <v>651.06666666666661</v>
      </c>
      <c r="K99" s="219">
        <v>655.98333333333335</v>
      </c>
      <c r="L99" s="219">
        <v>664.16666666666652</v>
      </c>
      <c r="M99" s="220">
        <v>647.79999999999995</v>
      </c>
      <c r="N99" s="220">
        <v>634.70000000000005</v>
      </c>
      <c r="O99" s="220">
        <v>11625000</v>
      </c>
      <c r="P99" s="221">
        <v>-2.0722769775082132E-2</v>
      </c>
    </row>
    <row r="100" spans="1:16" ht="12.75" customHeight="1">
      <c r="A100" s="213">
        <v>90</v>
      </c>
      <c r="B100" s="225" t="s">
        <v>77</v>
      </c>
      <c r="C100" s="217" t="s">
        <v>138</v>
      </c>
      <c r="D100" s="218">
        <v>45498</v>
      </c>
      <c r="E100" s="217">
        <v>17.25</v>
      </c>
      <c r="F100" s="217">
        <v>17.316666666666666</v>
      </c>
      <c r="G100" s="219">
        <v>17.033333333333331</v>
      </c>
      <c r="H100" s="219">
        <v>16.816666666666666</v>
      </c>
      <c r="I100" s="219">
        <v>16.533333333333331</v>
      </c>
      <c r="J100" s="219">
        <v>17.533333333333331</v>
      </c>
      <c r="K100" s="219">
        <v>17.81666666666667</v>
      </c>
      <c r="L100" s="219">
        <v>18.033333333333331</v>
      </c>
      <c r="M100" s="220">
        <v>17.600000000000001</v>
      </c>
      <c r="N100" s="220">
        <v>17.100000000000001</v>
      </c>
      <c r="O100" s="220">
        <v>4052160000</v>
      </c>
      <c r="P100" s="221">
        <v>-1.8425279088786198E-3</v>
      </c>
    </row>
    <row r="101" spans="1:16" ht="12.75" customHeight="1">
      <c r="A101" s="213">
        <v>91</v>
      </c>
      <c r="B101" s="225" t="s">
        <v>66</v>
      </c>
      <c r="C101" s="217" t="s">
        <v>139</v>
      </c>
      <c r="D101" s="218">
        <v>45498</v>
      </c>
      <c r="E101" s="217">
        <v>120.85</v>
      </c>
      <c r="F101" s="217">
        <v>120.93333333333334</v>
      </c>
      <c r="G101" s="219">
        <v>120.11666666666667</v>
      </c>
      <c r="H101" s="219">
        <v>119.38333333333334</v>
      </c>
      <c r="I101" s="219">
        <v>118.56666666666668</v>
      </c>
      <c r="J101" s="219">
        <v>121.66666666666667</v>
      </c>
      <c r="K101" s="219">
        <v>122.48333333333333</v>
      </c>
      <c r="L101" s="219">
        <v>123.21666666666667</v>
      </c>
      <c r="M101" s="220">
        <v>121.75</v>
      </c>
      <c r="N101" s="220">
        <v>120.2</v>
      </c>
      <c r="O101" s="220">
        <v>111525000</v>
      </c>
      <c r="P101" s="221">
        <v>5.5903701366033995E-3</v>
      </c>
    </row>
    <row r="102" spans="1:16" ht="12.75" customHeight="1">
      <c r="A102" s="213">
        <v>92</v>
      </c>
      <c r="B102" s="225" t="s">
        <v>61</v>
      </c>
      <c r="C102" s="223" t="s">
        <v>140</v>
      </c>
      <c r="D102" s="218">
        <v>45498</v>
      </c>
      <c r="E102" s="217">
        <v>81.400000000000006</v>
      </c>
      <c r="F102" s="217">
        <v>81.566666666666663</v>
      </c>
      <c r="G102" s="219">
        <v>80.833333333333329</v>
      </c>
      <c r="H102" s="219">
        <v>80.266666666666666</v>
      </c>
      <c r="I102" s="219">
        <v>79.533333333333331</v>
      </c>
      <c r="J102" s="219">
        <v>82.133333333333326</v>
      </c>
      <c r="K102" s="219">
        <v>82.866666666666674</v>
      </c>
      <c r="L102" s="219">
        <v>83.433333333333323</v>
      </c>
      <c r="M102" s="220">
        <v>82.3</v>
      </c>
      <c r="N102" s="220">
        <v>81</v>
      </c>
      <c r="O102" s="220">
        <v>436732500</v>
      </c>
      <c r="P102" s="221">
        <v>1.500784382081227E-2</v>
      </c>
    </row>
    <row r="103" spans="1:16" ht="12.75" customHeight="1">
      <c r="A103" s="213">
        <v>93</v>
      </c>
      <c r="B103" s="225" t="s">
        <v>186</v>
      </c>
      <c r="C103" s="217" t="s">
        <v>141</v>
      </c>
      <c r="D103" s="218">
        <v>45498</v>
      </c>
      <c r="E103" s="217">
        <v>185.25</v>
      </c>
      <c r="F103" s="217">
        <v>184.93333333333331</v>
      </c>
      <c r="G103" s="219">
        <v>182.81666666666661</v>
      </c>
      <c r="H103" s="219">
        <v>180.3833333333333</v>
      </c>
      <c r="I103" s="219">
        <v>178.26666666666659</v>
      </c>
      <c r="J103" s="219">
        <v>187.36666666666662</v>
      </c>
      <c r="K103" s="219">
        <v>189.48333333333335</v>
      </c>
      <c r="L103" s="219">
        <v>191.91666666666663</v>
      </c>
      <c r="M103" s="220">
        <v>187.05</v>
      </c>
      <c r="N103" s="220">
        <v>182.5</v>
      </c>
      <c r="O103" s="220">
        <v>81982500</v>
      </c>
      <c r="P103" s="221">
        <v>7.0013818516812525E-3</v>
      </c>
    </row>
    <row r="104" spans="1:16" ht="12.75" customHeight="1">
      <c r="A104" s="213">
        <v>94</v>
      </c>
      <c r="B104" s="225" t="s">
        <v>82</v>
      </c>
      <c r="C104" s="224" t="s">
        <v>142</v>
      </c>
      <c r="D104" s="218">
        <v>45498</v>
      </c>
      <c r="E104" s="217">
        <v>524.85</v>
      </c>
      <c r="F104" s="217">
        <v>523.41666666666663</v>
      </c>
      <c r="G104" s="219">
        <v>517.83333333333326</v>
      </c>
      <c r="H104" s="219">
        <v>510.81666666666661</v>
      </c>
      <c r="I104" s="219">
        <v>505.23333333333323</v>
      </c>
      <c r="J104" s="219">
        <v>530.43333333333328</v>
      </c>
      <c r="K104" s="219">
        <v>536.01666666666654</v>
      </c>
      <c r="L104" s="219">
        <v>543.0333333333333</v>
      </c>
      <c r="M104" s="220">
        <v>529</v>
      </c>
      <c r="N104" s="220">
        <v>516.4</v>
      </c>
      <c r="O104" s="220">
        <v>14093750</v>
      </c>
      <c r="P104" s="221">
        <v>7.2720125786163523E-3</v>
      </c>
    </row>
    <row r="105" spans="1:16" ht="12.75" customHeight="1">
      <c r="A105" s="213">
        <v>95</v>
      </c>
      <c r="B105" s="225" t="s">
        <v>114</v>
      </c>
      <c r="C105" s="217" t="s">
        <v>143</v>
      </c>
      <c r="D105" s="218">
        <v>45498</v>
      </c>
      <c r="E105" s="217">
        <v>616.4</v>
      </c>
      <c r="F105" s="217">
        <v>617.63333333333333</v>
      </c>
      <c r="G105" s="219">
        <v>612.16666666666663</v>
      </c>
      <c r="H105" s="219">
        <v>607.93333333333328</v>
      </c>
      <c r="I105" s="219">
        <v>602.46666666666658</v>
      </c>
      <c r="J105" s="219">
        <v>621.86666666666667</v>
      </c>
      <c r="K105" s="219">
        <v>627.33333333333337</v>
      </c>
      <c r="L105" s="219">
        <v>631.56666666666672</v>
      </c>
      <c r="M105" s="220">
        <v>623.1</v>
      </c>
      <c r="N105" s="220">
        <v>613.4</v>
      </c>
      <c r="O105" s="220">
        <v>20609000</v>
      </c>
      <c r="P105" s="221">
        <v>1.0591869759231109E-2</v>
      </c>
    </row>
    <row r="106" spans="1:16" ht="12.75" customHeight="1">
      <c r="A106" s="213">
        <v>96</v>
      </c>
      <c r="B106" s="225" t="s">
        <v>47</v>
      </c>
      <c r="C106" s="224" t="s">
        <v>144</v>
      </c>
      <c r="D106" s="218">
        <v>45498</v>
      </c>
      <c r="E106" s="217">
        <v>290.25</v>
      </c>
      <c r="F106" s="217">
        <v>289.95</v>
      </c>
      <c r="G106" s="219">
        <v>287.45</v>
      </c>
      <c r="H106" s="219">
        <v>284.64999999999998</v>
      </c>
      <c r="I106" s="219">
        <v>282.14999999999998</v>
      </c>
      <c r="J106" s="219">
        <v>292.75</v>
      </c>
      <c r="K106" s="219">
        <v>295.25</v>
      </c>
      <c r="L106" s="219">
        <v>298.05</v>
      </c>
      <c r="M106" s="220">
        <v>292.45</v>
      </c>
      <c r="N106" s="220">
        <v>287.14999999999998</v>
      </c>
      <c r="O106" s="220">
        <v>18606400</v>
      </c>
      <c r="P106" s="221">
        <v>-2.0009164502825721E-2</v>
      </c>
    </row>
    <row r="107" spans="1:16" ht="12.75" customHeight="1">
      <c r="A107" s="213">
        <v>97</v>
      </c>
      <c r="B107" s="225" t="s">
        <v>57</v>
      </c>
      <c r="C107" s="222" t="s">
        <v>145</v>
      </c>
      <c r="D107" s="218">
        <v>45498</v>
      </c>
      <c r="E107" s="217">
        <v>2704.7</v>
      </c>
      <c r="F107" s="217">
        <v>2705</v>
      </c>
      <c r="G107" s="219">
        <v>2666</v>
      </c>
      <c r="H107" s="219">
        <v>2627.3</v>
      </c>
      <c r="I107" s="219">
        <v>2588.3000000000002</v>
      </c>
      <c r="J107" s="219">
        <v>2743.7</v>
      </c>
      <c r="K107" s="219">
        <v>2782.7</v>
      </c>
      <c r="L107" s="219">
        <v>2821.3999999999996</v>
      </c>
      <c r="M107" s="220">
        <v>2744</v>
      </c>
      <c r="N107" s="220">
        <v>2666.3</v>
      </c>
      <c r="O107" s="220">
        <v>1205100</v>
      </c>
      <c r="P107" s="221">
        <v>2.1098118962887647E-2</v>
      </c>
    </row>
    <row r="108" spans="1:16" ht="12.75" customHeight="1">
      <c r="A108" s="213">
        <v>98</v>
      </c>
      <c r="B108" s="225" t="s">
        <v>114</v>
      </c>
      <c r="C108" s="224" t="s">
        <v>146</v>
      </c>
      <c r="D108" s="218">
        <v>45498</v>
      </c>
      <c r="E108" s="217">
        <v>4341.6000000000004</v>
      </c>
      <c r="F108" s="217">
        <v>4336.2833333333338</v>
      </c>
      <c r="G108" s="219">
        <v>4308.0166666666673</v>
      </c>
      <c r="H108" s="219">
        <v>4274.4333333333334</v>
      </c>
      <c r="I108" s="219">
        <v>4246.166666666667</v>
      </c>
      <c r="J108" s="219">
        <v>4369.8666666666677</v>
      </c>
      <c r="K108" s="219">
        <v>4398.1333333333341</v>
      </c>
      <c r="L108" s="219">
        <v>4431.7166666666681</v>
      </c>
      <c r="M108" s="220">
        <v>4364.55</v>
      </c>
      <c r="N108" s="220">
        <v>4302.7</v>
      </c>
      <c r="O108" s="220">
        <v>8492400</v>
      </c>
      <c r="P108" s="221">
        <v>-2.8532177956250662E-3</v>
      </c>
    </row>
    <row r="109" spans="1:16" ht="12.75" customHeight="1">
      <c r="A109" s="213">
        <v>99</v>
      </c>
      <c r="B109" s="225" t="s">
        <v>61</v>
      </c>
      <c r="C109" s="217" t="s">
        <v>147</v>
      </c>
      <c r="D109" s="218">
        <v>45498</v>
      </c>
      <c r="E109" s="217">
        <v>1441.3</v>
      </c>
      <c r="F109" s="217">
        <v>1442.5333333333335</v>
      </c>
      <c r="G109" s="219">
        <v>1429.0666666666671</v>
      </c>
      <c r="H109" s="219">
        <v>1416.8333333333335</v>
      </c>
      <c r="I109" s="219">
        <v>1403.366666666667</v>
      </c>
      <c r="J109" s="219">
        <v>1454.7666666666671</v>
      </c>
      <c r="K109" s="219">
        <v>1468.2333333333338</v>
      </c>
      <c r="L109" s="219">
        <v>1480.4666666666672</v>
      </c>
      <c r="M109" s="220">
        <v>1456</v>
      </c>
      <c r="N109" s="220">
        <v>1430.3</v>
      </c>
      <c r="O109" s="220">
        <v>30596000</v>
      </c>
      <c r="P109" s="221">
        <v>6.064860555006673E-2</v>
      </c>
    </row>
    <row r="110" spans="1:16" ht="12.75" customHeight="1">
      <c r="A110" s="213">
        <v>100</v>
      </c>
      <c r="B110" s="225" t="s">
        <v>77</v>
      </c>
      <c r="C110" s="217" t="s">
        <v>148</v>
      </c>
      <c r="D110" s="218">
        <v>45498</v>
      </c>
      <c r="E110" s="217">
        <v>397.75</v>
      </c>
      <c r="F110" s="217">
        <v>399.38333333333338</v>
      </c>
      <c r="G110" s="219">
        <v>393.11666666666679</v>
      </c>
      <c r="H110" s="219">
        <v>388.48333333333341</v>
      </c>
      <c r="I110" s="219">
        <v>382.21666666666681</v>
      </c>
      <c r="J110" s="219">
        <v>404.01666666666677</v>
      </c>
      <c r="K110" s="219">
        <v>410.2833333333333</v>
      </c>
      <c r="L110" s="219">
        <v>414.91666666666674</v>
      </c>
      <c r="M110" s="220">
        <v>405.65</v>
      </c>
      <c r="N110" s="220">
        <v>394.75</v>
      </c>
      <c r="O110" s="220">
        <v>99320800</v>
      </c>
      <c r="P110" s="221">
        <v>4.2652675161509085E-2</v>
      </c>
    </row>
    <row r="111" spans="1:16" ht="12.75" customHeight="1">
      <c r="A111" s="213">
        <v>101</v>
      </c>
      <c r="B111" s="225" t="s">
        <v>85</v>
      </c>
      <c r="C111" s="217" t="s">
        <v>149</v>
      </c>
      <c r="D111" s="218">
        <v>45498</v>
      </c>
      <c r="E111" s="217">
        <v>1647.5</v>
      </c>
      <c r="F111" s="217">
        <v>1650.3166666666666</v>
      </c>
      <c r="G111" s="219">
        <v>1631.6333333333332</v>
      </c>
      <c r="H111" s="219">
        <v>1615.7666666666667</v>
      </c>
      <c r="I111" s="219">
        <v>1597.0833333333333</v>
      </c>
      <c r="J111" s="219">
        <v>1666.1833333333332</v>
      </c>
      <c r="K111" s="219">
        <v>1684.8666666666666</v>
      </c>
      <c r="L111" s="219">
        <v>1700.7333333333331</v>
      </c>
      <c r="M111" s="220">
        <v>1669</v>
      </c>
      <c r="N111" s="220">
        <v>1634.45</v>
      </c>
      <c r="O111" s="220">
        <v>45778800</v>
      </c>
      <c r="P111" s="221">
        <v>-2.933692941835021E-2</v>
      </c>
    </row>
    <row r="112" spans="1:16" ht="12.75" customHeight="1">
      <c r="A112" s="213">
        <v>102</v>
      </c>
      <c r="B112" s="225" t="s">
        <v>82</v>
      </c>
      <c r="C112" s="217" t="s">
        <v>151</v>
      </c>
      <c r="D112" s="218">
        <v>45498</v>
      </c>
      <c r="E112" s="217">
        <v>171.8</v>
      </c>
      <c r="F112" s="217">
        <v>171.36666666666667</v>
      </c>
      <c r="G112" s="219">
        <v>170.33333333333334</v>
      </c>
      <c r="H112" s="219">
        <v>168.86666666666667</v>
      </c>
      <c r="I112" s="219">
        <v>167.83333333333334</v>
      </c>
      <c r="J112" s="219">
        <v>172.83333333333334</v>
      </c>
      <c r="K112" s="219">
        <v>173.86666666666665</v>
      </c>
      <c r="L112" s="219">
        <v>175.33333333333334</v>
      </c>
      <c r="M112" s="220">
        <v>172.4</v>
      </c>
      <c r="N112" s="220">
        <v>169.9</v>
      </c>
      <c r="O112" s="220">
        <v>153689250</v>
      </c>
      <c r="P112" s="221">
        <v>8.3479929633775794E-3</v>
      </c>
    </row>
    <row r="113" spans="1:16" ht="12.75" customHeight="1">
      <c r="A113" s="213">
        <v>103</v>
      </c>
      <c r="B113" s="225" t="s">
        <v>42</v>
      </c>
      <c r="C113" s="217" t="s">
        <v>152</v>
      </c>
      <c r="D113" s="218">
        <v>45498</v>
      </c>
      <c r="E113" s="217">
        <v>1188.9000000000001</v>
      </c>
      <c r="F113" s="217">
        <v>1183.7166666666667</v>
      </c>
      <c r="G113" s="219">
        <v>1172.1833333333334</v>
      </c>
      <c r="H113" s="219">
        <v>1155.4666666666667</v>
      </c>
      <c r="I113" s="219">
        <v>1143.9333333333334</v>
      </c>
      <c r="J113" s="219">
        <v>1200.4333333333334</v>
      </c>
      <c r="K113" s="219">
        <v>1211.9666666666667</v>
      </c>
      <c r="L113" s="219">
        <v>1228.6833333333334</v>
      </c>
      <c r="M113" s="220">
        <v>1195.25</v>
      </c>
      <c r="N113" s="220">
        <v>1167</v>
      </c>
      <c r="O113" s="220">
        <v>2775500</v>
      </c>
      <c r="P113" s="221">
        <v>-3.6769681930972256E-2</v>
      </c>
    </row>
    <row r="114" spans="1:16" ht="12.75" customHeight="1">
      <c r="A114" s="213">
        <v>104</v>
      </c>
      <c r="B114" s="225" t="s">
        <v>114</v>
      </c>
      <c r="C114" s="224" t="s">
        <v>153</v>
      </c>
      <c r="D114" s="218">
        <v>45498</v>
      </c>
      <c r="E114" s="217">
        <v>1031.45</v>
      </c>
      <c r="F114" s="217">
        <v>1026.3666666666666</v>
      </c>
      <c r="G114" s="219">
        <v>1012.7333333333331</v>
      </c>
      <c r="H114" s="219">
        <v>994.01666666666654</v>
      </c>
      <c r="I114" s="219">
        <v>980.3833333333331</v>
      </c>
      <c r="J114" s="219">
        <v>1045.083333333333</v>
      </c>
      <c r="K114" s="219">
        <v>1058.7166666666667</v>
      </c>
      <c r="L114" s="219">
        <v>1077.4333333333332</v>
      </c>
      <c r="M114" s="220">
        <v>1040</v>
      </c>
      <c r="N114" s="220">
        <v>1007.65</v>
      </c>
      <c r="O114" s="220">
        <v>21987875</v>
      </c>
      <c r="P114" s="221">
        <v>2.8359797020789002E-2</v>
      </c>
    </row>
    <row r="115" spans="1:16" ht="12.75" customHeight="1">
      <c r="A115" s="213">
        <v>105</v>
      </c>
      <c r="B115" s="225" t="s">
        <v>57</v>
      </c>
      <c r="C115" s="217" t="s">
        <v>154</v>
      </c>
      <c r="D115" s="218">
        <v>45498</v>
      </c>
      <c r="E115" s="217">
        <v>434.9</v>
      </c>
      <c r="F115" s="217">
        <v>432.98333333333335</v>
      </c>
      <c r="G115" s="219">
        <v>430.4666666666667</v>
      </c>
      <c r="H115" s="219">
        <v>426.03333333333336</v>
      </c>
      <c r="I115" s="219">
        <v>423.51666666666671</v>
      </c>
      <c r="J115" s="219">
        <v>437.41666666666669</v>
      </c>
      <c r="K115" s="219">
        <v>439.93333333333334</v>
      </c>
      <c r="L115" s="219">
        <v>444.36666666666667</v>
      </c>
      <c r="M115" s="220">
        <v>435.5</v>
      </c>
      <c r="N115" s="220">
        <v>428.55</v>
      </c>
      <c r="O115" s="220">
        <v>107281600</v>
      </c>
      <c r="P115" s="221">
        <v>-2.6214128035320087E-2</v>
      </c>
    </row>
    <row r="116" spans="1:16" ht="12.75" customHeight="1">
      <c r="A116" s="213">
        <v>106</v>
      </c>
      <c r="B116" s="225" t="s">
        <v>129</v>
      </c>
      <c r="C116" s="217" t="s">
        <v>155</v>
      </c>
      <c r="D116" s="218">
        <v>45498</v>
      </c>
      <c r="E116" s="217">
        <v>1056.2</v>
      </c>
      <c r="F116" s="217">
        <v>1059.4166666666667</v>
      </c>
      <c r="G116" s="219">
        <v>1050.1833333333334</v>
      </c>
      <c r="H116" s="219">
        <v>1044.1666666666667</v>
      </c>
      <c r="I116" s="219">
        <v>1034.9333333333334</v>
      </c>
      <c r="J116" s="219">
        <v>1065.4333333333334</v>
      </c>
      <c r="K116" s="219">
        <v>1074.6666666666665</v>
      </c>
      <c r="L116" s="219">
        <v>1080.6833333333334</v>
      </c>
      <c r="M116" s="220">
        <v>1068.6500000000001</v>
      </c>
      <c r="N116" s="220">
        <v>1053.4000000000001</v>
      </c>
      <c r="O116" s="220">
        <v>13365000</v>
      </c>
      <c r="P116" s="221">
        <v>3.4042553191489362E-2</v>
      </c>
    </row>
    <row r="117" spans="1:16" ht="12.75" customHeight="1">
      <c r="A117" s="213">
        <v>107</v>
      </c>
      <c r="B117" s="225" t="s">
        <v>47</v>
      </c>
      <c r="C117" s="217" t="s">
        <v>156</v>
      </c>
      <c r="D117" s="218">
        <v>45498</v>
      </c>
      <c r="E117" s="217">
        <v>4219.3999999999996</v>
      </c>
      <c r="F117" s="217">
        <v>4224.7333333333327</v>
      </c>
      <c r="G117" s="219">
        <v>4185.5166666666655</v>
      </c>
      <c r="H117" s="219">
        <v>4151.6333333333332</v>
      </c>
      <c r="I117" s="219">
        <v>4112.4166666666661</v>
      </c>
      <c r="J117" s="219">
        <v>4258.616666666665</v>
      </c>
      <c r="K117" s="219">
        <v>4297.8333333333321</v>
      </c>
      <c r="L117" s="219">
        <v>4331.7166666666644</v>
      </c>
      <c r="M117" s="220">
        <v>4263.95</v>
      </c>
      <c r="N117" s="220">
        <v>4190.8500000000004</v>
      </c>
      <c r="O117" s="220">
        <v>769625</v>
      </c>
      <c r="P117" s="221">
        <v>1.7854190775334768E-2</v>
      </c>
    </row>
    <row r="118" spans="1:16" ht="12.75" customHeight="1">
      <c r="A118" s="213">
        <v>108</v>
      </c>
      <c r="B118" s="225" t="s">
        <v>129</v>
      </c>
      <c r="C118" s="222" t="s">
        <v>157</v>
      </c>
      <c r="D118" s="218">
        <v>45498</v>
      </c>
      <c r="E118" s="217">
        <v>949.05</v>
      </c>
      <c r="F118" s="217">
        <v>947.63333333333333</v>
      </c>
      <c r="G118" s="219">
        <v>942.81666666666661</v>
      </c>
      <c r="H118" s="219">
        <v>936.58333333333326</v>
      </c>
      <c r="I118" s="219">
        <v>931.76666666666654</v>
      </c>
      <c r="J118" s="219">
        <v>953.86666666666667</v>
      </c>
      <c r="K118" s="219">
        <v>958.68333333333351</v>
      </c>
      <c r="L118" s="219">
        <v>964.91666666666674</v>
      </c>
      <c r="M118" s="220">
        <v>952.45</v>
      </c>
      <c r="N118" s="220">
        <v>941.4</v>
      </c>
      <c r="O118" s="220">
        <v>17325900</v>
      </c>
      <c r="P118" s="221">
        <v>-3.9194380845201599E-3</v>
      </c>
    </row>
    <row r="119" spans="1:16" ht="12.75" customHeight="1">
      <c r="A119" s="213">
        <v>109</v>
      </c>
      <c r="B119" s="225" t="s">
        <v>57</v>
      </c>
      <c r="C119" s="217" t="s">
        <v>158</v>
      </c>
      <c r="D119" s="218">
        <v>45498</v>
      </c>
      <c r="E119" s="217">
        <v>568.1</v>
      </c>
      <c r="F119" s="217">
        <v>565.56666666666672</v>
      </c>
      <c r="G119" s="219">
        <v>561.53333333333342</v>
      </c>
      <c r="H119" s="219">
        <v>554.9666666666667</v>
      </c>
      <c r="I119" s="219">
        <v>550.93333333333339</v>
      </c>
      <c r="J119" s="219">
        <v>572.13333333333344</v>
      </c>
      <c r="K119" s="219">
        <v>576.16666666666674</v>
      </c>
      <c r="L119" s="219">
        <v>582.73333333333346</v>
      </c>
      <c r="M119" s="220">
        <v>569.6</v>
      </c>
      <c r="N119" s="220">
        <v>559</v>
      </c>
      <c r="O119" s="220">
        <v>21898750</v>
      </c>
      <c r="P119" s="221">
        <v>-5.3934370387192006E-3</v>
      </c>
    </row>
    <row r="120" spans="1:16" ht="12.75" customHeight="1">
      <c r="A120" s="213">
        <v>110</v>
      </c>
      <c r="B120" s="225" t="s">
        <v>61</v>
      </c>
      <c r="C120" s="217" t="s">
        <v>159</v>
      </c>
      <c r="D120" s="218">
        <v>45498</v>
      </c>
      <c r="E120" s="217">
        <v>1858.15</v>
      </c>
      <c r="F120" s="217">
        <v>1848.5833333333333</v>
      </c>
      <c r="G120" s="219">
        <v>1832.7666666666664</v>
      </c>
      <c r="H120" s="219">
        <v>1807.3833333333332</v>
      </c>
      <c r="I120" s="219">
        <v>1791.5666666666664</v>
      </c>
      <c r="J120" s="219">
        <v>1873.9666666666665</v>
      </c>
      <c r="K120" s="219">
        <v>1889.7833333333335</v>
      </c>
      <c r="L120" s="219">
        <v>1915.1666666666665</v>
      </c>
      <c r="M120" s="220">
        <v>1864.4</v>
      </c>
      <c r="N120" s="220">
        <v>1823.2</v>
      </c>
      <c r="O120" s="220">
        <v>38602800</v>
      </c>
      <c r="P120" s="221">
        <v>2.4033870248933595E-2</v>
      </c>
    </row>
    <row r="121" spans="1:16" ht="12.75" customHeight="1">
      <c r="A121" s="213">
        <v>111</v>
      </c>
      <c r="B121" s="225" t="s">
        <v>66</v>
      </c>
      <c r="C121" s="217" t="s">
        <v>843</v>
      </c>
      <c r="D121" s="218">
        <v>45498</v>
      </c>
      <c r="E121" s="217">
        <v>190.4</v>
      </c>
      <c r="F121" s="217">
        <v>188.76666666666665</v>
      </c>
      <c r="G121" s="219">
        <v>186.7833333333333</v>
      </c>
      <c r="H121" s="219">
        <v>183.16666666666666</v>
      </c>
      <c r="I121" s="219">
        <v>181.18333333333331</v>
      </c>
      <c r="J121" s="219">
        <v>192.3833333333333</v>
      </c>
      <c r="K121" s="219">
        <v>194.36666666666665</v>
      </c>
      <c r="L121" s="219">
        <v>197.98333333333329</v>
      </c>
      <c r="M121" s="220">
        <v>190.75</v>
      </c>
      <c r="N121" s="220">
        <v>185.15</v>
      </c>
      <c r="O121" s="220">
        <v>73359742</v>
      </c>
      <c r="P121" s="221">
        <v>-1.5391064798179423E-2</v>
      </c>
    </row>
    <row r="122" spans="1:16" ht="12.75" customHeight="1">
      <c r="A122" s="213">
        <v>112</v>
      </c>
      <c r="B122" s="225" t="s">
        <v>42</v>
      </c>
      <c r="C122" s="217" t="s">
        <v>160</v>
      </c>
      <c r="D122" s="218">
        <v>45498</v>
      </c>
      <c r="E122" s="217">
        <v>2891</v>
      </c>
      <c r="F122" s="217">
        <v>2903.5</v>
      </c>
      <c r="G122" s="219">
        <v>2867</v>
      </c>
      <c r="H122" s="219">
        <v>2843</v>
      </c>
      <c r="I122" s="219">
        <v>2806.5</v>
      </c>
      <c r="J122" s="219">
        <v>2927.5</v>
      </c>
      <c r="K122" s="219">
        <v>2964</v>
      </c>
      <c r="L122" s="219">
        <v>2988</v>
      </c>
      <c r="M122" s="220">
        <v>2940</v>
      </c>
      <c r="N122" s="220">
        <v>2879.5</v>
      </c>
      <c r="O122" s="220">
        <v>1179000</v>
      </c>
      <c r="P122" s="221">
        <v>9.7636176772867428E-3</v>
      </c>
    </row>
    <row r="123" spans="1:16" ht="12.75" customHeight="1">
      <c r="A123" s="213">
        <v>113</v>
      </c>
      <c r="B123" s="225" t="s">
        <v>42</v>
      </c>
      <c r="C123" s="217" t="s">
        <v>161</v>
      </c>
      <c r="D123" s="218">
        <v>45498</v>
      </c>
      <c r="E123" s="217">
        <v>479.8</v>
      </c>
      <c r="F123" s="217">
        <v>472.8</v>
      </c>
      <c r="G123" s="219">
        <v>462.1</v>
      </c>
      <c r="H123" s="219">
        <v>444.40000000000003</v>
      </c>
      <c r="I123" s="219">
        <v>433.70000000000005</v>
      </c>
      <c r="J123" s="219">
        <v>490.5</v>
      </c>
      <c r="K123" s="219">
        <v>501.19999999999993</v>
      </c>
      <c r="L123" s="219">
        <v>518.9</v>
      </c>
      <c r="M123" s="220">
        <v>483.5</v>
      </c>
      <c r="N123" s="220">
        <v>455.1</v>
      </c>
      <c r="O123" s="220">
        <v>18553800</v>
      </c>
      <c r="P123" s="221">
        <v>7.1996856890285829E-2</v>
      </c>
    </row>
    <row r="124" spans="1:16" ht="12.75" customHeight="1">
      <c r="A124" s="213">
        <v>114</v>
      </c>
      <c r="B124" s="225" t="s">
        <v>66</v>
      </c>
      <c r="C124" s="222" t="s">
        <v>162</v>
      </c>
      <c r="D124" s="218">
        <v>45498</v>
      </c>
      <c r="E124" s="217">
        <v>800.2</v>
      </c>
      <c r="F124" s="217">
        <v>798.31666666666661</v>
      </c>
      <c r="G124" s="219">
        <v>789.08333333333326</v>
      </c>
      <c r="H124" s="219">
        <v>777.9666666666667</v>
      </c>
      <c r="I124" s="219">
        <v>768.73333333333335</v>
      </c>
      <c r="J124" s="219">
        <v>809.43333333333317</v>
      </c>
      <c r="K124" s="219">
        <v>818.66666666666652</v>
      </c>
      <c r="L124" s="219">
        <v>829.78333333333308</v>
      </c>
      <c r="M124" s="220">
        <v>807.55</v>
      </c>
      <c r="N124" s="220">
        <v>787.2</v>
      </c>
      <c r="O124" s="220">
        <v>29870000</v>
      </c>
      <c r="P124" s="221">
        <v>6.503352764767328E-3</v>
      </c>
    </row>
    <row r="125" spans="1:16" ht="12.75" customHeight="1">
      <c r="A125" s="213">
        <v>115</v>
      </c>
      <c r="B125" s="225" t="s">
        <v>40</v>
      </c>
      <c r="C125" s="217" t="s">
        <v>163</v>
      </c>
      <c r="D125" s="218">
        <v>45498</v>
      </c>
      <c r="E125" s="217">
        <v>3639.7</v>
      </c>
      <c r="F125" s="217">
        <v>3623.4</v>
      </c>
      <c r="G125" s="219">
        <v>3594.8</v>
      </c>
      <c r="H125" s="219">
        <v>3549.9</v>
      </c>
      <c r="I125" s="219">
        <v>3521.3</v>
      </c>
      <c r="J125" s="219">
        <v>3668.3</v>
      </c>
      <c r="K125" s="219">
        <v>3696.8999999999996</v>
      </c>
      <c r="L125" s="219">
        <v>3741.8</v>
      </c>
      <c r="M125" s="220">
        <v>3652</v>
      </c>
      <c r="N125" s="220">
        <v>3578.5</v>
      </c>
      <c r="O125" s="220">
        <v>16865250</v>
      </c>
      <c r="P125" s="221">
        <v>-8.3522957788714266E-3</v>
      </c>
    </row>
    <row r="126" spans="1:16" ht="12.75" customHeight="1">
      <c r="A126" s="213">
        <v>116</v>
      </c>
      <c r="B126" s="225" t="s">
        <v>85</v>
      </c>
      <c r="C126" s="217" t="s">
        <v>164</v>
      </c>
      <c r="D126" s="218">
        <v>45498</v>
      </c>
      <c r="E126" s="217">
        <v>5451.2</v>
      </c>
      <c r="F126" s="217">
        <v>5468.1333333333341</v>
      </c>
      <c r="G126" s="219">
        <v>5407.4166666666679</v>
      </c>
      <c r="H126" s="219">
        <v>5363.6333333333341</v>
      </c>
      <c r="I126" s="219">
        <v>5302.9166666666679</v>
      </c>
      <c r="J126" s="219">
        <v>5511.9166666666679</v>
      </c>
      <c r="K126" s="219">
        <v>5572.6333333333332</v>
      </c>
      <c r="L126" s="219">
        <v>5616.4166666666679</v>
      </c>
      <c r="M126" s="220">
        <v>5528.85</v>
      </c>
      <c r="N126" s="220">
        <v>5424.35</v>
      </c>
      <c r="O126" s="220">
        <v>3562950</v>
      </c>
      <c r="P126" s="221">
        <v>-6.1090422193397212E-3</v>
      </c>
    </row>
    <row r="127" spans="1:16" ht="12.75" customHeight="1">
      <c r="A127" s="213">
        <v>117</v>
      </c>
      <c r="B127" s="225" t="s">
        <v>85</v>
      </c>
      <c r="C127" s="217" t="s">
        <v>165</v>
      </c>
      <c r="D127" s="218">
        <v>45498</v>
      </c>
      <c r="E127" s="217">
        <v>5109.3</v>
      </c>
      <c r="F127" s="217">
        <v>5092.45</v>
      </c>
      <c r="G127" s="219">
        <v>5041.8999999999996</v>
      </c>
      <c r="H127" s="219">
        <v>4974.5</v>
      </c>
      <c r="I127" s="219">
        <v>4923.95</v>
      </c>
      <c r="J127" s="219">
        <v>5159.8499999999995</v>
      </c>
      <c r="K127" s="219">
        <v>5210.4000000000005</v>
      </c>
      <c r="L127" s="219">
        <v>5277.7999999999993</v>
      </c>
      <c r="M127" s="220">
        <v>5143</v>
      </c>
      <c r="N127" s="220">
        <v>5025.05</v>
      </c>
      <c r="O127" s="220">
        <v>1175900</v>
      </c>
      <c r="P127" s="221">
        <v>-9.0173605258722402E-3</v>
      </c>
    </row>
    <row r="128" spans="1:16" ht="12.75" customHeight="1">
      <c r="A128" s="213">
        <v>118</v>
      </c>
      <c r="B128" s="225" t="s">
        <v>42</v>
      </c>
      <c r="C128" s="217" t="s">
        <v>166</v>
      </c>
      <c r="D128" s="218">
        <v>45498</v>
      </c>
      <c r="E128" s="217">
        <v>1769.6</v>
      </c>
      <c r="F128" s="217">
        <v>1768.8500000000001</v>
      </c>
      <c r="G128" s="219">
        <v>1755.7500000000002</v>
      </c>
      <c r="H128" s="219">
        <v>1741.9</v>
      </c>
      <c r="I128" s="219">
        <v>1728.8000000000002</v>
      </c>
      <c r="J128" s="219">
        <v>1782.7000000000003</v>
      </c>
      <c r="K128" s="219">
        <v>1795.8000000000002</v>
      </c>
      <c r="L128" s="219">
        <v>1809.6500000000003</v>
      </c>
      <c r="M128" s="220">
        <v>1781.95</v>
      </c>
      <c r="N128" s="220">
        <v>1755</v>
      </c>
      <c r="O128" s="220">
        <v>10942900</v>
      </c>
      <c r="P128" s="221">
        <v>2.0207623424994058E-2</v>
      </c>
    </row>
    <row r="129" spans="1:16" ht="12.75" customHeight="1">
      <c r="A129" s="213">
        <v>119</v>
      </c>
      <c r="B129" s="225" t="s">
        <v>54</v>
      </c>
      <c r="C129" s="217" t="s">
        <v>167</v>
      </c>
      <c r="D129" s="218">
        <v>45498</v>
      </c>
      <c r="E129" s="217">
        <v>2888.35</v>
      </c>
      <c r="F129" s="217">
        <v>2877.8666666666668</v>
      </c>
      <c r="G129" s="219">
        <v>2860.9833333333336</v>
      </c>
      <c r="H129" s="219">
        <v>2833.6166666666668</v>
      </c>
      <c r="I129" s="219">
        <v>2816.7333333333336</v>
      </c>
      <c r="J129" s="219">
        <v>2905.2333333333336</v>
      </c>
      <c r="K129" s="219">
        <v>2922.1166666666668</v>
      </c>
      <c r="L129" s="219">
        <v>2949.4833333333336</v>
      </c>
      <c r="M129" s="220">
        <v>2894.75</v>
      </c>
      <c r="N129" s="220">
        <v>2850.5</v>
      </c>
      <c r="O129" s="220">
        <v>13898150</v>
      </c>
      <c r="P129" s="221">
        <v>-8.9597683937306574E-3</v>
      </c>
    </row>
    <row r="130" spans="1:16" ht="12.75" customHeight="1">
      <c r="A130" s="213">
        <v>120</v>
      </c>
      <c r="B130" s="225" t="s">
        <v>66</v>
      </c>
      <c r="C130" s="217" t="s">
        <v>168</v>
      </c>
      <c r="D130" s="218">
        <v>45498</v>
      </c>
      <c r="E130" s="217">
        <v>297.10000000000002</v>
      </c>
      <c r="F130" s="217">
        <v>296.3</v>
      </c>
      <c r="G130" s="219">
        <v>294.35000000000002</v>
      </c>
      <c r="H130" s="219">
        <v>291.60000000000002</v>
      </c>
      <c r="I130" s="219">
        <v>289.65000000000003</v>
      </c>
      <c r="J130" s="219">
        <v>299.05</v>
      </c>
      <c r="K130" s="219">
        <v>300.99999999999994</v>
      </c>
      <c r="L130" s="219">
        <v>303.75</v>
      </c>
      <c r="M130" s="220">
        <v>298.25</v>
      </c>
      <c r="N130" s="220">
        <v>293.55</v>
      </c>
      <c r="O130" s="220">
        <v>41856000</v>
      </c>
      <c r="P130" s="221">
        <v>-8.1164955836715211E-4</v>
      </c>
    </row>
    <row r="131" spans="1:16" ht="12.75" customHeight="1">
      <c r="A131" s="213">
        <v>121</v>
      </c>
      <c r="B131" s="225" t="s">
        <v>66</v>
      </c>
      <c r="C131" s="217" t="s">
        <v>169</v>
      </c>
      <c r="D131" s="218">
        <v>45498</v>
      </c>
      <c r="E131" s="217">
        <v>210.4</v>
      </c>
      <c r="F131" s="217">
        <v>210.08333333333334</v>
      </c>
      <c r="G131" s="219">
        <v>208.26666666666668</v>
      </c>
      <c r="H131" s="219">
        <v>206.13333333333333</v>
      </c>
      <c r="I131" s="219">
        <v>204.31666666666666</v>
      </c>
      <c r="J131" s="219">
        <v>212.2166666666667</v>
      </c>
      <c r="K131" s="219">
        <v>214.03333333333336</v>
      </c>
      <c r="L131" s="219">
        <v>216.16666666666671</v>
      </c>
      <c r="M131" s="220">
        <v>211.9</v>
      </c>
      <c r="N131" s="220">
        <v>207.95</v>
      </c>
      <c r="O131" s="220">
        <v>45834000</v>
      </c>
      <c r="P131" s="221">
        <v>-9.915105955544035E-3</v>
      </c>
    </row>
    <row r="132" spans="1:16" ht="12.75" customHeight="1">
      <c r="A132" s="213">
        <v>122</v>
      </c>
      <c r="B132" s="225" t="s">
        <v>57</v>
      </c>
      <c r="C132" s="217" t="s">
        <v>170</v>
      </c>
      <c r="D132" s="218">
        <v>45498</v>
      </c>
      <c r="E132" s="217">
        <v>618.6</v>
      </c>
      <c r="F132" s="217">
        <v>616.11666666666667</v>
      </c>
      <c r="G132" s="219">
        <v>610.2833333333333</v>
      </c>
      <c r="H132" s="219">
        <v>601.96666666666658</v>
      </c>
      <c r="I132" s="219">
        <v>596.13333333333321</v>
      </c>
      <c r="J132" s="219">
        <v>624.43333333333339</v>
      </c>
      <c r="K132" s="219">
        <v>630.26666666666665</v>
      </c>
      <c r="L132" s="219">
        <v>638.58333333333348</v>
      </c>
      <c r="M132" s="220">
        <v>621.95000000000005</v>
      </c>
      <c r="N132" s="220">
        <v>607.79999999999995</v>
      </c>
      <c r="O132" s="220">
        <v>14679600</v>
      </c>
      <c r="P132" s="221">
        <v>-3.5556606748659729E-2</v>
      </c>
    </row>
    <row r="133" spans="1:16" ht="12.75" customHeight="1">
      <c r="A133" s="213">
        <v>123</v>
      </c>
      <c r="B133" s="225" t="s">
        <v>54</v>
      </c>
      <c r="C133" s="217" t="s">
        <v>171</v>
      </c>
      <c r="D133" s="218">
        <v>45498</v>
      </c>
      <c r="E133" s="217">
        <v>12152.1</v>
      </c>
      <c r="F133" s="217">
        <v>12132.133333333333</v>
      </c>
      <c r="G133" s="219">
        <v>12070.966666666667</v>
      </c>
      <c r="H133" s="219">
        <v>11989.833333333334</v>
      </c>
      <c r="I133" s="219">
        <v>11928.666666666668</v>
      </c>
      <c r="J133" s="219">
        <v>12213.266666666666</v>
      </c>
      <c r="K133" s="219">
        <v>12274.433333333334</v>
      </c>
      <c r="L133" s="219">
        <v>12355.566666666666</v>
      </c>
      <c r="M133" s="220">
        <v>12193.3</v>
      </c>
      <c r="N133" s="220">
        <v>12051</v>
      </c>
      <c r="O133" s="220">
        <v>3627250</v>
      </c>
      <c r="P133" s="221">
        <v>1.6064875766828201E-2</v>
      </c>
    </row>
    <row r="134" spans="1:16" ht="12.75" customHeight="1">
      <c r="A134" s="213">
        <v>124</v>
      </c>
      <c r="B134" s="225" t="s">
        <v>57</v>
      </c>
      <c r="C134" s="217" t="s">
        <v>895</v>
      </c>
      <c r="D134" s="218">
        <v>45498</v>
      </c>
      <c r="E134" s="217">
        <v>1255.5999999999999</v>
      </c>
      <c r="F134" s="217">
        <v>1256.5333333333333</v>
      </c>
      <c r="G134" s="219">
        <v>1246.7166666666667</v>
      </c>
      <c r="H134" s="219">
        <v>1237.8333333333335</v>
      </c>
      <c r="I134" s="219">
        <v>1228.0166666666669</v>
      </c>
      <c r="J134" s="219">
        <v>1265.4166666666665</v>
      </c>
      <c r="K134" s="219">
        <v>1275.2333333333331</v>
      </c>
      <c r="L134" s="219">
        <v>1284.1166666666663</v>
      </c>
      <c r="M134" s="220">
        <v>1266.3499999999999</v>
      </c>
      <c r="N134" s="220">
        <v>1247.6500000000001</v>
      </c>
      <c r="O134" s="220">
        <v>11379200</v>
      </c>
      <c r="P134" s="221">
        <v>3.2126984126984129E-2</v>
      </c>
    </row>
    <row r="135" spans="1:16" ht="12.75" customHeight="1">
      <c r="A135" s="213">
        <v>125</v>
      </c>
      <c r="B135" s="225" t="s">
        <v>85</v>
      </c>
      <c r="C135" s="217" t="s">
        <v>173</v>
      </c>
      <c r="D135" s="218">
        <v>45498</v>
      </c>
      <c r="E135" s="217">
        <v>3994.8</v>
      </c>
      <c r="F135" s="217">
        <v>3978.1</v>
      </c>
      <c r="G135" s="219">
        <v>3931.2</v>
      </c>
      <c r="H135" s="219">
        <v>3867.6</v>
      </c>
      <c r="I135" s="219">
        <v>3820.7</v>
      </c>
      <c r="J135" s="219">
        <v>4041.7</v>
      </c>
      <c r="K135" s="219">
        <v>4088.6000000000004</v>
      </c>
      <c r="L135" s="219">
        <v>4152.2</v>
      </c>
      <c r="M135" s="220">
        <v>4025</v>
      </c>
      <c r="N135" s="220">
        <v>3914.5</v>
      </c>
      <c r="O135" s="220">
        <v>2763600</v>
      </c>
      <c r="P135" s="221">
        <v>-2.0222446916076846E-3</v>
      </c>
    </row>
    <row r="136" spans="1:16" ht="12.75" customHeight="1">
      <c r="A136" s="213">
        <v>126</v>
      </c>
      <c r="B136" s="225" t="s">
        <v>42</v>
      </c>
      <c r="C136" s="224" t="s">
        <v>174</v>
      </c>
      <c r="D136" s="218">
        <v>45498</v>
      </c>
      <c r="E136" s="217">
        <v>2046.45</v>
      </c>
      <c r="F136" s="217">
        <v>2062.4666666666667</v>
      </c>
      <c r="G136" s="219">
        <v>2023.9833333333336</v>
      </c>
      <c r="H136" s="219">
        <v>2001.5166666666669</v>
      </c>
      <c r="I136" s="219">
        <v>1963.0333333333338</v>
      </c>
      <c r="J136" s="219">
        <v>2084.9333333333334</v>
      </c>
      <c r="K136" s="219">
        <v>2123.4166666666661</v>
      </c>
      <c r="L136" s="219">
        <v>2145.8833333333332</v>
      </c>
      <c r="M136" s="220">
        <v>2100.9499999999998</v>
      </c>
      <c r="N136" s="220">
        <v>2040</v>
      </c>
      <c r="O136" s="220">
        <v>1482800</v>
      </c>
      <c r="P136" s="221">
        <v>5.8537978298115363E-2</v>
      </c>
    </row>
    <row r="137" spans="1:16" ht="12.75" customHeight="1">
      <c r="A137" s="213">
        <v>127</v>
      </c>
      <c r="B137" s="225" t="s">
        <v>66</v>
      </c>
      <c r="C137" s="224" t="s">
        <v>175</v>
      </c>
      <c r="D137" s="218">
        <v>45498</v>
      </c>
      <c r="E137" s="217">
        <v>998.55</v>
      </c>
      <c r="F137" s="217">
        <v>1001.3166666666666</v>
      </c>
      <c r="G137" s="219">
        <v>991.23333333333323</v>
      </c>
      <c r="H137" s="219">
        <v>983.91666666666663</v>
      </c>
      <c r="I137" s="219">
        <v>973.83333333333326</v>
      </c>
      <c r="J137" s="219">
        <v>1008.6333333333332</v>
      </c>
      <c r="K137" s="219">
        <v>1018.7166666666667</v>
      </c>
      <c r="L137" s="219">
        <v>1026.0333333333333</v>
      </c>
      <c r="M137" s="220">
        <v>1011.4</v>
      </c>
      <c r="N137" s="220">
        <v>994</v>
      </c>
      <c r="O137" s="220">
        <v>5204000</v>
      </c>
      <c r="P137" s="221">
        <v>-1.9888503842097335E-2</v>
      </c>
    </row>
    <row r="138" spans="1:16" ht="12.75" customHeight="1">
      <c r="A138" s="213">
        <v>128</v>
      </c>
      <c r="B138" s="225" t="s">
        <v>82</v>
      </c>
      <c r="C138" s="217" t="s">
        <v>176</v>
      </c>
      <c r="D138" s="218">
        <v>45498</v>
      </c>
      <c r="E138" s="217">
        <v>1702.2</v>
      </c>
      <c r="F138" s="217">
        <v>1691.1666666666667</v>
      </c>
      <c r="G138" s="219">
        <v>1665.9833333333336</v>
      </c>
      <c r="H138" s="219">
        <v>1629.7666666666669</v>
      </c>
      <c r="I138" s="219">
        <v>1604.5833333333337</v>
      </c>
      <c r="J138" s="219">
        <v>1727.3833333333334</v>
      </c>
      <c r="K138" s="219">
        <v>1752.5666666666664</v>
      </c>
      <c r="L138" s="219">
        <v>1788.7833333333333</v>
      </c>
      <c r="M138" s="220">
        <v>1716.35</v>
      </c>
      <c r="N138" s="220">
        <v>1654.95</v>
      </c>
      <c r="O138" s="220">
        <v>2482800</v>
      </c>
      <c r="P138" s="221">
        <v>1.7374200950663825E-2</v>
      </c>
    </row>
    <row r="139" spans="1:16" ht="12.75" customHeight="1">
      <c r="A139" s="213">
        <v>129</v>
      </c>
      <c r="B139" s="225" t="s">
        <v>54</v>
      </c>
      <c r="C139" s="217" t="s">
        <v>177</v>
      </c>
      <c r="D139" s="218">
        <v>45498</v>
      </c>
      <c r="E139" s="217">
        <v>205.4</v>
      </c>
      <c r="F139" s="217">
        <v>204.38333333333333</v>
      </c>
      <c r="G139" s="219">
        <v>202.26666666666665</v>
      </c>
      <c r="H139" s="219">
        <v>199.13333333333333</v>
      </c>
      <c r="I139" s="219">
        <v>197.01666666666665</v>
      </c>
      <c r="J139" s="219">
        <v>207.51666666666665</v>
      </c>
      <c r="K139" s="219">
        <v>209.63333333333333</v>
      </c>
      <c r="L139" s="219">
        <v>212.76666666666665</v>
      </c>
      <c r="M139" s="220">
        <v>206.5</v>
      </c>
      <c r="N139" s="220">
        <v>201.25</v>
      </c>
      <c r="O139" s="220">
        <v>120330800</v>
      </c>
      <c r="P139" s="221">
        <v>-2.6144917542952364E-2</v>
      </c>
    </row>
    <row r="140" spans="1:16" ht="12.75" customHeight="1">
      <c r="A140" s="213">
        <v>130</v>
      </c>
      <c r="B140" s="225" t="s">
        <v>85</v>
      </c>
      <c r="C140" s="222" t="s">
        <v>178</v>
      </c>
      <c r="D140" s="218">
        <v>45498</v>
      </c>
      <c r="E140" s="217">
        <v>2634.8</v>
      </c>
      <c r="F140" s="217">
        <v>2622.3333333333335</v>
      </c>
      <c r="G140" s="219">
        <v>2602.4666666666672</v>
      </c>
      <c r="H140" s="219">
        <v>2570.1333333333337</v>
      </c>
      <c r="I140" s="219">
        <v>2550.2666666666673</v>
      </c>
      <c r="J140" s="219">
        <v>2654.666666666667</v>
      </c>
      <c r="K140" s="219">
        <v>2674.5333333333328</v>
      </c>
      <c r="L140" s="219">
        <v>2706.8666666666668</v>
      </c>
      <c r="M140" s="220">
        <v>2642.2</v>
      </c>
      <c r="N140" s="220">
        <v>2590</v>
      </c>
      <c r="O140" s="220">
        <v>4747600</v>
      </c>
      <c r="P140" s="221">
        <v>-5.2053591038875469E-2</v>
      </c>
    </row>
    <row r="141" spans="1:16" ht="12.75" customHeight="1">
      <c r="A141" s="213">
        <v>131</v>
      </c>
      <c r="B141" s="225" t="s">
        <v>54</v>
      </c>
      <c r="C141" s="217" t="s">
        <v>179</v>
      </c>
      <c r="D141" s="218">
        <v>45498</v>
      </c>
      <c r="E141" s="217">
        <v>129490.7</v>
      </c>
      <c r="F141" s="217">
        <v>129758.83333333333</v>
      </c>
      <c r="G141" s="219">
        <v>128362.16666666666</v>
      </c>
      <c r="H141" s="219">
        <v>127233.63333333333</v>
      </c>
      <c r="I141" s="219">
        <v>125836.96666666666</v>
      </c>
      <c r="J141" s="219">
        <v>130887.36666666665</v>
      </c>
      <c r="K141" s="219">
        <v>132284.03333333333</v>
      </c>
      <c r="L141" s="219">
        <v>133412.56666666665</v>
      </c>
      <c r="M141" s="220">
        <v>131155.5</v>
      </c>
      <c r="N141" s="220">
        <v>128630.3</v>
      </c>
      <c r="O141" s="220">
        <v>66670</v>
      </c>
      <c r="P141" s="221">
        <v>9.7690268837561534E-3</v>
      </c>
    </row>
    <row r="142" spans="1:16" ht="12.75" customHeight="1">
      <c r="A142" s="213">
        <v>132</v>
      </c>
      <c r="B142" s="225" t="s">
        <v>66</v>
      </c>
      <c r="C142" s="217" t="s">
        <v>180</v>
      </c>
      <c r="D142" s="218">
        <v>45498</v>
      </c>
      <c r="E142" s="217">
        <v>1820.8</v>
      </c>
      <c r="F142" s="217">
        <v>1815.95</v>
      </c>
      <c r="G142" s="219">
        <v>1805.4</v>
      </c>
      <c r="H142" s="219">
        <v>1790</v>
      </c>
      <c r="I142" s="219">
        <v>1779.45</v>
      </c>
      <c r="J142" s="219">
        <v>1831.3500000000001</v>
      </c>
      <c r="K142" s="219">
        <v>1841.8999999999999</v>
      </c>
      <c r="L142" s="219">
        <v>1857.3000000000002</v>
      </c>
      <c r="M142" s="220">
        <v>1826.5</v>
      </c>
      <c r="N142" s="220">
        <v>1800.55</v>
      </c>
      <c r="O142" s="220">
        <v>4170650</v>
      </c>
      <c r="P142" s="221">
        <v>2.0454851298613914E-2</v>
      </c>
    </row>
    <row r="143" spans="1:16" ht="12.75" customHeight="1">
      <c r="A143" s="213">
        <v>133</v>
      </c>
      <c r="B143" s="225" t="s">
        <v>129</v>
      </c>
      <c r="C143" s="217" t="s">
        <v>181</v>
      </c>
      <c r="D143" s="218">
        <v>45498</v>
      </c>
      <c r="E143" s="217">
        <v>200.1</v>
      </c>
      <c r="F143" s="217">
        <v>198.43333333333331</v>
      </c>
      <c r="G143" s="219">
        <v>196.06666666666661</v>
      </c>
      <c r="H143" s="219">
        <v>192.0333333333333</v>
      </c>
      <c r="I143" s="219">
        <v>189.6666666666666</v>
      </c>
      <c r="J143" s="219">
        <v>202.46666666666661</v>
      </c>
      <c r="K143" s="219">
        <v>204.83333333333334</v>
      </c>
      <c r="L143" s="219">
        <v>208.86666666666662</v>
      </c>
      <c r="M143" s="220">
        <v>200.8</v>
      </c>
      <c r="N143" s="220">
        <v>194.4</v>
      </c>
      <c r="O143" s="220">
        <v>66705000</v>
      </c>
      <c r="P143" s="221">
        <v>-3.1471196776652513E-2</v>
      </c>
    </row>
    <row r="144" spans="1:16" ht="12.75" customHeight="1">
      <c r="A144" s="213">
        <v>134</v>
      </c>
      <c r="B144" s="225" t="s">
        <v>85</v>
      </c>
      <c r="C144" s="217" t="s">
        <v>182</v>
      </c>
      <c r="D144" s="218">
        <v>45498</v>
      </c>
      <c r="E144" s="217">
        <v>6829.05</v>
      </c>
      <c r="F144" s="217">
        <v>6803.333333333333</v>
      </c>
      <c r="G144" s="219">
        <v>6761.7666666666664</v>
      </c>
      <c r="H144" s="219">
        <v>6694.4833333333336</v>
      </c>
      <c r="I144" s="219">
        <v>6652.916666666667</v>
      </c>
      <c r="J144" s="219">
        <v>6870.6166666666659</v>
      </c>
      <c r="K144" s="219">
        <v>6912.1833333333334</v>
      </c>
      <c r="L144" s="219">
        <v>6979.4666666666653</v>
      </c>
      <c r="M144" s="220">
        <v>6844.9</v>
      </c>
      <c r="N144" s="220">
        <v>6736.05</v>
      </c>
      <c r="O144" s="220">
        <v>1122150</v>
      </c>
      <c r="P144" s="221">
        <v>1.8749162983795367E-3</v>
      </c>
    </row>
    <row r="145" spans="1:16" ht="12.75" customHeight="1">
      <c r="A145" s="213">
        <v>135</v>
      </c>
      <c r="B145" s="225" t="s">
        <v>840</v>
      </c>
      <c r="C145" s="217" t="s">
        <v>183</v>
      </c>
      <c r="D145" s="218">
        <v>45498</v>
      </c>
      <c r="E145" s="217">
        <v>3679.65</v>
      </c>
      <c r="F145" s="217">
        <v>3679.4</v>
      </c>
      <c r="G145" s="219">
        <v>3633.8</v>
      </c>
      <c r="H145" s="219">
        <v>3587.9500000000003</v>
      </c>
      <c r="I145" s="219">
        <v>3542.3500000000004</v>
      </c>
      <c r="J145" s="219">
        <v>3725.25</v>
      </c>
      <c r="K145" s="219">
        <v>3770.8499999999995</v>
      </c>
      <c r="L145" s="219">
        <v>3816.7</v>
      </c>
      <c r="M145" s="220">
        <v>3725</v>
      </c>
      <c r="N145" s="220">
        <v>3633.55</v>
      </c>
      <c r="O145" s="220">
        <v>1573425</v>
      </c>
      <c r="P145" s="221">
        <v>-4.4469149527515285E-4</v>
      </c>
    </row>
    <row r="146" spans="1:16" ht="12.75" customHeight="1">
      <c r="A146" s="213">
        <v>136</v>
      </c>
      <c r="B146" s="225" t="s">
        <v>57</v>
      </c>
      <c r="C146" s="217" t="s">
        <v>184</v>
      </c>
      <c r="D146" s="218">
        <v>45498</v>
      </c>
      <c r="E146" s="217">
        <v>2566.65</v>
      </c>
      <c r="F146" s="217">
        <v>2555.2833333333333</v>
      </c>
      <c r="G146" s="219">
        <v>2538.6166666666668</v>
      </c>
      <c r="H146" s="219">
        <v>2510.5833333333335</v>
      </c>
      <c r="I146" s="219">
        <v>2493.916666666667</v>
      </c>
      <c r="J146" s="219">
        <v>2583.3166666666666</v>
      </c>
      <c r="K146" s="219">
        <v>2599.9833333333336</v>
      </c>
      <c r="L146" s="219">
        <v>2628.0166666666664</v>
      </c>
      <c r="M146" s="220">
        <v>2571.9499999999998</v>
      </c>
      <c r="N146" s="220">
        <v>2527.25</v>
      </c>
      <c r="O146" s="220">
        <v>6008600</v>
      </c>
      <c r="P146" s="221">
        <v>-7.6303098368236772E-3</v>
      </c>
    </row>
    <row r="147" spans="1:16" ht="12.75" customHeight="1">
      <c r="A147" s="213">
        <v>137</v>
      </c>
      <c r="B147" s="225" t="s">
        <v>129</v>
      </c>
      <c r="C147" s="217" t="s">
        <v>185</v>
      </c>
      <c r="D147" s="218">
        <v>45498</v>
      </c>
      <c r="E147" s="217">
        <v>253.2</v>
      </c>
      <c r="F147" s="217">
        <v>252.68333333333331</v>
      </c>
      <c r="G147" s="219">
        <v>250.61666666666662</v>
      </c>
      <c r="H147" s="219">
        <v>248.0333333333333</v>
      </c>
      <c r="I147" s="219">
        <v>245.96666666666661</v>
      </c>
      <c r="J147" s="219">
        <v>255.26666666666662</v>
      </c>
      <c r="K147" s="219">
        <v>257.33333333333326</v>
      </c>
      <c r="L147" s="219">
        <v>259.91666666666663</v>
      </c>
      <c r="M147" s="220">
        <v>254.75</v>
      </c>
      <c r="N147" s="220">
        <v>250.1</v>
      </c>
      <c r="O147" s="220">
        <v>100246500</v>
      </c>
      <c r="P147" s="221">
        <v>1.4851259623707348E-2</v>
      </c>
    </row>
    <row r="148" spans="1:16" ht="12.75" customHeight="1">
      <c r="A148" s="213">
        <v>138</v>
      </c>
      <c r="B148" s="225" t="s">
        <v>186</v>
      </c>
      <c r="C148" s="217" t="s">
        <v>187</v>
      </c>
      <c r="D148" s="218">
        <v>45498</v>
      </c>
      <c r="E148" s="217">
        <v>380.95</v>
      </c>
      <c r="F148" s="217">
        <v>378.9666666666667</v>
      </c>
      <c r="G148" s="219">
        <v>374.93333333333339</v>
      </c>
      <c r="H148" s="219">
        <v>368.91666666666669</v>
      </c>
      <c r="I148" s="219">
        <v>364.88333333333338</v>
      </c>
      <c r="J148" s="219">
        <v>384.98333333333341</v>
      </c>
      <c r="K148" s="219">
        <v>389.01666666666671</v>
      </c>
      <c r="L148" s="219">
        <v>395.03333333333342</v>
      </c>
      <c r="M148" s="220">
        <v>383</v>
      </c>
      <c r="N148" s="220">
        <v>372.95</v>
      </c>
      <c r="O148" s="220">
        <v>97948500</v>
      </c>
      <c r="P148" s="221">
        <v>7.6695163729514522E-3</v>
      </c>
    </row>
    <row r="149" spans="1:16" ht="12.75" customHeight="1">
      <c r="A149" s="213">
        <v>139</v>
      </c>
      <c r="B149" s="225" t="s">
        <v>105</v>
      </c>
      <c r="C149" s="217" t="s">
        <v>188</v>
      </c>
      <c r="D149" s="218">
        <v>45498</v>
      </c>
      <c r="E149" s="217">
        <v>1793.2</v>
      </c>
      <c r="F149" s="217">
        <v>1792.7833333333335</v>
      </c>
      <c r="G149" s="219">
        <v>1780.416666666667</v>
      </c>
      <c r="H149" s="219">
        <v>1767.6333333333334</v>
      </c>
      <c r="I149" s="219">
        <v>1755.2666666666669</v>
      </c>
      <c r="J149" s="219">
        <v>1805.5666666666671</v>
      </c>
      <c r="K149" s="219">
        <v>1817.9333333333334</v>
      </c>
      <c r="L149" s="219">
        <v>1830.7166666666672</v>
      </c>
      <c r="M149" s="220">
        <v>1805.15</v>
      </c>
      <c r="N149" s="220">
        <v>1780</v>
      </c>
      <c r="O149" s="220">
        <v>7876400</v>
      </c>
      <c r="P149" s="221">
        <v>5.335230304108127E-4</v>
      </c>
    </row>
    <row r="150" spans="1:16" ht="12.75" customHeight="1">
      <c r="A150" s="213">
        <v>140</v>
      </c>
      <c r="B150" s="225" t="s">
        <v>85</v>
      </c>
      <c r="C150" s="222" t="s">
        <v>189</v>
      </c>
      <c r="D150" s="218">
        <v>45498</v>
      </c>
      <c r="E150" s="217">
        <v>10476.200000000001</v>
      </c>
      <c r="F150" s="217">
        <v>10482.783333333333</v>
      </c>
      <c r="G150" s="219">
        <v>10415.916666666666</v>
      </c>
      <c r="H150" s="219">
        <v>10355.633333333333</v>
      </c>
      <c r="I150" s="219">
        <v>10288.766666666666</v>
      </c>
      <c r="J150" s="219">
        <v>10543.066666666666</v>
      </c>
      <c r="K150" s="219">
        <v>10609.933333333334</v>
      </c>
      <c r="L150" s="219">
        <v>10670.216666666665</v>
      </c>
      <c r="M150" s="220">
        <v>10549.65</v>
      </c>
      <c r="N150" s="220">
        <v>10422.5</v>
      </c>
      <c r="O150" s="220">
        <v>1858900</v>
      </c>
      <c r="P150" s="221">
        <v>5.789416729791148E-3</v>
      </c>
    </row>
    <row r="151" spans="1:16" ht="12.75" customHeight="1">
      <c r="A151" s="213">
        <v>141</v>
      </c>
      <c r="B151" s="225" t="s">
        <v>82</v>
      </c>
      <c r="C151" s="224" t="s">
        <v>190</v>
      </c>
      <c r="D151" s="218">
        <v>45498</v>
      </c>
      <c r="E151" s="217">
        <v>289.8</v>
      </c>
      <c r="F151" s="217">
        <v>286.08333333333331</v>
      </c>
      <c r="G151" s="219">
        <v>281.41666666666663</v>
      </c>
      <c r="H151" s="219">
        <v>273.0333333333333</v>
      </c>
      <c r="I151" s="219">
        <v>268.36666666666662</v>
      </c>
      <c r="J151" s="219">
        <v>294.46666666666664</v>
      </c>
      <c r="K151" s="219">
        <v>299.13333333333327</v>
      </c>
      <c r="L151" s="219">
        <v>307.51666666666665</v>
      </c>
      <c r="M151" s="220">
        <v>290.75</v>
      </c>
      <c r="N151" s="220">
        <v>277.7</v>
      </c>
      <c r="O151" s="220">
        <v>86638475</v>
      </c>
      <c r="P151" s="221">
        <v>0.12830604928677078</v>
      </c>
    </row>
    <row r="152" spans="1:16" ht="12.75" customHeight="1">
      <c r="A152" s="213">
        <v>142</v>
      </c>
      <c r="B152" s="225" t="s">
        <v>45</v>
      </c>
      <c r="C152" s="217" t="s">
        <v>191</v>
      </c>
      <c r="D152" s="218">
        <v>45498</v>
      </c>
      <c r="E152" s="217">
        <v>39564.35</v>
      </c>
      <c r="F152" s="217">
        <v>39371.5</v>
      </c>
      <c r="G152" s="219">
        <v>38993</v>
      </c>
      <c r="H152" s="219">
        <v>38421.65</v>
      </c>
      <c r="I152" s="219">
        <v>38043.15</v>
      </c>
      <c r="J152" s="219">
        <v>39942.85</v>
      </c>
      <c r="K152" s="219">
        <v>40321.35</v>
      </c>
      <c r="L152" s="219">
        <v>40892.699999999997</v>
      </c>
      <c r="M152" s="220">
        <v>39750</v>
      </c>
      <c r="N152" s="220">
        <v>38800.15</v>
      </c>
      <c r="O152" s="220">
        <v>173895</v>
      </c>
      <c r="P152" s="221">
        <v>-4.6863438296472909E-2</v>
      </c>
    </row>
    <row r="153" spans="1:16" ht="12.75" customHeight="1">
      <c r="A153" s="213">
        <v>143</v>
      </c>
      <c r="B153" s="225" t="s">
        <v>42</v>
      </c>
      <c r="C153" s="217" t="s">
        <v>192</v>
      </c>
      <c r="D153" s="218">
        <v>45498</v>
      </c>
      <c r="E153" s="217">
        <v>938.1</v>
      </c>
      <c r="F153" s="217">
        <v>937.9</v>
      </c>
      <c r="G153" s="219">
        <v>927.8</v>
      </c>
      <c r="H153" s="219">
        <v>917.5</v>
      </c>
      <c r="I153" s="219">
        <v>907.4</v>
      </c>
      <c r="J153" s="219">
        <v>948.19999999999993</v>
      </c>
      <c r="K153" s="219">
        <v>958.30000000000007</v>
      </c>
      <c r="L153" s="219">
        <v>968.59999999999991</v>
      </c>
      <c r="M153" s="220">
        <v>948</v>
      </c>
      <c r="N153" s="220">
        <v>927.6</v>
      </c>
      <c r="O153" s="220">
        <v>16420500</v>
      </c>
      <c r="P153" s="221">
        <v>-4.7631475923267649E-2</v>
      </c>
    </row>
    <row r="154" spans="1:16" ht="12.75" customHeight="1">
      <c r="A154" s="213">
        <v>144</v>
      </c>
      <c r="B154" s="225" t="s">
        <v>85</v>
      </c>
      <c r="C154" s="217" t="s">
        <v>193</v>
      </c>
      <c r="D154" s="218">
        <v>45498</v>
      </c>
      <c r="E154" s="217">
        <v>4773.1499999999996</v>
      </c>
      <c r="F154" s="217">
        <v>4782.45</v>
      </c>
      <c r="G154" s="219">
        <v>4724.8999999999996</v>
      </c>
      <c r="H154" s="219">
        <v>4676.6499999999996</v>
      </c>
      <c r="I154" s="219">
        <v>4619.0999999999995</v>
      </c>
      <c r="J154" s="219">
        <v>4830.7</v>
      </c>
      <c r="K154" s="219">
        <v>4888.2500000000009</v>
      </c>
      <c r="L154" s="219">
        <v>4936.5</v>
      </c>
      <c r="M154" s="220">
        <v>4840</v>
      </c>
      <c r="N154" s="220">
        <v>4734.2</v>
      </c>
      <c r="O154" s="220">
        <v>2199200</v>
      </c>
      <c r="P154" s="221">
        <v>1.8221574344023323E-3</v>
      </c>
    </row>
    <row r="155" spans="1:16" ht="12.75" customHeight="1">
      <c r="A155" s="213">
        <v>145</v>
      </c>
      <c r="B155" s="225" t="s">
        <v>82</v>
      </c>
      <c r="C155" s="222" t="s">
        <v>194</v>
      </c>
      <c r="D155" s="218">
        <v>45498</v>
      </c>
      <c r="E155" s="217">
        <v>335.15</v>
      </c>
      <c r="F155" s="217">
        <v>334.36666666666662</v>
      </c>
      <c r="G155" s="219">
        <v>331.73333333333323</v>
      </c>
      <c r="H155" s="219">
        <v>328.31666666666661</v>
      </c>
      <c r="I155" s="219">
        <v>325.68333333333322</v>
      </c>
      <c r="J155" s="219">
        <v>337.78333333333325</v>
      </c>
      <c r="K155" s="219">
        <v>340.41666666666657</v>
      </c>
      <c r="L155" s="219">
        <v>343.83333333333326</v>
      </c>
      <c r="M155" s="220">
        <v>337</v>
      </c>
      <c r="N155" s="220">
        <v>330.95</v>
      </c>
      <c r="O155" s="220">
        <v>34404000</v>
      </c>
      <c r="P155" s="221">
        <v>5.4357355777660881E-3</v>
      </c>
    </row>
    <row r="156" spans="1:16" ht="12.75" customHeight="1">
      <c r="A156" s="213">
        <v>146</v>
      </c>
      <c r="B156" s="225" t="s">
        <v>66</v>
      </c>
      <c r="C156" s="217" t="s">
        <v>195</v>
      </c>
      <c r="D156" s="218">
        <v>45498</v>
      </c>
      <c r="E156" s="217">
        <v>534.25</v>
      </c>
      <c r="F156" s="217">
        <v>533.61666666666667</v>
      </c>
      <c r="G156" s="219">
        <v>528.63333333333333</v>
      </c>
      <c r="H156" s="219">
        <v>523.01666666666665</v>
      </c>
      <c r="I156" s="219">
        <v>518.0333333333333</v>
      </c>
      <c r="J156" s="219">
        <v>539.23333333333335</v>
      </c>
      <c r="K156" s="219">
        <v>544.2166666666667</v>
      </c>
      <c r="L156" s="219">
        <v>549.83333333333337</v>
      </c>
      <c r="M156" s="220">
        <v>538.6</v>
      </c>
      <c r="N156" s="220">
        <v>528</v>
      </c>
      <c r="O156" s="220">
        <v>55731000</v>
      </c>
      <c r="P156" s="221">
        <v>-9.9078500658213824E-3</v>
      </c>
    </row>
    <row r="157" spans="1:16" ht="12.75" customHeight="1">
      <c r="A157" s="213">
        <v>147</v>
      </c>
      <c r="B157" s="225" t="s">
        <v>57</v>
      </c>
      <c r="C157" s="217" t="s">
        <v>196</v>
      </c>
      <c r="D157" s="218">
        <v>45498</v>
      </c>
      <c r="E157" s="217">
        <v>3100.85</v>
      </c>
      <c r="F157" s="217">
        <v>3097.6166666666668</v>
      </c>
      <c r="G157" s="219">
        <v>3089.4833333333336</v>
      </c>
      <c r="H157" s="219">
        <v>3078.1166666666668</v>
      </c>
      <c r="I157" s="219">
        <v>3069.9833333333336</v>
      </c>
      <c r="J157" s="219">
        <v>3108.9833333333336</v>
      </c>
      <c r="K157" s="219">
        <v>3117.1166666666668</v>
      </c>
      <c r="L157" s="219">
        <v>3128.4833333333336</v>
      </c>
      <c r="M157" s="220">
        <v>3105.75</v>
      </c>
      <c r="N157" s="220">
        <v>3086.25</v>
      </c>
      <c r="O157" s="220">
        <v>2397000</v>
      </c>
      <c r="P157" s="221">
        <v>2.1848023020355965E-2</v>
      </c>
    </row>
    <row r="158" spans="1:16" ht="12.75" customHeight="1">
      <c r="A158" s="213">
        <v>148</v>
      </c>
      <c r="B158" s="225" t="s">
        <v>840</v>
      </c>
      <c r="C158" s="217" t="s">
        <v>197</v>
      </c>
      <c r="D158" s="218">
        <v>45498</v>
      </c>
      <c r="E158" s="217">
        <v>3808.95</v>
      </c>
      <c r="F158" s="217">
        <v>3804.6333333333337</v>
      </c>
      <c r="G158" s="219">
        <v>3786.8666666666672</v>
      </c>
      <c r="H158" s="219">
        <v>3764.7833333333338</v>
      </c>
      <c r="I158" s="219">
        <v>3747.0166666666673</v>
      </c>
      <c r="J158" s="219">
        <v>3826.7166666666672</v>
      </c>
      <c r="K158" s="219">
        <v>3844.4833333333336</v>
      </c>
      <c r="L158" s="219">
        <v>3866.5666666666671</v>
      </c>
      <c r="M158" s="220">
        <v>3822.4</v>
      </c>
      <c r="N158" s="220">
        <v>3782.55</v>
      </c>
      <c r="O158" s="220">
        <v>1759000</v>
      </c>
      <c r="P158" s="221">
        <v>-2.4103218488586418E-3</v>
      </c>
    </row>
    <row r="159" spans="1:16" ht="12.75" customHeight="1">
      <c r="A159" s="213">
        <v>149</v>
      </c>
      <c r="B159" s="225" t="s">
        <v>61</v>
      </c>
      <c r="C159" s="217" t="s">
        <v>198</v>
      </c>
      <c r="D159" s="218">
        <v>45498</v>
      </c>
      <c r="E159" s="217">
        <v>123.5</v>
      </c>
      <c r="F159" s="217">
        <v>123.60000000000001</v>
      </c>
      <c r="G159" s="219">
        <v>122.55000000000001</v>
      </c>
      <c r="H159" s="219">
        <v>121.60000000000001</v>
      </c>
      <c r="I159" s="219">
        <v>120.55000000000001</v>
      </c>
      <c r="J159" s="219">
        <v>124.55000000000001</v>
      </c>
      <c r="K159" s="219">
        <v>125.6</v>
      </c>
      <c r="L159" s="219">
        <v>126.55000000000001</v>
      </c>
      <c r="M159" s="220">
        <v>124.65</v>
      </c>
      <c r="N159" s="220">
        <v>122.65</v>
      </c>
      <c r="O159" s="220">
        <v>244592000</v>
      </c>
      <c r="P159" s="221">
        <v>3.5143553629469124E-2</v>
      </c>
    </row>
    <row r="160" spans="1:16" ht="12.75" customHeight="1">
      <c r="A160" s="213">
        <v>150</v>
      </c>
      <c r="B160" s="225" t="s">
        <v>40</v>
      </c>
      <c r="C160" s="217" t="s">
        <v>199</v>
      </c>
      <c r="D160" s="218">
        <v>45498</v>
      </c>
      <c r="E160" s="217">
        <v>6627.75</v>
      </c>
      <c r="F160" s="217">
        <v>6635.583333333333</v>
      </c>
      <c r="G160" s="219">
        <v>6572.1666666666661</v>
      </c>
      <c r="H160" s="219">
        <v>6516.583333333333</v>
      </c>
      <c r="I160" s="219">
        <v>6453.1666666666661</v>
      </c>
      <c r="J160" s="219">
        <v>6691.1666666666661</v>
      </c>
      <c r="K160" s="219">
        <v>6754.5833333333321</v>
      </c>
      <c r="L160" s="219">
        <v>6810.1666666666661</v>
      </c>
      <c r="M160" s="220">
        <v>6699</v>
      </c>
      <c r="N160" s="220">
        <v>6580</v>
      </c>
      <c r="O160" s="220">
        <v>3948000</v>
      </c>
      <c r="P160" s="221">
        <v>1.9101703665462055E-2</v>
      </c>
    </row>
    <row r="161" spans="1:16" ht="12.75" customHeight="1">
      <c r="A161" s="213">
        <v>151</v>
      </c>
      <c r="B161" s="225" t="s">
        <v>186</v>
      </c>
      <c r="C161" s="224" t="s">
        <v>200</v>
      </c>
      <c r="D161" s="218">
        <v>45498</v>
      </c>
      <c r="E161" s="217">
        <v>340.2</v>
      </c>
      <c r="F161" s="217">
        <v>338.41666666666669</v>
      </c>
      <c r="G161" s="219">
        <v>336.08333333333337</v>
      </c>
      <c r="H161" s="219">
        <v>331.9666666666667</v>
      </c>
      <c r="I161" s="219">
        <v>329.63333333333338</v>
      </c>
      <c r="J161" s="219">
        <v>342.53333333333336</v>
      </c>
      <c r="K161" s="219">
        <v>344.86666666666673</v>
      </c>
      <c r="L161" s="219">
        <v>348.98333333333335</v>
      </c>
      <c r="M161" s="220">
        <v>340.75</v>
      </c>
      <c r="N161" s="220">
        <v>334.3</v>
      </c>
      <c r="O161" s="220">
        <v>65977200</v>
      </c>
      <c r="P161" s="221">
        <v>-1.6633578365616783E-2</v>
      </c>
    </row>
    <row r="162" spans="1:16" ht="12.75" customHeight="1">
      <c r="A162" s="213">
        <v>152</v>
      </c>
      <c r="B162" s="225" t="s">
        <v>201</v>
      </c>
      <c r="C162" s="217" t="s">
        <v>202</v>
      </c>
      <c r="D162" s="218">
        <v>45498</v>
      </c>
      <c r="E162" s="217">
        <v>1475.7</v>
      </c>
      <c r="F162" s="217">
        <v>1474.2</v>
      </c>
      <c r="G162" s="219">
        <v>1464.4</v>
      </c>
      <c r="H162" s="219">
        <v>1453.1000000000001</v>
      </c>
      <c r="I162" s="219">
        <v>1443.3000000000002</v>
      </c>
      <c r="J162" s="219">
        <v>1485.5</v>
      </c>
      <c r="K162" s="219">
        <v>1495.2999999999997</v>
      </c>
      <c r="L162" s="219">
        <v>1506.6</v>
      </c>
      <c r="M162" s="220">
        <v>1484</v>
      </c>
      <c r="N162" s="220">
        <v>1462.9</v>
      </c>
      <c r="O162" s="220">
        <v>5065115</v>
      </c>
      <c r="P162" s="221">
        <v>4.9257105943152453E-3</v>
      </c>
    </row>
    <row r="163" spans="1:16" ht="12.75" customHeight="1">
      <c r="A163" s="213">
        <v>153</v>
      </c>
      <c r="B163" s="225" t="s">
        <v>47</v>
      </c>
      <c r="C163" s="217" t="s">
        <v>203</v>
      </c>
      <c r="D163" s="218">
        <v>45498</v>
      </c>
      <c r="E163" s="217">
        <v>812.5</v>
      </c>
      <c r="F163" s="217">
        <v>811.51666666666677</v>
      </c>
      <c r="G163" s="219">
        <v>803.53333333333353</v>
      </c>
      <c r="H163" s="219">
        <v>794.56666666666672</v>
      </c>
      <c r="I163" s="219">
        <v>786.58333333333348</v>
      </c>
      <c r="J163" s="219">
        <v>820.48333333333358</v>
      </c>
      <c r="K163" s="219">
        <v>828.46666666666692</v>
      </c>
      <c r="L163" s="219">
        <v>837.43333333333362</v>
      </c>
      <c r="M163" s="220">
        <v>819.5</v>
      </c>
      <c r="N163" s="220">
        <v>802.55</v>
      </c>
      <c r="O163" s="220">
        <v>8761800</v>
      </c>
      <c r="P163" s="221">
        <v>3.4835859853428373E-2</v>
      </c>
    </row>
    <row r="164" spans="1:16" ht="12.75" customHeight="1">
      <c r="A164" s="213">
        <v>154</v>
      </c>
      <c r="B164" s="225" t="s">
        <v>61</v>
      </c>
      <c r="C164" s="217" t="s">
        <v>204</v>
      </c>
      <c r="D164" s="218">
        <v>45498</v>
      </c>
      <c r="E164" s="217">
        <v>262.85000000000002</v>
      </c>
      <c r="F164" s="217">
        <v>260.66666666666669</v>
      </c>
      <c r="G164" s="219">
        <v>257.68333333333339</v>
      </c>
      <c r="H164" s="219">
        <v>252.51666666666671</v>
      </c>
      <c r="I164" s="219">
        <v>249.53333333333342</v>
      </c>
      <c r="J164" s="219">
        <v>265.83333333333337</v>
      </c>
      <c r="K164" s="219">
        <v>268.81666666666661</v>
      </c>
      <c r="L164" s="219">
        <v>273.98333333333335</v>
      </c>
      <c r="M164" s="220">
        <v>263.64999999999998</v>
      </c>
      <c r="N164" s="220">
        <v>255.5</v>
      </c>
      <c r="O164" s="220">
        <v>59892500</v>
      </c>
      <c r="P164" s="221">
        <v>1.2125052809463455E-2</v>
      </c>
    </row>
    <row r="165" spans="1:16" ht="12.75" customHeight="1">
      <c r="A165" s="213">
        <v>155</v>
      </c>
      <c r="B165" s="225" t="s">
        <v>66</v>
      </c>
      <c r="C165" s="217" t="s">
        <v>205</v>
      </c>
      <c r="D165" s="218">
        <v>45498</v>
      </c>
      <c r="E165" s="217">
        <v>582.85</v>
      </c>
      <c r="F165" s="217">
        <v>581.6</v>
      </c>
      <c r="G165" s="219">
        <v>575.1</v>
      </c>
      <c r="H165" s="219">
        <v>567.35</v>
      </c>
      <c r="I165" s="219">
        <v>560.85</v>
      </c>
      <c r="J165" s="219">
        <v>589.35</v>
      </c>
      <c r="K165" s="219">
        <v>595.85</v>
      </c>
      <c r="L165" s="219">
        <v>603.6</v>
      </c>
      <c r="M165" s="220">
        <v>588.1</v>
      </c>
      <c r="N165" s="220">
        <v>573.85</v>
      </c>
      <c r="O165" s="220">
        <v>53372000</v>
      </c>
      <c r="P165" s="221">
        <v>-1.6800530543069781E-2</v>
      </c>
    </row>
    <row r="166" spans="1:16" ht="12.75" customHeight="1">
      <c r="A166" s="213">
        <v>156</v>
      </c>
      <c r="B166" s="225" t="s">
        <v>82</v>
      </c>
      <c r="C166" s="217" t="s">
        <v>206</v>
      </c>
      <c r="D166" s="218">
        <v>45498</v>
      </c>
      <c r="E166" s="217">
        <v>3187.35</v>
      </c>
      <c r="F166" s="217">
        <v>3167.6333333333337</v>
      </c>
      <c r="G166" s="219">
        <v>3130.7666666666673</v>
      </c>
      <c r="H166" s="219">
        <v>3074.1833333333338</v>
      </c>
      <c r="I166" s="219">
        <v>3037.3166666666675</v>
      </c>
      <c r="J166" s="219">
        <v>3224.2166666666672</v>
      </c>
      <c r="K166" s="219">
        <v>3261.083333333333</v>
      </c>
      <c r="L166" s="219">
        <v>3317.666666666667</v>
      </c>
      <c r="M166" s="220">
        <v>3204.5</v>
      </c>
      <c r="N166" s="220">
        <v>3111.05</v>
      </c>
      <c r="O166" s="220">
        <v>36714250</v>
      </c>
      <c r="P166" s="221">
        <v>2.5874414088422875E-2</v>
      </c>
    </row>
    <row r="167" spans="1:16" ht="12.75" customHeight="1">
      <c r="A167" s="213">
        <v>157</v>
      </c>
      <c r="B167" s="225" t="s">
        <v>129</v>
      </c>
      <c r="C167" s="217" t="s">
        <v>207</v>
      </c>
      <c r="D167" s="218">
        <v>45498</v>
      </c>
      <c r="E167" s="217">
        <v>156.44999999999999</v>
      </c>
      <c r="F167" s="217">
        <v>155.58333333333334</v>
      </c>
      <c r="G167" s="219">
        <v>151.36666666666667</v>
      </c>
      <c r="H167" s="219">
        <v>146.28333333333333</v>
      </c>
      <c r="I167" s="219">
        <v>142.06666666666666</v>
      </c>
      <c r="J167" s="219">
        <v>160.66666666666669</v>
      </c>
      <c r="K167" s="219">
        <v>164.88333333333333</v>
      </c>
      <c r="L167" s="219">
        <v>169.9666666666667</v>
      </c>
      <c r="M167" s="220">
        <v>159.80000000000001</v>
      </c>
      <c r="N167" s="220">
        <v>150.5</v>
      </c>
      <c r="O167" s="220">
        <v>159492000</v>
      </c>
      <c r="P167" s="221">
        <v>3.3997199315388207E-2</v>
      </c>
    </row>
    <row r="168" spans="1:16" ht="12.75" customHeight="1">
      <c r="A168" s="213">
        <v>158</v>
      </c>
      <c r="B168" s="225" t="s">
        <v>66</v>
      </c>
      <c r="C168" s="217" t="s">
        <v>208</v>
      </c>
      <c r="D168" s="218">
        <v>45498</v>
      </c>
      <c r="E168" s="217">
        <v>721.6</v>
      </c>
      <c r="F168" s="217">
        <v>719.4</v>
      </c>
      <c r="G168" s="219">
        <v>715.4</v>
      </c>
      <c r="H168" s="219">
        <v>709.2</v>
      </c>
      <c r="I168" s="219">
        <v>705.2</v>
      </c>
      <c r="J168" s="219">
        <v>725.59999999999991</v>
      </c>
      <c r="K168" s="219">
        <v>729.59999999999991</v>
      </c>
      <c r="L168" s="219">
        <v>735.79999999999984</v>
      </c>
      <c r="M168" s="220">
        <v>723.4</v>
      </c>
      <c r="N168" s="220">
        <v>713.2</v>
      </c>
      <c r="O168" s="220">
        <v>18975200</v>
      </c>
      <c r="P168" s="221">
        <v>5.4257979738035695E-3</v>
      </c>
    </row>
    <row r="169" spans="1:16" ht="12.75" customHeight="1">
      <c r="A169" s="213">
        <v>159</v>
      </c>
      <c r="B169" s="225" t="s">
        <v>66</v>
      </c>
      <c r="C169" s="222" t="s">
        <v>209</v>
      </c>
      <c r="D169" s="218">
        <v>45498</v>
      </c>
      <c r="E169" s="217">
        <v>1532.85</v>
      </c>
      <c r="F169" s="217">
        <v>1526.1333333333332</v>
      </c>
      <c r="G169" s="219">
        <v>1516.5666666666664</v>
      </c>
      <c r="H169" s="219">
        <v>1500.2833333333331</v>
      </c>
      <c r="I169" s="219">
        <v>1490.7166666666662</v>
      </c>
      <c r="J169" s="219">
        <v>1542.4166666666665</v>
      </c>
      <c r="K169" s="219">
        <v>1551.9833333333331</v>
      </c>
      <c r="L169" s="219">
        <v>1568.2666666666667</v>
      </c>
      <c r="M169" s="220">
        <v>1535.7</v>
      </c>
      <c r="N169" s="220">
        <v>1509.85</v>
      </c>
      <c r="O169" s="220">
        <v>9042750</v>
      </c>
      <c r="P169" s="221">
        <v>-2.9344282091534838E-2</v>
      </c>
    </row>
    <row r="170" spans="1:16" ht="12.75" customHeight="1">
      <c r="A170" s="213">
        <v>160</v>
      </c>
      <c r="B170" s="225" t="s">
        <v>61</v>
      </c>
      <c r="C170" s="217" t="s">
        <v>210</v>
      </c>
      <c r="D170" s="218">
        <v>45498</v>
      </c>
      <c r="E170" s="217">
        <v>864.25</v>
      </c>
      <c r="F170" s="217">
        <v>856.63333333333333</v>
      </c>
      <c r="G170" s="219">
        <v>847.4666666666667</v>
      </c>
      <c r="H170" s="219">
        <v>830.68333333333339</v>
      </c>
      <c r="I170" s="219">
        <v>821.51666666666677</v>
      </c>
      <c r="J170" s="219">
        <v>873.41666666666663</v>
      </c>
      <c r="K170" s="219">
        <v>882.58333333333337</v>
      </c>
      <c r="L170" s="219">
        <v>899.36666666666656</v>
      </c>
      <c r="M170" s="220">
        <v>865.8</v>
      </c>
      <c r="N170" s="220">
        <v>839.85</v>
      </c>
      <c r="O170" s="220">
        <v>102456750</v>
      </c>
      <c r="P170" s="221">
        <v>5.9124070613956879E-2</v>
      </c>
    </row>
    <row r="171" spans="1:16" ht="12.75" customHeight="1">
      <c r="A171" s="213">
        <v>161</v>
      </c>
      <c r="B171" s="225" t="s">
        <v>47</v>
      </c>
      <c r="C171" s="217" t="s">
        <v>211</v>
      </c>
      <c r="D171" s="218">
        <v>45498</v>
      </c>
      <c r="E171" s="217">
        <v>27566.6</v>
      </c>
      <c r="F171" s="217">
        <v>27484.116666666669</v>
      </c>
      <c r="G171" s="219">
        <v>27333.233333333337</v>
      </c>
      <c r="H171" s="219">
        <v>27099.866666666669</v>
      </c>
      <c r="I171" s="219">
        <v>26948.983333333337</v>
      </c>
      <c r="J171" s="219">
        <v>27717.483333333337</v>
      </c>
      <c r="K171" s="219">
        <v>27868.366666666669</v>
      </c>
      <c r="L171" s="219">
        <v>28101.733333333337</v>
      </c>
      <c r="M171" s="220">
        <v>27635</v>
      </c>
      <c r="N171" s="220">
        <v>27250.75</v>
      </c>
      <c r="O171" s="220">
        <v>288425</v>
      </c>
      <c r="P171" s="221">
        <v>-6.8009641873278239E-3</v>
      </c>
    </row>
    <row r="172" spans="1:16" ht="12.75" customHeight="1">
      <c r="A172" s="213">
        <v>162</v>
      </c>
      <c r="B172" s="225" t="s">
        <v>40</v>
      </c>
      <c r="C172" s="217" t="s">
        <v>212</v>
      </c>
      <c r="D172" s="218">
        <v>45498</v>
      </c>
      <c r="E172" s="217">
        <v>7929.65</v>
      </c>
      <c r="F172" s="217">
        <v>7923.3499999999995</v>
      </c>
      <c r="G172" s="219">
        <v>7847.7999999999993</v>
      </c>
      <c r="H172" s="219">
        <v>7765.95</v>
      </c>
      <c r="I172" s="219">
        <v>7690.4</v>
      </c>
      <c r="J172" s="219">
        <v>8005.1999999999989</v>
      </c>
      <c r="K172" s="219">
        <v>8080.75</v>
      </c>
      <c r="L172" s="219">
        <v>8162.5999999999985</v>
      </c>
      <c r="M172" s="220">
        <v>7998.9</v>
      </c>
      <c r="N172" s="220">
        <v>7841.5</v>
      </c>
      <c r="O172" s="220">
        <v>1868700</v>
      </c>
      <c r="P172" s="221">
        <v>6.9511800840607822E-3</v>
      </c>
    </row>
    <row r="173" spans="1:16" ht="12.75" customHeight="1">
      <c r="A173" s="213">
        <v>163</v>
      </c>
      <c r="B173" s="225" t="s">
        <v>45</v>
      </c>
      <c r="C173" s="217" t="s">
        <v>213</v>
      </c>
      <c r="D173" s="218">
        <v>45498</v>
      </c>
      <c r="E173" s="217">
        <v>2404.1</v>
      </c>
      <c r="F173" s="217">
        <v>2398.4999999999995</v>
      </c>
      <c r="G173" s="219">
        <v>2380.5499999999993</v>
      </c>
      <c r="H173" s="219">
        <v>2356.9999999999995</v>
      </c>
      <c r="I173" s="219">
        <v>2339.0499999999993</v>
      </c>
      <c r="J173" s="219">
        <v>2422.0499999999993</v>
      </c>
      <c r="K173" s="219">
        <v>2439.9999999999991</v>
      </c>
      <c r="L173" s="219">
        <v>2463.5499999999993</v>
      </c>
      <c r="M173" s="220">
        <v>2416.4499999999998</v>
      </c>
      <c r="N173" s="220">
        <v>2374.9499999999998</v>
      </c>
      <c r="O173" s="220">
        <v>4714875</v>
      </c>
      <c r="P173" s="221">
        <v>6.3668921607640272E-4</v>
      </c>
    </row>
    <row r="174" spans="1:16" ht="12.75" customHeight="1">
      <c r="A174" s="213">
        <v>164</v>
      </c>
      <c r="B174" s="225" t="s">
        <v>66</v>
      </c>
      <c r="C174" s="217" t="s">
        <v>214</v>
      </c>
      <c r="D174" s="218">
        <v>45498</v>
      </c>
      <c r="E174" s="217">
        <v>2858.65</v>
      </c>
      <c r="F174" s="217">
        <v>2845.2333333333336</v>
      </c>
      <c r="G174" s="219">
        <v>2825.916666666667</v>
      </c>
      <c r="H174" s="219">
        <v>2793.1833333333334</v>
      </c>
      <c r="I174" s="219">
        <v>2773.8666666666668</v>
      </c>
      <c r="J174" s="219">
        <v>2877.9666666666672</v>
      </c>
      <c r="K174" s="219">
        <v>2897.2833333333338</v>
      </c>
      <c r="L174" s="219">
        <v>2930.0166666666673</v>
      </c>
      <c r="M174" s="220">
        <v>2864.55</v>
      </c>
      <c r="N174" s="220">
        <v>2812.5</v>
      </c>
      <c r="O174" s="220">
        <v>6518400</v>
      </c>
      <c r="P174" s="221">
        <v>2.7863191257864611E-2</v>
      </c>
    </row>
    <row r="175" spans="1:16" ht="12.75" customHeight="1">
      <c r="A175" s="213">
        <v>165</v>
      </c>
      <c r="B175" s="225" t="s">
        <v>42</v>
      </c>
      <c r="C175" s="217" t="s">
        <v>215</v>
      </c>
      <c r="D175" s="218">
        <v>45498</v>
      </c>
      <c r="E175" s="217">
        <v>1569.15</v>
      </c>
      <c r="F175" s="217">
        <v>1567.3500000000001</v>
      </c>
      <c r="G175" s="219">
        <v>1559.7500000000002</v>
      </c>
      <c r="H175" s="219">
        <v>1550.3500000000001</v>
      </c>
      <c r="I175" s="219">
        <v>1542.7500000000002</v>
      </c>
      <c r="J175" s="219">
        <v>1576.7500000000002</v>
      </c>
      <c r="K175" s="219">
        <v>1584.3500000000001</v>
      </c>
      <c r="L175" s="219">
        <v>1593.7500000000002</v>
      </c>
      <c r="M175" s="220">
        <v>1574.95</v>
      </c>
      <c r="N175" s="220">
        <v>1557.95</v>
      </c>
      <c r="O175" s="220">
        <v>17416700</v>
      </c>
      <c r="P175" s="221">
        <v>2.8141834847632063E-4</v>
      </c>
    </row>
    <row r="176" spans="1:16" ht="12.75" customHeight="1">
      <c r="A176" s="213">
        <v>166</v>
      </c>
      <c r="B176" s="225" t="s">
        <v>201</v>
      </c>
      <c r="C176" s="217" t="s">
        <v>216</v>
      </c>
      <c r="D176" s="218">
        <v>45498</v>
      </c>
      <c r="E176" s="217">
        <v>788.75</v>
      </c>
      <c r="F176" s="217">
        <v>785.5</v>
      </c>
      <c r="G176" s="219">
        <v>779.1</v>
      </c>
      <c r="H176" s="219">
        <v>769.45</v>
      </c>
      <c r="I176" s="219">
        <v>763.05000000000007</v>
      </c>
      <c r="J176" s="219">
        <v>795.15</v>
      </c>
      <c r="K176" s="219">
        <v>801.55000000000007</v>
      </c>
      <c r="L176" s="219">
        <v>811.19999999999993</v>
      </c>
      <c r="M176" s="220">
        <v>791.9</v>
      </c>
      <c r="N176" s="220">
        <v>775.85</v>
      </c>
      <c r="O176" s="220">
        <v>6084000</v>
      </c>
      <c r="P176" s="221">
        <v>-9.8522167487684722E-4</v>
      </c>
    </row>
    <row r="177" spans="1:16" ht="12.75" customHeight="1">
      <c r="A177" s="213">
        <v>167</v>
      </c>
      <c r="B177" s="225" t="s">
        <v>42</v>
      </c>
      <c r="C177" s="217" t="s">
        <v>217</v>
      </c>
      <c r="D177" s="218">
        <v>45498</v>
      </c>
      <c r="E177" s="217">
        <v>729.35</v>
      </c>
      <c r="F177" s="217">
        <v>728.80000000000007</v>
      </c>
      <c r="G177" s="219">
        <v>723.70000000000016</v>
      </c>
      <c r="H177" s="219">
        <v>718.05000000000007</v>
      </c>
      <c r="I177" s="219">
        <v>712.95000000000016</v>
      </c>
      <c r="J177" s="219">
        <v>734.45000000000016</v>
      </c>
      <c r="K177" s="219">
        <v>739.55000000000007</v>
      </c>
      <c r="L177" s="219">
        <v>745.20000000000016</v>
      </c>
      <c r="M177" s="220">
        <v>733.9</v>
      </c>
      <c r="N177" s="220">
        <v>723.15</v>
      </c>
      <c r="O177" s="220">
        <v>5605000</v>
      </c>
      <c r="P177" s="221">
        <v>-7.9646017699115043E-3</v>
      </c>
    </row>
    <row r="178" spans="1:16" ht="12.75" customHeight="1">
      <c r="A178" s="213">
        <v>168</v>
      </c>
      <c r="B178" s="225" t="s">
        <v>840</v>
      </c>
      <c r="C178" s="224" t="s">
        <v>218</v>
      </c>
      <c r="D178" s="218">
        <v>45498</v>
      </c>
      <c r="E178" s="217">
        <v>1107.8</v>
      </c>
      <c r="F178" s="217">
        <v>1105.6333333333334</v>
      </c>
      <c r="G178" s="219">
        <v>1096.2666666666669</v>
      </c>
      <c r="H178" s="219">
        <v>1084.7333333333333</v>
      </c>
      <c r="I178" s="219">
        <v>1075.3666666666668</v>
      </c>
      <c r="J178" s="219">
        <v>1117.166666666667</v>
      </c>
      <c r="K178" s="219">
        <v>1126.5333333333333</v>
      </c>
      <c r="L178" s="219">
        <v>1138.0666666666671</v>
      </c>
      <c r="M178" s="220">
        <v>1115</v>
      </c>
      <c r="N178" s="220">
        <v>1094.0999999999999</v>
      </c>
      <c r="O178" s="220">
        <v>10686500</v>
      </c>
      <c r="P178" s="221">
        <v>4.4904544232320515E-2</v>
      </c>
    </row>
    <row r="179" spans="1:16" ht="12.75" customHeight="1">
      <c r="A179" s="213">
        <v>169</v>
      </c>
      <c r="B179" s="225" t="s">
        <v>77</v>
      </c>
      <c r="C179" s="217" t="s">
        <v>219</v>
      </c>
      <c r="D179" s="218">
        <v>45498</v>
      </c>
      <c r="E179" s="217">
        <v>1893.35</v>
      </c>
      <c r="F179" s="217">
        <v>1891.3499999999997</v>
      </c>
      <c r="G179" s="219">
        <v>1881.1499999999994</v>
      </c>
      <c r="H179" s="219">
        <v>1868.9499999999998</v>
      </c>
      <c r="I179" s="219">
        <v>1858.7499999999995</v>
      </c>
      <c r="J179" s="219">
        <v>1903.5499999999993</v>
      </c>
      <c r="K179" s="219">
        <v>1913.7499999999995</v>
      </c>
      <c r="L179" s="219">
        <v>1925.9499999999991</v>
      </c>
      <c r="M179" s="220">
        <v>1901.55</v>
      </c>
      <c r="N179" s="220">
        <v>1879.15</v>
      </c>
      <c r="O179" s="220">
        <v>7260000</v>
      </c>
      <c r="P179" s="221">
        <v>-1.4055815848441637E-2</v>
      </c>
    </row>
    <row r="180" spans="1:16" ht="12.75" customHeight="1">
      <c r="A180" s="213">
        <v>170</v>
      </c>
      <c r="B180" s="225" t="s">
        <v>57</v>
      </c>
      <c r="C180" s="223" t="s">
        <v>220</v>
      </c>
      <c r="D180" s="218">
        <v>45498</v>
      </c>
      <c r="E180" s="217">
        <v>1143.8</v>
      </c>
      <c r="F180" s="217">
        <v>1146.2666666666667</v>
      </c>
      <c r="G180" s="219">
        <v>1135.7333333333333</v>
      </c>
      <c r="H180" s="219">
        <v>1127.6666666666667</v>
      </c>
      <c r="I180" s="219">
        <v>1117.1333333333334</v>
      </c>
      <c r="J180" s="219">
        <v>1154.3333333333333</v>
      </c>
      <c r="K180" s="219">
        <v>1164.8666666666666</v>
      </c>
      <c r="L180" s="219">
        <v>1172.9333333333332</v>
      </c>
      <c r="M180" s="220">
        <v>1156.8</v>
      </c>
      <c r="N180" s="220">
        <v>1138.2</v>
      </c>
      <c r="O180" s="220">
        <v>10820700</v>
      </c>
      <c r="P180" s="221">
        <v>2.6203482417207238E-2</v>
      </c>
    </row>
    <row r="181" spans="1:16" ht="12.75" customHeight="1">
      <c r="A181" s="213">
        <v>171</v>
      </c>
      <c r="B181" s="225" t="s">
        <v>54</v>
      </c>
      <c r="C181" s="217" t="s">
        <v>221</v>
      </c>
      <c r="D181" s="218">
        <v>45498</v>
      </c>
      <c r="E181" s="217">
        <v>998.75</v>
      </c>
      <c r="F181" s="217">
        <v>1001.25</v>
      </c>
      <c r="G181" s="219">
        <v>992.55</v>
      </c>
      <c r="H181" s="219">
        <v>986.34999999999991</v>
      </c>
      <c r="I181" s="219">
        <v>977.64999999999986</v>
      </c>
      <c r="J181" s="219">
        <v>1007.45</v>
      </c>
      <c r="K181" s="219">
        <v>1016.1500000000001</v>
      </c>
      <c r="L181" s="219">
        <v>1022.3500000000001</v>
      </c>
      <c r="M181" s="220">
        <v>1009.95</v>
      </c>
      <c r="N181" s="220">
        <v>995.05</v>
      </c>
      <c r="O181" s="220">
        <v>68837450</v>
      </c>
      <c r="P181" s="221">
        <v>1.6462008251307541E-2</v>
      </c>
    </row>
    <row r="182" spans="1:16" ht="12.75" customHeight="1">
      <c r="A182" s="213">
        <v>172</v>
      </c>
      <c r="B182" s="225" t="s">
        <v>186</v>
      </c>
      <c r="C182" s="217" t="s">
        <v>222</v>
      </c>
      <c r="D182" s="218">
        <v>45498</v>
      </c>
      <c r="E182" s="217">
        <v>441.15</v>
      </c>
      <c r="F182" s="217">
        <v>439.48333333333335</v>
      </c>
      <c r="G182" s="219">
        <v>436.9666666666667</v>
      </c>
      <c r="H182" s="219">
        <v>432.78333333333336</v>
      </c>
      <c r="I182" s="219">
        <v>430.26666666666671</v>
      </c>
      <c r="J182" s="219">
        <v>443.66666666666669</v>
      </c>
      <c r="K182" s="219">
        <v>446.18333333333334</v>
      </c>
      <c r="L182" s="219">
        <v>450.36666666666667</v>
      </c>
      <c r="M182" s="220">
        <v>442</v>
      </c>
      <c r="N182" s="220">
        <v>435.3</v>
      </c>
      <c r="O182" s="220">
        <v>96176700</v>
      </c>
      <c r="P182" s="221">
        <v>-7.2461748557732502E-3</v>
      </c>
    </row>
    <row r="183" spans="1:16" ht="12.75" customHeight="1">
      <c r="A183" s="213">
        <v>173</v>
      </c>
      <c r="B183" s="225" t="s">
        <v>129</v>
      </c>
      <c r="C183" s="217" t="s">
        <v>223</v>
      </c>
      <c r="D183" s="218">
        <v>45498</v>
      </c>
      <c r="E183" s="217">
        <v>175.45</v>
      </c>
      <c r="F183" s="217">
        <v>175.5</v>
      </c>
      <c r="G183" s="219">
        <v>173.8</v>
      </c>
      <c r="H183" s="219">
        <v>172.15</v>
      </c>
      <c r="I183" s="219">
        <v>170.45000000000002</v>
      </c>
      <c r="J183" s="219">
        <v>177.15</v>
      </c>
      <c r="K183" s="219">
        <v>178.85</v>
      </c>
      <c r="L183" s="219">
        <v>180.5</v>
      </c>
      <c r="M183" s="220">
        <v>177.2</v>
      </c>
      <c r="N183" s="220">
        <v>173.85</v>
      </c>
      <c r="O183" s="220">
        <v>228657000</v>
      </c>
      <c r="P183" s="221">
        <v>3.3510664744195298E-2</v>
      </c>
    </row>
    <row r="184" spans="1:16" ht="12.75" customHeight="1">
      <c r="A184" s="213">
        <v>174</v>
      </c>
      <c r="B184" s="225" t="s">
        <v>85</v>
      </c>
      <c r="C184" s="217" t="s">
        <v>224</v>
      </c>
      <c r="D184" s="218">
        <v>45498</v>
      </c>
      <c r="E184" s="217">
        <v>4011.2</v>
      </c>
      <c r="F184" s="217">
        <v>4012.5666666666671</v>
      </c>
      <c r="G184" s="219">
        <v>3991.233333333334</v>
      </c>
      <c r="H184" s="219">
        <v>3971.2666666666669</v>
      </c>
      <c r="I184" s="219">
        <v>3949.9333333333338</v>
      </c>
      <c r="J184" s="219">
        <v>4032.5333333333342</v>
      </c>
      <c r="K184" s="219">
        <v>4053.8666666666672</v>
      </c>
      <c r="L184" s="219">
        <v>4073.8333333333344</v>
      </c>
      <c r="M184" s="220">
        <v>4033.9</v>
      </c>
      <c r="N184" s="220">
        <v>3992.6</v>
      </c>
      <c r="O184" s="220">
        <v>17266375</v>
      </c>
      <c r="P184" s="221">
        <v>-1.417809040406059E-2</v>
      </c>
    </row>
    <row r="185" spans="1:16" ht="12.75" customHeight="1">
      <c r="A185" s="213">
        <v>175</v>
      </c>
      <c r="B185" s="225" t="s">
        <v>85</v>
      </c>
      <c r="C185" s="217" t="s">
        <v>225</v>
      </c>
      <c r="D185" s="218">
        <v>45498</v>
      </c>
      <c r="E185" s="217">
        <v>1468.65</v>
      </c>
      <c r="F185" s="217">
        <v>1468.0666666666666</v>
      </c>
      <c r="G185" s="219">
        <v>1458.5833333333333</v>
      </c>
      <c r="H185" s="219">
        <v>1448.5166666666667</v>
      </c>
      <c r="I185" s="219">
        <v>1439.0333333333333</v>
      </c>
      <c r="J185" s="219">
        <v>1478.1333333333332</v>
      </c>
      <c r="K185" s="219">
        <v>1487.6166666666668</v>
      </c>
      <c r="L185" s="219">
        <v>1497.6833333333332</v>
      </c>
      <c r="M185" s="220">
        <v>1477.55</v>
      </c>
      <c r="N185" s="220">
        <v>1458</v>
      </c>
      <c r="O185" s="220">
        <v>17246400</v>
      </c>
      <c r="P185" s="221">
        <v>1.357593709228111E-2</v>
      </c>
    </row>
    <row r="186" spans="1:16" ht="12.75" customHeight="1">
      <c r="A186" s="213">
        <v>176</v>
      </c>
      <c r="B186" s="225" t="s">
        <v>57</v>
      </c>
      <c r="C186" s="217" t="s">
        <v>226</v>
      </c>
      <c r="D186" s="218">
        <v>45498</v>
      </c>
      <c r="E186" s="217">
        <v>3279.3</v>
      </c>
      <c r="F186" s="217">
        <v>3291.5333333333333</v>
      </c>
      <c r="G186" s="219">
        <v>3253.0666666666666</v>
      </c>
      <c r="H186" s="219">
        <v>3226.8333333333335</v>
      </c>
      <c r="I186" s="219">
        <v>3188.3666666666668</v>
      </c>
      <c r="J186" s="219">
        <v>3317.7666666666664</v>
      </c>
      <c r="K186" s="219">
        <v>3356.2333333333327</v>
      </c>
      <c r="L186" s="219">
        <v>3382.4666666666662</v>
      </c>
      <c r="M186" s="220">
        <v>3330</v>
      </c>
      <c r="N186" s="220">
        <v>3265.3</v>
      </c>
      <c r="O186" s="220">
        <v>9613625</v>
      </c>
      <c r="P186" s="221">
        <v>6.2449232197423897E-2</v>
      </c>
    </row>
    <row r="187" spans="1:16" ht="12.75" customHeight="1">
      <c r="A187" s="213">
        <v>177</v>
      </c>
      <c r="B187" s="225" t="s">
        <v>42</v>
      </c>
      <c r="C187" s="217" t="s">
        <v>227</v>
      </c>
      <c r="D187" s="218">
        <v>45498</v>
      </c>
      <c r="E187" s="217">
        <v>2899.05</v>
      </c>
      <c r="F187" s="217">
        <v>2906.4500000000003</v>
      </c>
      <c r="G187" s="219">
        <v>2875.6000000000004</v>
      </c>
      <c r="H187" s="219">
        <v>2852.15</v>
      </c>
      <c r="I187" s="219">
        <v>2821.3</v>
      </c>
      <c r="J187" s="219">
        <v>2929.9000000000005</v>
      </c>
      <c r="K187" s="219">
        <v>2960.75</v>
      </c>
      <c r="L187" s="219">
        <v>2984.2000000000007</v>
      </c>
      <c r="M187" s="220">
        <v>2937.3</v>
      </c>
      <c r="N187" s="220">
        <v>2883</v>
      </c>
      <c r="O187" s="220">
        <v>1344000</v>
      </c>
      <c r="P187" s="221">
        <v>-9.762387179959477E-3</v>
      </c>
    </row>
    <row r="188" spans="1:16" ht="12.75" customHeight="1">
      <c r="A188" s="213">
        <v>178</v>
      </c>
      <c r="B188" s="225" t="s">
        <v>45</v>
      </c>
      <c r="C188" s="217" t="s">
        <v>228</v>
      </c>
      <c r="D188" s="218">
        <v>45498</v>
      </c>
      <c r="E188" s="217">
        <v>5637.1</v>
      </c>
      <c r="F188" s="217">
        <v>5616.4000000000005</v>
      </c>
      <c r="G188" s="219">
        <v>5573.0000000000009</v>
      </c>
      <c r="H188" s="219">
        <v>5508.9000000000005</v>
      </c>
      <c r="I188" s="219">
        <v>5465.5000000000009</v>
      </c>
      <c r="J188" s="219">
        <v>5680.5000000000009</v>
      </c>
      <c r="K188" s="219">
        <v>5723.9000000000005</v>
      </c>
      <c r="L188" s="219">
        <v>5788.0000000000009</v>
      </c>
      <c r="M188" s="220">
        <v>5659.8</v>
      </c>
      <c r="N188" s="220">
        <v>5552.3</v>
      </c>
      <c r="O188" s="220">
        <v>3346600</v>
      </c>
      <c r="P188" s="221">
        <v>-2.6820836810108476E-3</v>
      </c>
    </row>
    <row r="189" spans="1:16" ht="12.75" customHeight="1">
      <c r="A189" s="213">
        <v>179</v>
      </c>
      <c r="B189" s="225" t="s">
        <v>54</v>
      </c>
      <c r="C189" s="217" t="s">
        <v>229</v>
      </c>
      <c r="D189" s="218">
        <v>45498</v>
      </c>
      <c r="E189" s="217">
        <v>2437.1</v>
      </c>
      <c r="F189" s="217">
        <v>2421.8833333333337</v>
      </c>
      <c r="G189" s="219">
        <v>2398.2666666666673</v>
      </c>
      <c r="H189" s="219">
        <v>2359.4333333333338</v>
      </c>
      <c r="I189" s="219">
        <v>2335.8166666666675</v>
      </c>
      <c r="J189" s="219">
        <v>2460.7166666666672</v>
      </c>
      <c r="K189" s="219">
        <v>2484.333333333333</v>
      </c>
      <c r="L189" s="219">
        <v>2523.166666666667</v>
      </c>
      <c r="M189" s="220">
        <v>2445.5</v>
      </c>
      <c r="N189" s="220">
        <v>2383.0500000000002</v>
      </c>
      <c r="O189" s="220">
        <v>6089300</v>
      </c>
      <c r="P189" s="221">
        <v>-8.671916010498687E-2</v>
      </c>
    </row>
    <row r="190" spans="1:16" ht="12.75" customHeight="1">
      <c r="A190" s="213">
        <v>180</v>
      </c>
      <c r="B190" s="225" t="s">
        <v>57</v>
      </c>
      <c r="C190" s="217" t="s">
        <v>230</v>
      </c>
      <c r="D190" s="218">
        <v>45498</v>
      </c>
      <c r="E190" s="217">
        <v>2038.85</v>
      </c>
      <c r="F190" s="217">
        <v>2052.85</v>
      </c>
      <c r="G190" s="219">
        <v>1996</v>
      </c>
      <c r="H190" s="219">
        <v>1953.15</v>
      </c>
      <c r="I190" s="219">
        <v>1896.3000000000002</v>
      </c>
      <c r="J190" s="219">
        <v>2095.6999999999998</v>
      </c>
      <c r="K190" s="219">
        <v>2152.5499999999993</v>
      </c>
      <c r="L190" s="219">
        <v>2195.3999999999996</v>
      </c>
      <c r="M190" s="220">
        <v>2109.6999999999998</v>
      </c>
      <c r="N190" s="220">
        <v>2010</v>
      </c>
      <c r="O190" s="220">
        <v>2340400</v>
      </c>
      <c r="P190" s="221">
        <v>0.19995898277276455</v>
      </c>
    </row>
    <row r="191" spans="1:16" ht="12.75" customHeight="1">
      <c r="A191" s="213">
        <v>181</v>
      </c>
      <c r="B191" s="225" t="s">
        <v>47</v>
      </c>
      <c r="C191" s="217" t="s">
        <v>231</v>
      </c>
      <c r="D191" s="218">
        <v>45498</v>
      </c>
      <c r="E191" s="217">
        <v>11724.05</v>
      </c>
      <c r="F191" s="217">
        <v>11729.316666666666</v>
      </c>
      <c r="G191" s="219">
        <v>11648.733333333332</v>
      </c>
      <c r="H191" s="219">
        <v>11573.416666666666</v>
      </c>
      <c r="I191" s="219">
        <v>11492.833333333332</v>
      </c>
      <c r="J191" s="219">
        <v>11804.633333333331</v>
      </c>
      <c r="K191" s="219">
        <v>11885.216666666667</v>
      </c>
      <c r="L191" s="219">
        <v>11960.533333333331</v>
      </c>
      <c r="M191" s="220">
        <v>11809.9</v>
      </c>
      <c r="N191" s="220">
        <v>11654</v>
      </c>
      <c r="O191" s="220">
        <v>2475100</v>
      </c>
      <c r="P191" s="221">
        <v>-2.8420019627085378E-2</v>
      </c>
    </row>
    <row r="192" spans="1:16" ht="12.75" customHeight="1">
      <c r="A192" s="213">
        <v>182</v>
      </c>
      <c r="B192" s="225" t="s">
        <v>840</v>
      </c>
      <c r="C192" s="217" t="s">
        <v>232</v>
      </c>
      <c r="D192" s="218">
        <v>45498</v>
      </c>
      <c r="E192" s="217">
        <v>574.25</v>
      </c>
      <c r="F192" s="217">
        <v>573.11666666666667</v>
      </c>
      <c r="G192" s="219">
        <v>570.48333333333335</v>
      </c>
      <c r="H192" s="219">
        <v>566.7166666666667</v>
      </c>
      <c r="I192" s="219">
        <v>564.08333333333337</v>
      </c>
      <c r="J192" s="219">
        <v>576.88333333333333</v>
      </c>
      <c r="K192" s="219">
        <v>579.51666666666677</v>
      </c>
      <c r="L192" s="219">
        <v>583.2833333333333</v>
      </c>
      <c r="M192" s="220">
        <v>575.75</v>
      </c>
      <c r="N192" s="220">
        <v>569.35</v>
      </c>
      <c r="O192" s="220">
        <v>36407800</v>
      </c>
      <c r="P192" s="221">
        <v>1.5377463076207845E-3</v>
      </c>
    </row>
    <row r="193" spans="1:16" ht="12.75" customHeight="1">
      <c r="A193" s="213">
        <v>183</v>
      </c>
      <c r="B193" s="225" t="s">
        <v>129</v>
      </c>
      <c r="C193" s="217" t="s">
        <v>233</v>
      </c>
      <c r="D193" s="218">
        <v>45498</v>
      </c>
      <c r="E193" s="217">
        <v>476.65</v>
      </c>
      <c r="F193" s="217">
        <v>475.58333333333331</v>
      </c>
      <c r="G193" s="219">
        <v>469.46666666666664</v>
      </c>
      <c r="H193" s="219">
        <v>462.2833333333333</v>
      </c>
      <c r="I193" s="219">
        <v>456.16666666666663</v>
      </c>
      <c r="J193" s="219">
        <v>482.76666666666665</v>
      </c>
      <c r="K193" s="219">
        <v>488.88333333333333</v>
      </c>
      <c r="L193" s="219">
        <v>496.06666666666666</v>
      </c>
      <c r="M193" s="220">
        <v>481.7</v>
      </c>
      <c r="N193" s="220">
        <v>468.4</v>
      </c>
      <c r="O193" s="220">
        <v>130527300</v>
      </c>
      <c r="P193" s="221">
        <v>1.1369914280113342E-2</v>
      </c>
    </row>
    <row r="194" spans="1:16" ht="12.75" customHeight="1">
      <c r="A194" s="213">
        <v>184</v>
      </c>
      <c r="B194" s="225" t="s">
        <v>40</v>
      </c>
      <c r="C194" s="217" t="s">
        <v>234</v>
      </c>
      <c r="D194" s="218">
        <v>45498</v>
      </c>
      <c r="E194" s="217">
        <v>1460.2</v>
      </c>
      <c r="F194" s="217">
        <v>1458.8</v>
      </c>
      <c r="G194" s="219">
        <v>1451.8</v>
      </c>
      <c r="H194" s="219">
        <v>1443.4</v>
      </c>
      <c r="I194" s="219">
        <v>1436.4</v>
      </c>
      <c r="J194" s="219">
        <v>1467.1999999999998</v>
      </c>
      <c r="K194" s="219">
        <v>1474.1999999999998</v>
      </c>
      <c r="L194" s="219">
        <v>1482.5999999999997</v>
      </c>
      <c r="M194" s="220">
        <v>1465.8</v>
      </c>
      <c r="N194" s="220">
        <v>1450.4</v>
      </c>
      <c r="O194" s="220">
        <v>8784000</v>
      </c>
      <c r="P194" s="221">
        <v>2.8771064529387589E-3</v>
      </c>
    </row>
    <row r="195" spans="1:16" ht="12.75" customHeight="1">
      <c r="A195" s="213">
        <v>185</v>
      </c>
      <c r="B195" s="225" t="s">
        <v>85</v>
      </c>
      <c r="C195" s="217" t="s">
        <v>235</v>
      </c>
      <c r="D195" s="218">
        <v>45498</v>
      </c>
      <c r="E195" s="217">
        <v>537.04999999999995</v>
      </c>
      <c r="F195" s="217">
        <v>536.11666666666667</v>
      </c>
      <c r="G195" s="219">
        <v>532.73333333333335</v>
      </c>
      <c r="H195" s="219">
        <v>528.41666666666663</v>
      </c>
      <c r="I195" s="219">
        <v>525.0333333333333</v>
      </c>
      <c r="J195" s="219">
        <v>540.43333333333339</v>
      </c>
      <c r="K195" s="219">
        <v>543.81666666666683</v>
      </c>
      <c r="L195" s="219">
        <v>548.13333333333344</v>
      </c>
      <c r="M195" s="220">
        <v>539.5</v>
      </c>
      <c r="N195" s="220">
        <v>531.79999999999995</v>
      </c>
      <c r="O195" s="220">
        <v>61555500</v>
      </c>
      <c r="P195" s="221">
        <v>-7.4735161805253225E-3</v>
      </c>
    </row>
    <row r="196" spans="1:16" ht="12.75" customHeight="1">
      <c r="A196" s="213">
        <v>186</v>
      </c>
      <c r="B196" s="225" t="s">
        <v>42</v>
      </c>
      <c r="C196" s="217" t="s">
        <v>237</v>
      </c>
      <c r="D196" s="218">
        <v>45498</v>
      </c>
      <c r="E196" s="217">
        <v>1165.5999999999999</v>
      </c>
      <c r="F196" s="217">
        <v>1158.7833333333333</v>
      </c>
      <c r="G196" s="219">
        <v>1147.6666666666665</v>
      </c>
      <c r="H196" s="219">
        <v>1129.7333333333331</v>
      </c>
      <c r="I196" s="219">
        <v>1118.6166666666663</v>
      </c>
      <c r="J196" s="219">
        <v>1176.7166666666667</v>
      </c>
      <c r="K196" s="219">
        <v>1187.8333333333335</v>
      </c>
      <c r="L196" s="219">
        <v>1205.7666666666669</v>
      </c>
      <c r="M196" s="220">
        <v>1169.9000000000001</v>
      </c>
      <c r="N196" s="220">
        <v>1140.8499999999999</v>
      </c>
      <c r="O196" s="220">
        <v>15051600</v>
      </c>
      <c r="P196" s="221">
        <v>-2.69389654971781E-2</v>
      </c>
    </row>
    <row r="197" spans="1:16" ht="12.75" customHeight="1">
      <c r="A197" s="213"/>
      <c r="B197" s="225"/>
      <c r="C197" s="217"/>
      <c r="D197" s="218"/>
      <c r="E197" s="217"/>
      <c r="F197" s="217"/>
      <c r="G197" s="219"/>
      <c r="H197" s="219"/>
      <c r="I197" s="219"/>
      <c r="J197" s="219"/>
      <c r="K197" s="219"/>
      <c r="L197" s="219"/>
      <c r="M197" s="220"/>
      <c r="N197" s="220"/>
      <c r="O197" s="220"/>
      <c r="P197" s="221"/>
    </row>
    <row r="198" spans="1:16" ht="12.75" customHeight="1">
      <c r="A198" s="213"/>
      <c r="B198" s="43"/>
      <c r="C198" s="207"/>
      <c r="D198" s="208"/>
      <c r="E198" s="209"/>
      <c r="F198" s="209"/>
      <c r="G198" s="210"/>
      <c r="H198" s="210"/>
      <c r="I198" s="210"/>
      <c r="J198" s="210"/>
      <c r="K198" s="210"/>
      <c r="L198" s="210"/>
      <c r="M198" s="207"/>
      <c r="N198" s="207"/>
      <c r="O198" s="211"/>
      <c r="P198" s="212"/>
    </row>
    <row r="199" spans="1:16" ht="12.75" customHeight="1">
      <c r="A199" s="207"/>
      <c r="B199" s="43"/>
      <c r="C199" s="37"/>
      <c r="D199" s="38"/>
      <c r="E199" s="39"/>
      <c r="F199" s="39"/>
      <c r="G199" s="40"/>
      <c r="H199" s="40"/>
      <c r="I199" s="40"/>
      <c r="J199" s="40"/>
      <c r="K199" s="40"/>
      <c r="L199" s="40"/>
      <c r="M199" s="37"/>
      <c r="N199" s="37"/>
      <c r="O199" s="41"/>
      <c r="P199" s="42"/>
    </row>
    <row r="200" spans="1:16" ht="12.75" customHeight="1">
      <c r="A200" s="207"/>
      <c r="B200" s="43"/>
      <c r="C200" s="37"/>
      <c r="D200" s="38"/>
      <c r="E200" s="39"/>
      <c r="F200" s="39"/>
      <c r="G200" s="40"/>
      <c r="H200" s="40"/>
      <c r="I200" s="40"/>
      <c r="J200" s="40"/>
      <c r="K200" s="40"/>
      <c r="L200" s="1"/>
      <c r="M200" s="1"/>
      <c r="N200" s="1"/>
      <c r="O200" s="1"/>
      <c r="P200" s="1"/>
    </row>
    <row r="201" spans="1:16" ht="12.75" customHeight="1">
      <c r="A201" s="207"/>
      <c r="B201" s="43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12.75" customHeight="1">
      <c r="A202" s="207"/>
      <c r="B202" s="43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12.75" customHeight="1">
      <c r="A203" s="207"/>
      <c r="B203" s="43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207"/>
      <c r="B204" s="43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20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20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20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20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44" t="s">
        <v>238</v>
      </c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44" t="s">
        <v>239</v>
      </c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4" t="s">
        <v>240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4" t="s">
        <v>241</v>
      </c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4" t="s">
        <v>242</v>
      </c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24" t="s">
        <v>243</v>
      </c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45" t="s">
        <v>244</v>
      </c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45" t="s">
        <v>245</v>
      </c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45" t="s">
        <v>246</v>
      </c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45" t="s">
        <v>247</v>
      </c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5" t="s">
        <v>248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5" t="s">
        <v>249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5" t="s">
        <v>250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5" t="s">
        <v>251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5" t="s">
        <v>252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3"/>
  <sheetViews>
    <sheetView zoomScale="85" zoomScaleNormal="85" workbookViewId="0">
      <pane ySplit="9" topLeftCell="A10" activePane="bottomLeft" state="frozen"/>
      <selection activeCell="A10" sqref="A10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6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47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47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47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6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45481</v>
      </c>
      <c r="L6" s="46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6"/>
      <c r="M7" s="1"/>
      <c r="N7" s="1"/>
      <c r="O7" s="1"/>
    </row>
    <row r="8" spans="1:15" ht="28.5" customHeight="1">
      <c r="A8" s="342" t="s">
        <v>16</v>
      </c>
      <c r="B8" s="344"/>
      <c r="C8" s="347" t="s">
        <v>20</v>
      </c>
      <c r="D8" s="347" t="s">
        <v>21</v>
      </c>
      <c r="E8" s="339" t="s">
        <v>22</v>
      </c>
      <c r="F8" s="340"/>
      <c r="G8" s="341"/>
      <c r="H8" s="339" t="s">
        <v>23</v>
      </c>
      <c r="I8" s="340"/>
      <c r="J8" s="341"/>
      <c r="K8" s="26"/>
      <c r="L8" s="48"/>
      <c r="M8" s="48"/>
      <c r="N8" s="1"/>
      <c r="O8" s="1"/>
    </row>
    <row r="9" spans="1:15" ht="36" customHeight="1">
      <c r="A9" s="343"/>
      <c r="B9" s="346"/>
      <c r="C9" s="346"/>
      <c r="D9" s="34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49" t="s">
        <v>32</v>
      </c>
      <c r="M9" s="50" t="s">
        <v>253</v>
      </c>
      <c r="N9" s="1"/>
      <c r="O9" s="1"/>
    </row>
    <row r="10" spans="1:15" ht="12.75" customHeight="1">
      <c r="A10" s="51">
        <v>1</v>
      </c>
      <c r="B10" s="34" t="s">
        <v>254</v>
      </c>
      <c r="C10" s="34">
        <v>24323.85</v>
      </c>
      <c r="D10" s="34">
        <v>24285.233333333334</v>
      </c>
      <c r="E10" s="34">
        <v>24207.466666666667</v>
      </c>
      <c r="F10" s="34">
        <v>24091.083333333332</v>
      </c>
      <c r="G10" s="34">
        <v>24013.316666666666</v>
      </c>
      <c r="H10" s="34">
        <v>24401.616666666669</v>
      </c>
      <c r="I10" s="34">
        <v>24479.383333333339</v>
      </c>
      <c r="J10" s="34">
        <v>24595.76666666667</v>
      </c>
      <c r="K10" s="34">
        <v>24363</v>
      </c>
      <c r="L10" s="34">
        <v>24168.85</v>
      </c>
      <c r="M10" s="52"/>
      <c r="N10" s="1"/>
      <c r="O10" s="1"/>
    </row>
    <row r="11" spans="1:15" ht="12.75" customHeight="1">
      <c r="A11" s="51">
        <v>2</v>
      </c>
      <c r="B11" s="35" t="s">
        <v>255</v>
      </c>
      <c r="C11" s="34">
        <v>52660.35</v>
      </c>
      <c r="D11" s="34">
        <v>52589.416666666664</v>
      </c>
      <c r="E11" s="34">
        <v>52360.98333333333</v>
      </c>
      <c r="F11" s="34">
        <v>52061.616666666669</v>
      </c>
      <c r="G11" s="34">
        <v>51833.183333333334</v>
      </c>
      <c r="H11" s="34">
        <v>52888.783333333326</v>
      </c>
      <c r="I11" s="34">
        <v>53117.21666666666</v>
      </c>
      <c r="J11" s="34">
        <v>53416.583333333321</v>
      </c>
      <c r="K11" s="34">
        <v>52817.85</v>
      </c>
      <c r="L11" s="34">
        <v>52290.05</v>
      </c>
      <c r="M11" s="52"/>
      <c r="N11" s="1"/>
      <c r="O11" s="1"/>
    </row>
    <row r="12" spans="1:15" ht="12.75" customHeight="1">
      <c r="A12" s="51">
        <v>3</v>
      </c>
      <c r="B12" s="31" t="s">
        <v>256</v>
      </c>
      <c r="C12" s="36">
        <v>7089.95</v>
      </c>
      <c r="D12" s="36">
        <v>7044.05</v>
      </c>
      <c r="E12" s="36">
        <v>6991.6</v>
      </c>
      <c r="F12" s="36">
        <v>6893.25</v>
      </c>
      <c r="G12" s="36">
        <v>6840.8</v>
      </c>
      <c r="H12" s="36">
        <v>7142.4000000000005</v>
      </c>
      <c r="I12" s="36">
        <v>7194.8499999999995</v>
      </c>
      <c r="J12" s="36">
        <v>7293.2000000000007</v>
      </c>
      <c r="K12" s="36">
        <v>7096.5</v>
      </c>
      <c r="L12" s="36">
        <v>6945.7</v>
      </c>
      <c r="M12" s="52"/>
      <c r="N12" s="1"/>
      <c r="O12" s="1"/>
    </row>
    <row r="13" spans="1:15" ht="12.75" customHeight="1">
      <c r="A13" s="51">
        <v>4</v>
      </c>
      <c r="B13" s="31" t="s">
        <v>257</v>
      </c>
      <c r="C13" s="36">
        <v>9250.6</v>
      </c>
      <c r="D13" s="36">
        <v>9213.4833333333336</v>
      </c>
      <c r="E13" s="36">
        <v>9159.5666666666675</v>
      </c>
      <c r="F13" s="36">
        <v>9068.5333333333347</v>
      </c>
      <c r="G13" s="36">
        <v>9014.6166666666686</v>
      </c>
      <c r="H13" s="36">
        <v>9304.5166666666664</v>
      </c>
      <c r="I13" s="36">
        <v>9358.4333333333307</v>
      </c>
      <c r="J13" s="36">
        <v>9449.4666666666653</v>
      </c>
      <c r="K13" s="36">
        <v>9267.4</v>
      </c>
      <c r="L13" s="36">
        <v>9122.4500000000007</v>
      </c>
      <c r="M13" s="52"/>
      <c r="N13" s="1"/>
      <c r="O13" s="1"/>
    </row>
    <row r="14" spans="1:15" ht="12.75" customHeight="1">
      <c r="A14" s="51">
        <v>5</v>
      </c>
      <c r="B14" s="31" t="s">
        <v>258</v>
      </c>
      <c r="C14" s="36">
        <v>37720.75</v>
      </c>
      <c r="D14" s="36">
        <v>37698.933333333327</v>
      </c>
      <c r="E14" s="36">
        <v>37513.216666666653</v>
      </c>
      <c r="F14" s="36">
        <v>37305.683333333327</v>
      </c>
      <c r="G14" s="36">
        <v>37119.966666666653</v>
      </c>
      <c r="H14" s="36">
        <v>37906.466666666653</v>
      </c>
      <c r="I14" s="36">
        <v>38092.183333333327</v>
      </c>
      <c r="J14" s="36">
        <v>38299.716666666653</v>
      </c>
      <c r="K14" s="36">
        <v>37884.65</v>
      </c>
      <c r="L14" s="36">
        <v>37491.4</v>
      </c>
      <c r="M14" s="52"/>
      <c r="N14" s="1"/>
      <c r="O14" s="1"/>
    </row>
    <row r="15" spans="1:15" ht="12.75" customHeight="1">
      <c r="A15" s="51">
        <v>6</v>
      </c>
      <c r="B15" s="31" t="s">
        <v>259</v>
      </c>
      <c r="C15" s="36">
        <v>11095.2</v>
      </c>
      <c r="D15" s="36">
        <v>11034.666666666666</v>
      </c>
      <c r="E15" s="36">
        <v>10967.683333333332</v>
      </c>
      <c r="F15" s="36">
        <v>10840.166666666666</v>
      </c>
      <c r="G15" s="36">
        <v>10773.183333333332</v>
      </c>
      <c r="H15" s="36">
        <v>11162.183333333332</v>
      </c>
      <c r="I15" s="36">
        <v>11229.166666666666</v>
      </c>
      <c r="J15" s="36">
        <v>11356.683333333332</v>
      </c>
      <c r="K15" s="36">
        <v>11101.65</v>
      </c>
      <c r="L15" s="36">
        <v>10907.15</v>
      </c>
      <c r="M15" s="52"/>
      <c r="N15" s="1"/>
      <c r="O15" s="1"/>
    </row>
    <row r="16" spans="1:15" ht="12.75" customHeight="1">
      <c r="A16" s="51">
        <v>7</v>
      </c>
      <c r="B16" s="31" t="s">
        <v>260</v>
      </c>
      <c r="C16" s="36">
        <v>16097.35</v>
      </c>
      <c r="D16" s="36">
        <v>16058.566666666666</v>
      </c>
      <c r="E16" s="36">
        <v>15998.483333333332</v>
      </c>
      <c r="F16" s="36">
        <v>15899.616666666667</v>
      </c>
      <c r="G16" s="36">
        <v>15839.533333333333</v>
      </c>
      <c r="H16" s="36">
        <v>16157.433333333331</v>
      </c>
      <c r="I16" s="36">
        <v>16217.516666666666</v>
      </c>
      <c r="J16" s="36">
        <v>16316.38333333333</v>
      </c>
      <c r="K16" s="36">
        <v>16118.65</v>
      </c>
      <c r="L16" s="36">
        <v>15959.7</v>
      </c>
      <c r="M16" s="52"/>
      <c r="N16" s="1"/>
      <c r="O16" s="1"/>
    </row>
    <row r="17" spans="1:15" ht="12.75" customHeight="1">
      <c r="A17" s="51">
        <v>8</v>
      </c>
      <c r="B17" s="53" t="s">
        <v>41</v>
      </c>
      <c r="C17" s="31">
        <v>8679.4</v>
      </c>
      <c r="D17" s="36">
        <v>8666.6</v>
      </c>
      <c r="E17" s="36">
        <v>8617.25</v>
      </c>
      <c r="F17" s="36">
        <v>8555.1</v>
      </c>
      <c r="G17" s="36">
        <v>8505.75</v>
      </c>
      <c r="H17" s="36">
        <v>8728.75</v>
      </c>
      <c r="I17" s="36">
        <v>8778.1000000000022</v>
      </c>
      <c r="J17" s="36">
        <v>8840.25</v>
      </c>
      <c r="K17" s="31">
        <v>8715.9500000000007</v>
      </c>
      <c r="L17" s="31">
        <v>8604.4500000000007</v>
      </c>
      <c r="M17" s="31">
        <v>2.2247699999999999</v>
      </c>
      <c r="N17" s="1"/>
      <c r="O17" s="1"/>
    </row>
    <row r="18" spans="1:15" ht="12.75" customHeight="1">
      <c r="A18" s="51">
        <v>9</v>
      </c>
      <c r="B18" s="53" t="s">
        <v>48</v>
      </c>
      <c r="C18" s="31">
        <v>2669.5</v>
      </c>
      <c r="D18" s="36">
        <v>2686.0666666666666</v>
      </c>
      <c r="E18" s="36">
        <v>2631.8833333333332</v>
      </c>
      <c r="F18" s="36">
        <v>2594.2666666666664</v>
      </c>
      <c r="G18" s="36">
        <v>2540.083333333333</v>
      </c>
      <c r="H18" s="36">
        <v>2723.6833333333334</v>
      </c>
      <c r="I18" s="36">
        <v>2777.8666666666668</v>
      </c>
      <c r="J18" s="36">
        <v>2815.4833333333336</v>
      </c>
      <c r="K18" s="31">
        <v>2740.25</v>
      </c>
      <c r="L18" s="31">
        <v>2648.45</v>
      </c>
      <c r="M18" s="31">
        <v>3.6357499999999998</v>
      </c>
      <c r="N18" s="1"/>
      <c r="O18" s="1"/>
    </row>
    <row r="19" spans="1:15" ht="12.75" customHeight="1">
      <c r="A19" s="51">
        <v>10</v>
      </c>
      <c r="B19" s="53" t="s">
        <v>310</v>
      </c>
      <c r="C19" s="31">
        <v>1569.65</v>
      </c>
      <c r="D19" s="36">
        <v>1567.1333333333332</v>
      </c>
      <c r="E19" s="36">
        <v>1553.5166666666664</v>
      </c>
      <c r="F19" s="36">
        <v>1537.3833333333332</v>
      </c>
      <c r="G19" s="36">
        <v>1523.7666666666664</v>
      </c>
      <c r="H19" s="36">
        <v>1583.2666666666664</v>
      </c>
      <c r="I19" s="36">
        <v>1596.8833333333332</v>
      </c>
      <c r="J19" s="36">
        <v>1613.0166666666664</v>
      </c>
      <c r="K19" s="31">
        <v>1580.75</v>
      </c>
      <c r="L19" s="31">
        <v>1551</v>
      </c>
      <c r="M19" s="31">
        <v>10.28694</v>
      </c>
      <c r="N19" s="1"/>
      <c r="O19" s="1"/>
    </row>
    <row r="20" spans="1:15" ht="12.75" customHeight="1">
      <c r="A20" s="51">
        <v>11</v>
      </c>
      <c r="B20" s="53" t="s">
        <v>62</v>
      </c>
      <c r="C20" s="31">
        <v>672.6</v>
      </c>
      <c r="D20" s="36">
        <v>672.98333333333346</v>
      </c>
      <c r="E20" s="36">
        <v>667.76666666666688</v>
      </c>
      <c r="F20" s="36">
        <v>662.93333333333339</v>
      </c>
      <c r="G20" s="36">
        <v>657.71666666666681</v>
      </c>
      <c r="H20" s="36">
        <v>677.81666666666695</v>
      </c>
      <c r="I20" s="36">
        <v>683.03333333333342</v>
      </c>
      <c r="J20" s="36">
        <v>687.86666666666702</v>
      </c>
      <c r="K20" s="31">
        <v>678.2</v>
      </c>
      <c r="L20" s="31">
        <v>668.15</v>
      </c>
      <c r="M20" s="31">
        <v>12.25024</v>
      </c>
      <c r="N20" s="1"/>
      <c r="O20" s="1"/>
    </row>
    <row r="21" spans="1:15" ht="12.75" customHeight="1">
      <c r="A21" s="51">
        <v>12</v>
      </c>
      <c r="B21" s="53" t="s">
        <v>825</v>
      </c>
      <c r="C21" s="31">
        <v>1012.65</v>
      </c>
      <c r="D21" s="36">
        <v>1016.15</v>
      </c>
      <c r="E21" s="36">
        <v>1006.5</v>
      </c>
      <c r="F21" s="36">
        <v>1000.35</v>
      </c>
      <c r="G21" s="36">
        <v>990.7</v>
      </c>
      <c r="H21" s="36">
        <v>1022.3</v>
      </c>
      <c r="I21" s="36">
        <v>1031.9499999999998</v>
      </c>
      <c r="J21" s="36">
        <v>1038.0999999999999</v>
      </c>
      <c r="K21" s="31">
        <v>1025.8</v>
      </c>
      <c r="L21" s="31">
        <v>1010</v>
      </c>
      <c r="M21" s="31">
        <v>6.5999600000000003</v>
      </c>
      <c r="N21" s="1"/>
      <c r="O21" s="1"/>
    </row>
    <row r="22" spans="1:15" ht="12.75" customHeight="1">
      <c r="A22" s="51">
        <v>13</v>
      </c>
      <c r="B22" s="53" t="s">
        <v>49</v>
      </c>
      <c r="C22" s="31">
        <v>3147.9</v>
      </c>
      <c r="D22" s="36">
        <v>3143.4666666666672</v>
      </c>
      <c r="E22" s="36">
        <v>3128.3833333333341</v>
      </c>
      <c r="F22" s="36">
        <v>3108.8666666666668</v>
      </c>
      <c r="G22" s="36">
        <v>3093.7833333333338</v>
      </c>
      <c r="H22" s="36">
        <v>3162.9833333333345</v>
      </c>
      <c r="I22" s="36">
        <v>3178.0666666666675</v>
      </c>
      <c r="J22" s="36">
        <v>3197.5833333333348</v>
      </c>
      <c r="K22" s="31">
        <v>3158.55</v>
      </c>
      <c r="L22" s="31">
        <v>3123.95</v>
      </c>
      <c r="M22" s="31">
        <v>6.6398799999999998</v>
      </c>
      <c r="N22" s="1"/>
      <c r="O22" s="1"/>
    </row>
    <row r="23" spans="1:15" ht="12.75" customHeight="1">
      <c r="A23" s="51">
        <v>14</v>
      </c>
      <c r="B23" s="53" t="s">
        <v>261</v>
      </c>
      <c r="C23" s="31">
        <v>1754.3</v>
      </c>
      <c r="D23" s="36">
        <v>1760.1833333333334</v>
      </c>
      <c r="E23" s="36">
        <v>1745.3666666666668</v>
      </c>
      <c r="F23" s="36">
        <v>1736.4333333333334</v>
      </c>
      <c r="G23" s="36">
        <v>1721.6166666666668</v>
      </c>
      <c r="H23" s="36">
        <v>1769.1166666666668</v>
      </c>
      <c r="I23" s="36">
        <v>1783.9333333333334</v>
      </c>
      <c r="J23" s="36">
        <v>1792.8666666666668</v>
      </c>
      <c r="K23" s="31">
        <v>1775</v>
      </c>
      <c r="L23" s="31">
        <v>1751.25</v>
      </c>
      <c r="M23" s="31">
        <v>3.9893299999999998</v>
      </c>
      <c r="N23" s="1"/>
      <c r="O23" s="1"/>
    </row>
    <row r="24" spans="1:15" ht="12.75" customHeight="1">
      <c r="A24" s="51">
        <v>15</v>
      </c>
      <c r="B24" s="53" t="s">
        <v>50</v>
      </c>
      <c r="C24" s="31">
        <v>1500.45</v>
      </c>
      <c r="D24" s="36">
        <v>1501.2833333333335</v>
      </c>
      <c r="E24" s="36">
        <v>1493.0666666666671</v>
      </c>
      <c r="F24" s="36">
        <v>1485.6833333333336</v>
      </c>
      <c r="G24" s="36">
        <v>1477.4666666666672</v>
      </c>
      <c r="H24" s="36">
        <v>1508.666666666667</v>
      </c>
      <c r="I24" s="36">
        <v>1516.8833333333337</v>
      </c>
      <c r="J24" s="36">
        <v>1524.2666666666669</v>
      </c>
      <c r="K24" s="31">
        <v>1509.5</v>
      </c>
      <c r="L24" s="31">
        <v>1493.9</v>
      </c>
      <c r="M24" s="31">
        <v>21.116330000000001</v>
      </c>
      <c r="N24" s="1"/>
      <c r="O24" s="1"/>
    </row>
    <row r="25" spans="1:15" ht="12.75" customHeight="1">
      <c r="A25" s="51">
        <v>16</v>
      </c>
      <c r="B25" s="53" t="s">
        <v>789</v>
      </c>
      <c r="C25" s="31">
        <v>708.9</v>
      </c>
      <c r="D25" s="36">
        <v>710</v>
      </c>
      <c r="E25" s="36">
        <v>705.4</v>
      </c>
      <c r="F25" s="36">
        <v>701.9</v>
      </c>
      <c r="G25" s="36">
        <v>697.3</v>
      </c>
      <c r="H25" s="36">
        <v>713.5</v>
      </c>
      <c r="I25" s="36">
        <v>718.09999999999991</v>
      </c>
      <c r="J25" s="36">
        <v>721.6</v>
      </c>
      <c r="K25" s="31">
        <v>714.6</v>
      </c>
      <c r="L25" s="31">
        <v>706.5</v>
      </c>
      <c r="M25" s="31">
        <v>21.30002</v>
      </c>
      <c r="N25" s="1"/>
      <c r="O25" s="1"/>
    </row>
    <row r="26" spans="1:15" ht="12.75" customHeight="1">
      <c r="A26" s="51">
        <v>17</v>
      </c>
      <c r="B26" s="53" t="s">
        <v>262</v>
      </c>
      <c r="C26" s="31">
        <v>891.05</v>
      </c>
      <c r="D26" s="36">
        <v>895.05000000000007</v>
      </c>
      <c r="E26" s="36">
        <v>886.00000000000011</v>
      </c>
      <c r="F26" s="36">
        <v>880.95</v>
      </c>
      <c r="G26" s="36">
        <v>871.90000000000009</v>
      </c>
      <c r="H26" s="36">
        <v>900.10000000000014</v>
      </c>
      <c r="I26" s="36">
        <v>909.15000000000009</v>
      </c>
      <c r="J26" s="36">
        <v>914.20000000000016</v>
      </c>
      <c r="K26" s="31">
        <v>904.1</v>
      </c>
      <c r="L26" s="31">
        <v>890</v>
      </c>
      <c r="M26" s="31">
        <v>8.7333700000000007</v>
      </c>
      <c r="N26" s="1"/>
      <c r="O26" s="1"/>
    </row>
    <row r="27" spans="1:15" ht="12.75" customHeight="1">
      <c r="A27" s="51">
        <v>18</v>
      </c>
      <c r="B27" s="53" t="s">
        <v>263</v>
      </c>
      <c r="C27" s="31">
        <v>332.9</v>
      </c>
      <c r="D27" s="36">
        <v>333.36666666666662</v>
      </c>
      <c r="E27" s="36">
        <v>331.53333333333325</v>
      </c>
      <c r="F27" s="36">
        <v>330.16666666666663</v>
      </c>
      <c r="G27" s="36">
        <v>328.33333333333326</v>
      </c>
      <c r="H27" s="36">
        <v>334.73333333333323</v>
      </c>
      <c r="I27" s="36">
        <v>336.56666666666661</v>
      </c>
      <c r="J27" s="36">
        <v>337.93333333333322</v>
      </c>
      <c r="K27" s="31">
        <v>335.2</v>
      </c>
      <c r="L27" s="31">
        <v>332</v>
      </c>
      <c r="M27" s="31">
        <v>11.70818</v>
      </c>
      <c r="N27" s="1"/>
      <c r="O27" s="1"/>
    </row>
    <row r="28" spans="1:15" ht="12.75" customHeight="1">
      <c r="A28" s="51">
        <v>19</v>
      </c>
      <c r="B28" s="53" t="s">
        <v>44</v>
      </c>
      <c r="C28" s="31">
        <v>236.01</v>
      </c>
      <c r="D28" s="36">
        <v>237.04333333333332</v>
      </c>
      <c r="E28" s="36">
        <v>234.62666666666664</v>
      </c>
      <c r="F28" s="36">
        <v>233.24333333333331</v>
      </c>
      <c r="G28" s="36">
        <v>230.82666666666663</v>
      </c>
      <c r="H28" s="36">
        <v>238.42666666666665</v>
      </c>
      <c r="I28" s="36">
        <v>240.84333333333333</v>
      </c>
      <c r="J28" s="36">
        <v>242.22666666666666</v>
      </c>
      <c r="K28" s="31">
        <v>239.46</v>
      </c>
      <c r="L28" s="31">
        <v>235.66</v>
      </c>
      <c r="M28" s="31">
        <v>45.24859</v>
      </c>
      <c r="N28" s="1"/>
      <c r="O28" s="1"/>
    </row>
    <row r="29" spans="1:15" ht="12.75" customHeight="1">
      <c r="A29" s="51">
        <v>20</v>
      </c>
      <c r="B29" s="53" t="s">
        <v>46</v>
      </c>
      <c r="C29" s="31">
        <v>327.64999999999998</v>
      </c>
      <c r="D29" s="36">
        <v>329.01666666666665</v>
      </c>
      <c r="E29" s="36">
        <v>324.13333333333333</v>
      </c>
      <c r="F29" s="36">
        <v>320.61666666666667</v>
      </c>
      <c r="G29" s="36">
        <v>315.73333333333335</v>
      </c>
      <c r="H29" s="36">
        <v>332.5333333333333</v>
      </c>
      <c r="I29" s="36">
        <v>337.41666666666663</v>
      </c>
      <c r="J29" s="36">
        <v>340.93333333333328</v>
      </c>
      <c r="K29" s="31">
        <v>333.9</v>
      </c>
      <c r="L29" s="31">
        <v>325.5</v>
      </c>
      <c r="M29" s="31">
        <v>28.192139999999998</v>
      </c>
      <c r="N29" s="1"/>
      <c r="O29" s="1"/>
    </row>
    <row r="30" spans="1:15" ht="12.75" customHeight="1">
      <c r="A30" s="51">
        <v>21</v>
      </c>
      <c r="B30" s="53" t="s">
        <v>51</v>
      </c>
      <c r="C30" s="31">
        <v>5063.55</v>
      </c>
      <c r="D30" s="36">
        <v>5046.3833333333332</v>
      </c>
      <c r="E30" s="36">
        <v>5007.7666666666664</v>
      </c>
      <c r="F30" s="36">
        <v>4951.9833333333336</v>
      </c>
      <c r="G30" s="36">
        <v>4913.3666666666668</v>
      </c>
      <c r="H30" s="36">
        <v>5102.1666666666661</v>
      </c>
      <c r="I30" s="36">
        <v>5140.7833333333328</v>
      </c>
      <c r="J30" s="36">
        <v>5196.5666666666657</v>
      </c>
      <c r="K30" s="31">
        <v>5085</v>
      </c>
      <c r="L30" s="31">
        <v>4990.6000000000004</v>
      </c>
      <c r="M30" s="31">
        <v>1.6674500000000001</v>
      </c>
      <c r="N30" s="1"/>
      <c r="O30" s="1"/>
    </row>
    <row r="31" spans="1:15" ht="12.75" customHeight="1">
      <c r="A31" s="51">
        <v>22</v>
      </c>
      <c r="B31" s="53" t="s">
        <v>52</v>
      </c>
      <c r="C31" s="31">
        <v>686</v>
      </c>
      <c r="D31" s="36">
        <v>684.66666666666663</v>
      </c>
      <c r="E31" s="36">
        <v>678.33333333333326</v>
      </c>
      <c r="F31" s="36">
        <v>670.66666666666663</v>
      </c>
      <c r="G31" s="36">
        <v>664.33333333333326</v>
      </c>
      <c r="H31" s="36">
        <v>692.33333333333326</v>
      </c>
      <c r="I31" s="36">
        <v>698.66666666666652</v>
      </c>
      <c r="J31" s="36">
        <v>706.33333333333326</v>
      </c>
      <c r="K31" s="31">
        <v>691</v>
      </c>
      <c r="L31" s="31">
        <v>677</v>
      </c>
      <c r="M31" s="31">
        <v>45.924460000000003</v>
      </c>
      <c r="N31" s="1"/>
      <c r="O31" s="1"/>
    </row>
    <row r="32" spans="1:15" ht="12.75" customHeight="1">
      <c r="A32" s="51">
        <v>23</v>
      </c>
      <c r="B32" s="53" t="s">
        <v>53</v>
      </c>
      <c r="C32" s="31">
        <v>6328.55</v>
      </c>
      <c r="D32" s="36">
        <v>6276.8</v>
      </c>
      <c r="E32" s="36">
        <v>6210.75</v>
      </c>
      <c r="F32" s="36">
        <v>6092.95</v>
      </c>
      <c r="G32" s="36">
        <v>6026.9</v>
      </c>
      <c r="H32" s="36">
        <v>6394.6</v>
      </c>
      <c r="I32" s="36">
        <v>6460.6500000000015</v>
      </c>
      <c r="J32" s="36">
        <v>6578.4500000000007</v>
      </c>
      <c r="K32" s="31">
        <v>6342.85</v>
      </c>
      <c r="L32" s="31">
        <v>6159</v>
      </c>
      <c r="M32" s="31">
        <v>3.5030000000000001</v>
      </c>
      <c r="N32" s="1"/>
      <c r="O32" s="1"/>
    </row>
    <row r="33" spans="1:15" ht="12.75" customHeight="1">
      <c r="A33" s="51">
        <v>24</v>
      </c>
      <c r="B33" s="53" t="s">
        <v>55</v>
      </c>
      <c r="C33" s="31">
        <v>524.35</v>
      </c>
      <c r="D33" s="36">
        <v>525.94999999999993</v>
      </c>
      <c r="E33" s="36">
        <v>519.39999999999986</v>
      </c>
      <c r="F33" s="36">
        <v>514.44999999999993</v>
      </c>
      <c r="G33" s="36">
        <v>507.89999999999986</v>
      </c>
      <c r="H33" s="36">
        <v>530.89999999999986</v>
      </c>
      <c r="I33" s="36">
        <v>537.44999999999982</v>
      </c>
      <c r="J33" s="36">
        <v>542.39999999999986</v>
      </c>
      <c r="K33" s="31">
        <v>532.5</v>
      </c>
      <c r="L33" s="31">
        <v>521</v>
      </c>
      <c r="M33" s="31">
        <v>20.088570000000001</v>
      </c>
      <c r="N33" s="1"/>
      <c r="O33" s="1"/>
    </row>
    <row r="34" spans="1:15" ht="12.75" customHeight="1">
      <c r="A34" s="51">
        <v>25</v>
      </c>
      <c r="B34" s="53" t="s">
        <v>56</v>
      </c>
      <c r="C34" s="31">
        <v>229.56</v>
      </c>
      <c r="D34" s="36">
        <v>228.67</v>
      </c>
      <c r="E34" s="36">
        <v>226.89</v>
      </c>
      <c r="F34" s="36">
        <v>224.22</v>
      </c>
      <c r="G34" s="36">
        <v>222.44</v>
      </c>
      <c r="H34" s="36">
        <v>231.33999999999997</v>
      </c>
      <c r="I34" s="36">
        <v>233.12</v>
      </c>
      <c r="J34" s="36">
        <v>235.78999999999996</v>
      </c>
      <c r="K34" s="31">
        <v>230.45</v>
      </c>
      <c r="L34" s="31">
        <v>226</v>
      </c>
      <c r="M34" s="31">
        <v>135.57431</v>
      </c>
      <c r="N34" s="1"/>
      <c r="O34" s="1"/>
    </row>
    <row r="35" spans="1:15" ht="12.75" customHeight="1">
      <c r="A35" s="51">
        <v>26</v>
      </c>
      <c r="B35" s="53" t="s">
        <v>58</v>
      </c>
      <c r="C35" s="31">
        <v>2935.9</v>
      </c>
      <c r="D35" s="36">
        <v>2931.9666666666667</v>
      </c>
      <c r="E35" s="36">
        <v>2917.0333333333333</v>
      </c>
      <c r="F35" s="36">
        <v>2898.1666666666665</v>
      </c>
      <c r="G35" s="36">
        <v>2883.2333333333331</v>
      </c>
      <c r="H35" s="36">
        <v>2950.8333333333335</v>
      </c>
      <c r="I35" s="36">
        <v>2965.7666666666669</v>
      </c>
      <c r="J35" s="36">
        <v>2984.6333333333337</v>
      </c>
      <c r="K35" s="31">
        <v>2946.9</v>
      </c>
      <c r="L35" s="31">
        <v>2913.1</v>
      </c>
      <c r="M35" s="31">
        <v>8.1742899999999992</v>
      </c>
      <c r="N35" s="1"/>
      <c r="O35" s="1"/>
    </row>
    <row r="36" spans="1:15" ht="12.75" customHeight="1">
      <c r="A36" s="51">
        <v>27</v>
      </c>
      <c r="B36" s="53" t="s">
        <v>59</v>
      </c>
      <c r="C36" s="31">
        <v>2406.25</v>
      </c>
      <c r="D36" s="36">
        <v>2402.9</v>
      </c>
      <c r="E36" s="36">
        <v>2372.3500000000004</v>
      </c>
      <c r="F36" s="36">
        <v>2338.4500000000003</v>
      </c>
      <c r="G36" s="36">
        <v>2307.9000000000005</v>
      </c>
      <c r="H36" s="36">
        <v>2436.8000000000002</v>
      </c>
      <c r="I36" s="36">
        <v>2467.3500000000004</v>
      </c>
      <c r="J36" s="36">
        <v>2501.25</v>
      </c>
      <c r="K36" s="31">
        <v>2433.4499999999998</v>
      </c>
      <c r="L36" s="31">
        <v>2369</v>
      </c>
      <c r="M36" s="31">
        <v>7.2212199999999998</v>
      </c>
      <c r="N36" s="1"/>
      <c r="O36" s="1"/>
    </row>
    <row r="37" spans="1:15" ht="12.75" customHeight="1">
      <c r="A37" s="51">
        <v>28</v>
      </c>
      <c r="B37" s="53" t="s">
        <v>63</v>
      </c>
      <c r="C37" s="31">
        <v>1303.55</v>
      </c>
      <c r="D37" s="36">
        <v>1290.1166666666666</v>
      </c>
      <c r="E37" s="36">
        <v>1268.4333333333332</v>
      </c>
      <c r="F37" s="36">
        <v>1233.3166666666666</v>
      </c>
      <c r="G37" s="36">
        <v>1211.6333333333332</v>
      </c>
      <c r="H37" s="36">
        <v>1325.2333333333331</v>
      </c>
      <c r="I37" s="36">
        <v>1346.9166666666665</v>
      </c>
      <c r="J37" s="36">
        <v>1382.0333333333331</v>
      </c>
      <c r="K37" s="31">
        <v>1311.8</v>
      </c>
      <c r="L37" s="31">
        <v>1255</v>
      </c>
      <c r="M37" s="31">
        <v>27.0867</v>
      </c>
      <c r="N37" s="1"/>
      <c r="O37" s="1"/>
    </row>
    <row r="38" spans="1:15" ht="12.75" customHeight="1">
      <c r="A38" s="51">
        <v>29</v>
      </c>
      <c r="B38" s="53" t="s">
        <v>264</v>
      </c>
      <c r="C38" s="31">
        <v>4853.1000000000004</v>
      </c>
      <c r="D38" s="36">
        <v>4822.3</v>
      </c>
      <c r="E38" s="36">
        <v>4773.6000000000004</v>
      </c>
      <c r="F38" s="36">
        <v>4694.1000000000004</v>
      </c>
      <c r="G38" s="36">
        <v>4645.4000000000005</v>
      </c>
      <c r="H38" s="36">
        <v>4901.8</v>
      </c>
      <c r="I38" s="36">
        <v>4950.4999999999991</v>
      </c>
      <c r="J38" s="36">
        <v>5030</v>
      </c>
      <c r="K38" s="31">
        <v>4871</v>
      </c>
      <c r="L38" s="31">
        <v>4742.8</v>
      </c>
      <c r="M38" s="31">
        <v>3.5969099999999998</v>
      </c>
      <c r="N38" s="1"/>
      <c r="O38" s="1"/>
    </row>
    <row r="39" spans="1:15" ht="12.75" customHeight="1">
      <c r="A39" s="51">
        <v>30</v>
      </c>
      <c r="B39" s="53" t="s">
        <v>64</v>
      </c>
      <c r="C39" s="31">
        <v>1287.05</v>
      </c>
      <c r="D39" s="36">
        <v>1284.45</v>
      </c>
      <c r="E39" s="36">
        <v>1273.5</v>
      </c>
      <c r="F39" s="36">
        <v>1259.95</v>
      </c>
      <c r="G39" s="36">
        <v>1249</v>
      </c>
      <c r="H39" s="36">
        <v>1298</v>
      </c>
      <c r="I39" s="36">
        <v>1308.9500000000003</v>
      </c>
      <c r="J39" s="36">
        <v>1322.5</v>
      </c>
      <c r="K39" s="31">
        <v>1295.4000000000001</v>
      </c>
      <c r="L39" s="31">
        <v>1270.9000000000001</v>
      </c>
      <c r="M39" s="31">
        <v>85.935019999999994</v>
      </c>
      <c r="N39" s="1"/>
      <c r="O39" s="1"/>
    </row>
    <row r="40" spans="1:15" ht="12.75" customHeight="1">
      <c r="A40" s="51">
        <v>31</v>
      </c>
      <c r="B40" s="53" t="s">
        <v>65</v>
      </c>
      <c r="C40" s="31">
        <v>9635.7999999999993</v>
      </c>
      <c r="D40" s="36">
        <v>9596.3666666666668</v>
      </c>
      <c r="E40" s="36">
        <v>9532.7333333333336</v>
      </c>
      <c r="F40" s="36">
        <v>9429.6666666666661</v>
      </c>
      <c r="G40" s="36">
        <v>9366.0333333333328</v>
      </c>
      <c r="H40" s="36">
        <v>9699.4333333333343</v>
      </c>
      <c r="I40" s="36">
        <v>9763.0666666666693</v>
      </c>
      <c r="J40" s="36">
        <v>9866.133333333335</v>
      </c>
      <c r="K40" s="31">
        <v>9660</v>
      </c>
      <c r="L40" s="31">
        <v>9493.2999999999993</v>
      </c>
      <c r="M40" s="31">
        <v>6.0862800000000004</v>
      </c>
      <c r="N40" s="1"/>
      <c r="O40" s="1"/>
    </row>
    <row r="41" spans="1:15" ht="12.75" customHeight="1">
      <c r="A41" s="51">
        <v>32</v>
      </c>
      <c r="B41" s="53" t="s">
        <v>68</v>
      </c>
      <c r="C41" s="31">
        <v>7138</v>
      </c>
      <c r="D41" s="36">
        <v>7121.6333333333341</v>
      </c>
      <c r="E41" s="36">
        <v>7093.3666666666686</v>
      </c>
      <c r="F41" s="36">
        <v>7048.7333333333345</v>
      </c>
      <c r="G41" s="36">
        <v>7020.466666666669</v>
      </c>
      <c r="H41" s="36">
        <v>7166.2666666666682</v>
      </c>
      <c r="I41" s="36">
        <v>7194.5333333333328</v>
      </c>
      <c r="J41" s="36">
        <v>7239.1666666666679</v>
      </c>
      <c r="K41" s="31">
        <v>7149.9</v>
      </c>
      <c r="L41" s="31">
        <v>7077</v>
      </c>
      <c r="M41" s="31">
        <v>9.3107900000000008</v>
      </c>
      <c r="N41" s="1"/>
      <c r="O41" s="1"/>
    </row>
    <row r="42" spans="1:15" ht="12.75" customHeight="1">
      <c r="A42" s="51">
        <v>33</v>
      </c>
      <c r="B42" s="53" t="s">
        <v>67</v>
      </c>
      <c r="C42" s="31">
        <v>1579.6</v>
      </c>
      <c r="D42" s="36">
        <v>1580.1333333333332</v>
      </c>
      <c r="E42" s="36">
        <v>1569.5666666666664</v>
      </c>
      <c r="F42" s="36">
        <v>1559.5333333333331</v>
      </c>
      <c r="G42" s="36">
        <v>1548.9666666666662</v>
      </c>
      <c r="H42" s="36">
        <v>1590.1666666666665</v>
      </c>
      <c r="I42" s="36">
        <v>1600.7333333333331</v>
      </c>
      <c r="J42" s="36">
        <v>1610.7666666666667</v>
      </c>
      <c r="K42" s="31">
        <v>1590.7</v>
      </c>
      <c r="L42" s="31">
        <v>1570.1</v>
      </c>
      <c r="M42" s="31">
        <v>10.705920000000001</v>
      </c>
      <c r="N42" s="1"/>
      <c r="O42" s="1"/>
    </row>
    <row r="43" spans="1:15" ht="12.75" customHeight="1">
      <c r="A43" s="51">
        <v>34</v>
      </c>
      <c r="B43" s="53" t="s">
        <v>265</v>
      </c>
      <c r="C43" s="31">
        <v>9667.6</v>
      </c>
      <c r="D43" s="36">
        <v>9705.85</v>
      </c>
      <c r="E43" s="36">
        <v>9511.75</v>
      </c>
      <c r="F43" s="36">
        <v>9355.9</v>
      </c>
      <c r="G43" s="36">
        <v>9161.7999999999993</v>
      </c>
      <c r="H43" s="36">
        <v>9861.7000000000007</v>
      </c>
      <c r="I43" s="36">
        <v>10055.800000000003</v>
      </c>
      <c r="J43" s="36">
        <v>10211.650000000001</v>
      </c>
      <c r="K43" s="31">
        <v>9899.9500000000007</v>
      </c>
      <c r="L43" s="31">
        <v>9550</v>
      </c>
      <c r="M43" s="31">
        <v>1.3649</v>
      </c>
      <c r="N43" s="1"/>
      <c r="O43" s="1"/>
    </row>
    <row r="44" spans="1:15" ht="12.75" customHeight="1">
      <c r="A44" s="51">
        <v>35</v>
      </c>
      <c r="B44" s="53" t="s">
        <v>69</v>
      </c>
      <c r="C44" s="31">
        <v>3177.5</v>
      </c>
      <c r="D44" s="36">
        <v>3168.1833333333329</v>
      </c>
      <c r="E44" s="36">
        <v>3141.3666666666659</v>
      </c>
      <c r="F44" s="36">
        <v>3105.2333333333331</v>
      </c>
      <c r="G44" s="36">
        <v>3078.4166666666661</v>
      </c>
      <c r="H44" s="36">
        <v>3204.3166666666657</v>
      </c>
      <c r="I44" s="36">
        <v>3231.1333333333323</v>
      </c>
      <c r="J44" s="36">
        <v>3267.2666666666655</v>
      </c>
      <c r="K44" s="31">
        <v>3195</v>
      </c>
      <c r="L44" s="31">
        <v>3132.05</v>
      </c>
      <c r="M44" s="31">
        <v>1.22584</v>
      </c>
      <c r="N44" s="1"/>
      <c r="O44" s="1"/>
    </row>
    <row r="45" spans="1:15" ht="12.75" customHeight="1">
      <c r="A45" s="51">
        <v>36</v>
      </c>
      <c r="B45" s="53" t="s">
        <v>71</v>
      </c>
      <c r="C45" s="31">
        <v>204.33</v>
      </c>
      <c r="D45" s="36">
        <v>204.67666666666665</v>
      </c>
      <c r="E45" s="36">
        <v>202.65333333333331</v>
      </c>
      <c r="F45" s="36">
        <v>200.97666666666666</v>
      </c>
      <c r="G45" s="36">
        <v>198.95333333333332</v>
      </c>
      <c r="H45" s="36">
        <v>206.3533333333333</v>
      </c>
      <c r="I45" s="36">
        <v>208.37666666666667</v>
      </c>
      <c r="J45" s="36">
        <v>210.05333333333328</v>
      </c>
      <c r="K45" s="31">
        <v>206.7</v>
      </c>
      <c r="L45" s="31">
        <v>203</v>
      </c>
      <c r="M45" s="31">
        <v>119.46566</v>
      </c>
      <c r="N45" s="1"/>
      <c r="O45" s="1"/>
    </row>
    <row r="46" spans="1:15" ht="12.75" customHeight="1">
      <c r="A46" s="51">
        <v>37</v>
      </c>
      <c r="B46" s="53" t="s">
        <v>72</v>
      </c>
      <c r="C46" s="31">
        <v>273.8</v>
      </c>
      <c r="D46" s="36">
        <v>272.38333333333338</v>
      </c>
      <c r="E46" s="36">
        <v>270.36666666666679</v>
      </c>
      <c r="F46" s="36">
        <v>266.93333333333339</v>
      </c>
      <c r="G46" s="36">
        <v>264.9166666666668</v>
      </c>
      <c r="H46" s="36">
        <v>275.81666666666678</v>
      </c>
      <c r="I46" s="36">
        <v>277.83333333333331</v>
      </c>
      <c r="J46" s="36">
        <v>281.26666666666677</v>
      </c>
      <c r="K46" s="31">
        <v>274.39999999999998</v>
      </c>
      <c r="L46" s="31">
        <v>268.95</v>
      </c>
      <c r="M46" s="31">
        <v>153.55368000000001</v>
      </c>
      <c r="N46" s="1"/>
      <c r="O46" s="1"/>
    </row>
    <row r="47" spans="1:15" ht="12.75" customHeight="1">
      <c r="A47" s="51">
        <v>38</v>
      </c>
      <c r="B47" s="53" t="s">
        <v>266</v>
      </c>
      <c r="C47" s="31">
        <v>120.45</v>
      </c>
      <c r="D47" s="36">
        <v>120.14999999999999</v>
      </c>
      <c r="E47" s="36">
        <v>118.84999999999998</v>
      </c>
      <c r="F47" s="36">
        <v>117.24999999999999</v>
      </c>
      <c r="G47" s="36">
        <v>115.94999999999997</v>
      </c>
      <c r="H47" s="36">
        <v>121.74999999999999</v>
      </c>
      <c r="I47" s="36">
        <v>123.05</v>
      </c>
      <c r="J47" s="36">
        <v>124.64999999999999</v>
      </c>
      <c r="K47" s="31">
        <v>121.45</v>
      </c>
      <c r="L47" s="31">
        <v>118.55</v>
      </c>
      <c r="M47" s="31">
        <v>80.389930000000007</v>
      </c>
      <c r="N47" s="1"/>
      <c r="O47" s="1"/>
    </row>
    <row r="48" spans="1:15" ht="12.75" customHeight="1">
      <c r="A48" s="51">
        <v>39</v>
      </c>
      <c r="B48" s="53" t="s">
        <v>73</v>
      </c>
      <c r="C48" s="31">
        <v>1507.65</v>
      </c>
      <c r="D48" s="36">
        <v>1508.2666666666667</v>
      </c>
      <c r="E48" s="36">
        <v>1500.4333333333334</v>
      </c>
      <c r="F48" s="36">
        <v>1493.2166666666667</v>
      </c>
      <c r="G48" s="36">
        <v>1485.3833333333334</v>
      </c>
      <c r="H48" s="36">
        <v>1515.4833333333333</v>
      </c>
      <c r="I48" s="36">
        <v>1523.3166666666668</v>
      </c>
      <c r="J48" s="36">
        <v>1530.5333333333333</v>
      </c>
      <c r="K48" s="31">
        <v>1516.1</v>
      </c>
      <c r="L48" s="31">
        <v>1501.05</v>
      </c>
      <c r="M48" s="31">
        <v>2.52285</v>
      </c>
      <c r="N48" s="1"/>
      <c r="O48" s="1"/>
    </row>
    <row r="49" spans="1:15" ht="12.75" customHeight="1">
      <c r="A49" s="51">
        <v>40</v>
      </c>
      <c r="B49" s="53" t="s">
        <v>75</v>
      </c>
      <c r="C49" s="31">
        <v>514.4</v>
      </c>
      <c r="D49" s="36">
        <v>515.2166666666667</v>
      </c>
      <c r="E49" s="36">
        <v>510.93333333333339</v>
      </c>
      <c r="F49" s="36">
        <v>507.4666666666667</v>
      </c>
      <c r="G49" s="36">
        <v>503.18333333333339</v>
      </c>
      <c r="H49" s="36">
        <v>518.68333333333339</v>
      </c>
      <c r="I49" s="36">
        <v>522.9666666666667</v>
      </c>
      <c r="J49" s="36">
        <v>526.43333333333339</v>
      </c>
      <c r="K49" s="31">
        <v>519.5</v>
      </c>
      <c r="L49" s="31">
        <v>511.75</v>
      </c>
      <c r="M49" s="31">
        <v>9.4937500000000004</v>
      </c>
      <c r="N49" s="1"/>
      <c r="O49" s="1"/>
    </row>
    <row r="50" spans="1:15" ht="12.75" customHeight="1">
      <c r="A50" s="51">
        <v>41</v>
      </c>
      <c r="B50" s="53" t="s">
        <v>329</v>
      </c>
      <c r="C50" s="31">
        <v>1731.85</v>
      </c>
      <c r="D50" s="36">
        <v>1727.5166666666667</v>
      </c>
      <c r="E50" s="36">
        <v>1660.3333333333333</v>
      </c>
      <c r="F50" s="36">
        <v>1588.8166666666666</v>
      </c>
      <c r="G50" s="36">
        <v>1521.6333333333332</v>
      </c>
      <c r="H50" s="36">
        <v>1799.0333333333333</v>
      </c>
      <c r="I50" s="36">
        <v>1866.2166666666667</v>
      </c>
      <c r="J50" s="36">
        <v>1937.7333333333333</v>
      </c>
      <c r="K50" s="31">
        <v>1794.7</v>
      </c>
      <c r="L50" s="31">
        <v>1656</v>
      </c>
      <c r="M50" s="31">
        <v>96.294619999999995</v>
      </c>
      <c r="N50" s="1"/>
      <c r="O50" s="1"/>
    </row>
    <row r="51" spans="1:15" ht="12.75" customHeight="1">
      <c r="A51" s="51">
        <v>42</v>
      </c>
      <c r="B51" s="53" t="s">
        <v>74</v>
      </c>
      <c r="C51" s="31">
        <v>324.05</v>
      </c>
      <c r="D51" s="36">
        <v>321.78333333333336</v>
      </c>
      <c r="E51" s="36">
        <v>316.76666666666671</v>
      </c>
      <c r="F51" s="36">
        <v>309.48333333333335</v>
      </c>
      <c r="G51" s="36">
        <v>304.4666666666667</v>
      </c>
      <c r="H51" s="36">
        <v>329.06666666666672</v>
      </c>
      <c r="I51" s="36">
        <v>334.08333333333337</v>
      </c>
      <c r="J51" s="36">
        <v>341.36666666666673</v>
      </c>
      <c r="K51" s="31">
        <v>326.8</v>
      </c>
      <c r="L51" s="31">
        <v>314.5</v>
      </c>
      <c r="M51" s="31">
        <v>631.25211000000002</v>
      </c>
      <c r="N51" s="1"/>
      <c r="O51" s="1"/>
    </row>
    <row r="52" spans="1:15" ht="12.75" customHeight="1">
      <c r="A52" s="51">
        <v>43</v>
      </c>
      <c r="B52" s="53" t="s">
        <v>76</v>
      </c>
      <c r="C52" s="31">
        <v>1672.25</v>
      </c>
      <c r="D52" s="36">
        <v>1672.9166666666667</v>
      </c>
      <c r="E52" s="36">
        <v>1659.8333333333335</v>
      </c>
      <c r="F52" s="36">
        <v>1647.4166666666667</v>
      </c>
      <c r="G52" s="36">
        <v>1634.3333333333335</v>
      </c>
      <c r="H52" s="36">
        <v>1685.3333333333335</v>
      </c>
      <c r="I52" s="36">
        <v>1698.416666666667</v>
      </c>
      <c r="J52" s="36">
        <v>1710.8333333333335</v>
      </c>
      <c r="K52" s="31">
        <v>1686</v>
      </c>
      <c r="L52" s="31">
        <v>1660.5</v>
      </c>
      <c r="M52" s="31">
        <v>12.14143</v>
      </c>
      <c r="N52" s="1"/>
      <c r="O52" s="1"/>
    </row>
    <row r="53" spans="1:15" ht="12.75" customHeight="1">
      <c r="A53" s="51">
        <v>44</v>
      </c>
      <c r="B53" s="53" t="s">
        <v>79</v>
      </c>
      <c r="C53" s="31">
        <v>316.39999999999998</v>
      </c>
      <c r="D53" s="36">
        <v>315.56666666666666</v>
      </c>
      <c r="E53" s="36">
        <v>309.13333333333333</v>
      </c>
      <c r="F53" s="36">
        <v>301.86666666666667</v>
      </c>
      <c r="G53" s="36">
        <v>295.43333333333334</v>
      </c>
      <c r="H53" s="36">
        <v>322.83333333333331</v>
      </c>
      <c r="I53" s="36">
        <v>329.26666666666659</v>
      </c>
      <c r="J53" s="36">
        <v>336.5333333333333</v>
      </c>
      <c r="K53" s="31">
        <v>322</v>
      </c>
      <c r="L53" s="31">
        <v>308.3</v>
      </c>
      <c r="M53" s="31">
        <v>372.84773000000001</v>
      </c>
      <c r="N53" s="1"/>
      <c r="O53" s="1"/>
    </row>
    <row r="54" spans="1:15" ht="12.75" customHeight="1">
      <c r="A54" s="51">
        <v>45</v>
      </c>
      <c r="B54" s="53" t="s">
        <v>83</v>
      </c>
      <c r="C54" s="31">
        <v>306.64999999999998</v>
      </c>
      <c r="D54" s="36">
        <v>305.2833333333333</v>
      </c>
      <c r="E54" s="36">
        <v>303.36666666666662</v>
      </c>
      <c r="F54" s="36">
        <v>300.08333333333331</v>
      </c>
      <c r="G54" s="36">
        <v>298.16666666666663</v>
      </c>
      <c r="H54" s="36">
        <v>308.56666666666661</v>
      </c>
      <c r="I54" s="36">
        <v>310.48333333333335</v>
      </c>
      <c r="J54" s="36">
        <v>313.76666666666659</v>
      </c>
      <c r="K54" s="31">
        <v>307.2</v>
      </c>
      <c r="L54" s="31">
        <v>302</v>
      </c>
      <c r="M54" s="31">
        <v>76.847679999999997</v>
      </c>
      <c r="N54" s="1"/>
      <c r="O54" s="1"/>
    </row>
    <row r="55" spans="1:15" ht="12.75" customHeight="1">
      <c r="A55" s="51">
        <v>46</v>
      </c>
      <c r="B55" s="53" t="s">
        <v>78</v>
      </c>
      <c r="C55" s="31">
        <v>1429.7</v>
      </c>
      <c r="D55" s="36">
        <v>1426.7166666666665</v>
      </c>
      <c r="E55" s="36">
        <v>1419.833333333333</v>
      </c>
      <c r="F55" s="36">
        <v>1409.9666666666665</v>
      </c>
      <c r="G55" s="36">
        <v>1403.083333333333</v>
      </c>
      <c r="H55" s="36">
        <v>1436.583333333333</v>
      </c>
      <c r="I55" s="36">
        <v>1443.4666666666667</v>
      </c>
      <c r="J55" s="36">
        <v>1453.333333333333</v>
      </c>
      <c r="K55" s="31">
        <v>1433.6</v>
      </c>
      <c r="L55" s="31">
        <v>1416.85</v>
      </c>
      <c r="M55" s="31">
        <v>48.811979999999998</v>
      </c>
      <c r="N55" s="1"/>
      <c r="O55" s="1"/>
    </row>
    <row r="56" spans="1:15" ht="12.75" customHeight="1">
      <c r="A56" s="51">
        <v>47</v>
      </c>
      <c r="B56" s="53" t="s">
        <v>80</v>
      </c>
      <c r="C56" s="31">
        <v>370.2</v>
      </c>
      <c r="D56" s="36">
        <v>367.23333333333329</v>
      </c>
      <c r="E56" s="36">
        <v>363.06666666666661</v>
      </c>
      <c r="F56" s="36">
        <v>355.93333333333334</v>
      </c>
      <c r="G56" s="36">
        <v>351.76666666666665</v>
      </c>
      <c r="H56" s="36">
        <v>374.36666666666656</v>
      </c>
      <c r="I56" s="36">
        <v>378.53333333333319</v>
      </c>
      <c r="J56" s="36">
        <v>385.66666666666652</v>
      </c>
      <c r="K56" s="31">
        <v>371.4</v>
      </c>
      <c r="L56" s="31">
        <v>360.1</v>
      </c>
      <c r="M56" s="31">
        <v>76.588440000000006</v>
      </c>
      <c r="N56" s="1"/>
      <c r="O56" s="1"/>
    </row>
    <row r="57" spans="1:15" ht="12.75" customHeight="1">
      <c r="A57" s="51">
        <v>48</v>
      </c>
      <c r="B57" s="53" t="s">
        <v>81</v>
      </c>
      <c r="C57" s="31">
        <v>35074</v>
      </c>
      <c r="D57" s="36">
        <v>35232.666666666664</v>
      </c>
      <c r="E57" s="36">
        <v>34785.333333333328</v>
      </c>
      <c r="F57" s="36">
        <v>34496.666666666664</v>
      </c>
      <c r="G57" s="36">
        <v>34049.333333333328</v>
      </c>
      <c r="H57" s="36">
        <v>35521.333333333328</v>
      </c>
      <c r="I57" s="36">
        <v>35968.666666666657</v>
      </c>
      <c r="J57" s="36">
        <v>36257.333333333328</v>
      </c>
      <c r="K57" s="31">
        <v>35680</v>
      </c>
      <c r="L57" s="31">
        <v>34944</v>
      </c>
      <c r="M57" s="31">
        <v>0.33743000000000001</v>
      </c>
      <c r="N57" s="1"/>
      <c r="O57" s="1"/>
    </row>
    <row r="58" spans="1:15" ht="12.75" customHeight="1">
      <c r="A58" s="51">
        <v>49</v>
      </c>
      <c r="B58" s="53" t="s">
        <v>84</v>
      </c>
      <c r="C58" s="31">
        <v>5546.8</v>
      </c>
      <c r="D58" s="36">
        <v>5511.75</v>
      </c>
      <c r="E58" s="36">
        <v>5469</v>
      </c>
      <c r="F58" s="36">
        <v>5391.2</v>
      </c>
      <c r="G58" s="36">
        <v>5348.45</v>
      </c>
      <c r="H58" s="36">
        <v>5589.55</v>
      </c>
      <c r="I58" s="36">
        <v>5632.3</v>
      </c>
      <c r="J58" s="36">
        <v>5710.1</v>
      </c>
      <c r="K58" s="31">
        <v>5554.5</v>
      </c>
      <c r="L58" s="31">
        <v>5433.95</v>
      </c>
      <c r="M58" s="31">
        <v>1.7233000000000001</v>
      </c>
      <c r="N58" s="1"/>
      <c r="O58" s="1"/>
    </row>
    <row r="59" spans="1:15" ht="12.75" customHeight="1">
      <c r="A59" s="51">
        <v>50</v>
      </c>
      <c r="B59" s="53" t="s">
        <v>339</v>
      </c>
      <c r="C59" s="31">
        <v>772.2</v>
      </c>
      <c r="D59" s="36">
        <v>758.80000000000007</v>
      </c>
      <c r="E59" s="36">
        <v>735.25000000000011</v>
      </c>
      <c r="F59" s="36">
        <v>698.30000000000007</v>
      </c>
      <c r="G59" s="36">
        <v>674.75000000000011</v>
      </c>
      <c r="H59" s="36">
        <v>795.75000000000011</v>
      </c>
      <c r="I59" s="36">
        <v>819.30000000000007</v>
      </c>
      <c r="J59" s="36">
        <v>856.25000000000011</v>
      </c>
      <c r="K59" s="31">
        <v>782.35</v>
      </c>
      <c r="L59" s="31">
        <v>721.85</v>
      </c>
      <c r="M59" s="31">
        <v>80.031620000000004</v>
      </c>
      <c r="N59" s="1"/>
      <c r="O59" s="1"/>
    </row>
    <row r="60" spans="1:15" ht="12.75" customHeight="1">
      <c r="A60" s="51">
        <v>51</v>
      </c>
      <c r="B60" s="53" t="s">
        <v>87</v>
      </c>
      <c r="C60" s="31">
        <v>117.76</v>
      </c>
      <c r="D60" s="36">
        <v>117.42</v>
      </c>
      <c r="E60" s="36">
        <v>116.86</v>
      </c>
      <c r="F60" s="36">
        <v>115.96</v>
      </c>
      <c r="G60" s="36">
        <v>115.39999999999999</v>
      </c>
      <c r="H60" s="36">
        <v>118.32000000000001</v>
      </c>
      <c r="I60" s="36">
        <v>118.88000000000001</v>
      </c>
      <c r="J60" s="36">
        <v>119.78000000000002</v>
      </c>
      <c r="K60" s="31">
        <v>117.98</v>
      </c>
      <c r="L60" s="31">
        <v>116.52</v>
      </c>
      <c r="M60" s="31">
        <v>201.03764000000001</v>
      </c>
      <c r="N60" s="1"/>
      <c r="O60" s="1"/>
    </row>
    <row r="61" spans="1:15" ht="12.75" customHeight="1">
      <c r="A61" s="51">
        <v>52</v>
      </c>
      <c r="B61" s="53" t="s">
        <v>90</v>
      </c>
      <c r="C61" s="31">
        <v>1431.6</v>
      </c>
      <c r="D61" s="36">
        <v>1425.4666666666665</v>
      </c>
      <c r="E61" s="36">
        <v>1415.133333333333</v>
      </c>
      <c r="F61" s="36">
        <v>1398.6666666666665</v>
      </c>
      <c r="G61" s="36">
        <v>1388.333333333333</v>
      </c>
      <c r="H61" s="36">
        <v>1441.9333333333329</v>
      </c>
      <c r="I61" s="36">
        <v>1452.2666666666664</v>
      </c>
      <c r="J61" s="36">
        <v>1468.7333333333329</v>
      </c>
      <c r="K61" s="31">
        <v>1435.8</v>
      </c>
      <c r="L61" s="31">
        <v>1409</v>
      </c>
      <c r="M61" s="31">
        <v>5.1480300000000003</v>
      </c>
      <c r="N61" s="1"/>
      <c r="O61" s="1"/>
    </row>
    <row r="62" spans="1:15" ht="12.75" customHeight="1">
      <c r="A62" s="51">
        <v>53</v>
      </c>
      <c r="B62" s="53" t="s">
        <v>91</v>
      </c>
      <c r="C62" s="31">
        <v>1509.9</v>
      </c>
      <c r="D62" s="36">
        <v>1503.9666666666665</v>
      </c>
      <c r="E62" s="36">
        <v>1491.9333333333329</v>
      </c>
      <c r="F62" s="36">
        <v>1473.9666666666665</v>
      </c>
      <c r="G62" s="36">
        <v>1461.9333333333329</v>
      </c>
      <c r="H62" s="36">
        <v>1521.9333333333329</v>
      </c>
      <c r="I62" s="36">
        <v>1533.9666666666662</v>
      </c>
      <c r="J62" s="36">
        <v>1551.9333333333329</v>
      </c>
      <c r="K62" s="31">
        <v>1516</v>
      </c>
      <c r="L62" s="31">
        <v>1486</v>
      </c>
      <c r="M62" s="31">
        <v>21.886749999999999</v>
      </c>
      <c r="N62" s="1"/>
      <c r="O62" s="1"/>
    </row>
    <row r="63" spans="1:15" ht="12.75" customHeight="1">
      <c r="A63" s="51">
        <v>54</v>
      </c>
      <c r="B63" s="53" t="s">
        <v>92</v>
      </c>
      <c r="C63" s="31">
        <v>491.5</v>
      </c>
      <c r="D63" s="36">
        <v>490.56666666666661</v>
      </c>
      <c r="E63" s="36">
        <v>487.8333333333332</v>
      </c>
      <c r="F63" s="36">
        <v>484.16666666666657</v>
      </c>
      <c r="G63" s="36">
        <v>481.43333333333317</v>
      </c>
      <c r="H63" s="36">
        <v>494.23333333333323</v>
      </c>
      <c r="I63" s="36">
        <v>496.96666666666658</v>
      </c>
      <c r="J63" s="36">
        <v>500.63333333333327</v>
      </c>
      <c r="K63" s="31">
        <v>493.3</v>
      </c>
      <c r="L63" s="31">
        <v>486.9</v>
      </c>
      <c r="M63" s="31">
        <v>57.545169999999999</v>
      </c>
      <c r="N63" s="1"/>
      <c r="O63" s="1"/>
    </row>
    <row r="64" spans="1:15" ht="12.75" customHeight="1">
      <c r="A64" s="51">
        <v>55</v>
      </c>
      <c r="B64" s="53" t="s">
        <v>93</v>
      </c>
      <c r="C64" s="31">
        <v>5870.15</v>
      </c>
      <c r="D64" s="36">
        <v>5881.4000000000005</v>
      </c>
      <c r="E64" s="36">
        <v>5828.8000000000011</v>
      </c>
      <c r="F64" s="36">
        <v>5787.4500000000007</v>
      </c>
      <c r="G64" s="36">
        <v>5734.8500000000013</v>
      </c>
      <c r="H64" s="36">
        <v>5922.7500000000009</v>
      </c>
      <c r="I64" s="36">
        <v>5975.3500000000013</v>
      </c>
      <c r="J64" s="36">
        <v>6016.7000000000007</v>
      </c>
      <c r="K64" s="31">
        <v>5934</v>
      </c>
      <c r="L64" s="31">
        <v>5840.05</v>
      </c>
      <c r="M64" s="31">
        <v>3.2037599999999999</v>
      </c>
      <c r="N64" s="1"/>
      <c r="O64" s="1"/>
    </row>
    <row r="65" spans="1:15" ht="12.75" customHeight="1">
      <c r="A65" s="51">
        <v>56</v>
      </c>
      <c r="B65" s="53" t="s">
        <v>94</v>
      </c>
      <c r="C65" s="31">
        <v>2910.5</v>
      </c>
      <c r="D65" s="36">
        <v>2897.5499999999997</v>
      </c>
      <c r="E65" s="36">
        <v>2879.1999999999994</v>
      </c>
      <c r="F65" s="36">
        <v>2847.8999999999996</v>
      </c>
      <c r="G65" s="36">
        <v>2829.5499999999993</v>
      </c>
      <c r="H65" s="36">
        <v>2928.8499999999995</v>
      </c>
      <c r="I65" s="36">
        <v>2947.2</v>
      </c>
      <c r="J65" s="36">
        <v>2978.4999999999995</v>
      </c>
      <c r="K65" s="31">
        <v>2915.9</v>
      </c>
      <c r="L65" s="31">
        <v>2866.25</v>
      </c>
      <c r="M65" s="31">
        <v>1.63914</v>
      </c>
      <c r="N65" s="1"/>
      <c r="O65" s="1"/>
    </row>
    <row r="66" spans="1:15" ht="12.75" customHeight="1">
      <c r="A66" s="51">
        <v>57</v>
      </c>
      <c r="B66" s="53" t="s">
        <v>95</v>
      </c>
      <c r="C66" s="31">
        <v>1057.9000000000001</v>
      </c>
      <c r="D66" s="36">
        <v>1051.7833333333333</v>
      </c>
      <c r="E66" s="36">
        <v>1033.2666666666667</v>
      </c>
      <c r="F66" s="36">
        <v>1008.6333333333334</v>
      </c>
      <c r="G66" s="36">
        <v>990.11666666666679</v>
      </c>
      <c r="H66" s="36">
        <v>1076.4166666666665</v>
      </c>
      <c r="I66" s="36">
        <v>1094.9333333333329</v>
      </c>
      <c r="J66" s="36">
        <v>1119.5666666666664</v>
      </c>
      <c r="K66" s="31">
        <v>1070.3</v>
      </c>
      <c r="L66" s="31">
        <v>1027.1500000000001</v>
      </c>
      <c r="M66" s="31">
        <v>35.46969</v>
      </c>
      <c r="N66" s="1"/>
      <c r="O66" s="1"/>
    </row>
    <row r="67" spans="1:15" ht="12.75" customHeight="1">
      <c r="A67" s="51">
        <v>58</v>
      </c>
      <c r="B67" s="53" t="s">
        <v>96</v>
      </c>
      <c r="C67" s="31">
        <v>1592.75</v>
      </c>
      <c r="D67" s="36">
        <v>1584.9166666666667</v>
      </c>
      <c r="E67" s="36">
        <v>1573.4333333333334</v>
      </c>
      <c r="F67" s="36">
        <v>1554.1166666666666</v>
      </c>
      <c r="G67" s="36">
        <v>1542.6333333333332</v>
      </c>
      <c r="H67" s="36">
        <v>1604.2333333333336</v>
      </c>
      <c r="I67" s="36">
        <v>1615.7166666666667</v>
      </c>
      <c r="J67" s="36">
        <v>1635.0333333333338</v>
      </c>
      <c r="K67" s="31">
        <v>1596.4</v>
      </c>
      <c r="L67" s="31">
        <v>1565.6</v>
      </c>
      <c r="M67" s="31">
        <v>1.52813</v>
      </c>
      <c r="N67" s="1"/>
      <c r="O67" s="1"/>
    </row>
    <row r="68" spans="1:15" ht="12.75" customHeight="1">
      <c r="A68" s="51">
        <v>59</v>
      </c>
      <c r="B68" s="53" t="s">
        <v>97</v>
      </c>
      <c r="C68" s="31">
        <v>409.7</v>
      </c>
      <c r="D68" s="36">
        <v>410.83333333333331</v>
      </c>
      <c r="E68" s="36">
        <v>405.91666666666663</v>
      </c>
      <c r="F68" s="36">
        <v>402.13333333333333</v>
      </c>
      <c r="G68" s="36">
        <v>397.21666666666664</v>
      </c>
      <c r="H68" s="36">
        <v>414.61666666666662</v>
      </c>
      <c r="I68" s="36">
        <v>419.53333333333325</v>
      </c>
      <c r="J68" s="36">
        <v>423.31666666666661</v>
      </c>
      <c r="K68" s="31">
        <v>415.75</v>
      </c>
      <c r="L68" s="31">
        <v>407.05</v>
      </c>
      <c r="M68" s="31">
        <v>33.023409999999998</v>
      </c>
      <c r="N68" s="1"/>
      <c r="O68" s="1"/>
    </row>
    <row r="69" spans="1:15" ht="12.75" customHeight="1">
      <c r="A69" s="51">
        <v>60</v>
      </c>
      <c r="B69" s="53" t="s">
        <v>99</v>
      </c>
      <c r="C69" s="31">
        <v>4134</v>
      </c>
      <c r="D69" s="36">
        <v>4109.75</v>
      </c>
      <c r="E69" s="36">
        <v>4069.6000000000004</v>
      </c>
      <c r="F69" s="36">
        <v>4005.2000000000003</v>
      </c>
      <c r="G69" s="36">
        <v>3965.0500000000006</v>
      </c>
      <c r="H69" s="36">
        <v>4174.1499999999996</v>
      </c>
      <c r="I69" s="36">
        <v>4214.2999999999993</v>
      </c>
      <c r="J69" s="36">
        <v>4278.7</v>
      </c>
      <c r="K69" s="31">
        <v>4149.8999999999996</v>
      </c>
      <c r="L69" s="31">
        <v>4045.35</v>
      </c>
      <c r="M69" s="31">
        <v>5.7478600000000002</v>
      </c>
      <c r="N69" s="1"/>
      <c r="O69" s="1"/>
    </row>
    <row r="70" spans="1:15" ht="12.75" customHeight="1">
      <c r="A70" s="51">
        <v>61</v>
      </c>
      <c r="B70" s="53" t="s">
        <v>106</v>
      </c>
      <c r="C70" s="31">
        <v>832.8</v>
      </c>
      <c r="D70" s="36">
        <v>834.71666666666658</v>
      </c>
      <c r="E70" s="36">
        <v>828.13333333333321</v>
      </c>
      <c r="F70" s="36">
        <v>823.46666666666658</v>
      </c>
      <c r="G70" s="36">
        <v>816.88333333333321</v>
      </c>
      <c r="H70" s="36">
        <v>839.38333333333321</v>
      </c>
      <c r="I70" s="36">
        <v>845.96666666666647</v>
      </c>
      <c r="J70" s="36">
        <v>850.63333333333321</v>
      </c>
      <c r="K70" s="31">
        <v>841.3</v>
      </c>
      <c r="L70" s="31">
        <v>830.05</v>
      </c>
      <c r="M70" s="31">
        <v>27.92876</v>
      </c>
      <c r="N70" s="1"/>
      <c r="O70" s="1"/>
    </row>
    <row r="71" spans="1:15" ht="12.75" customHeight="1">
      <c r="A71" s="51">
        <v>62</v>
      </c>
      <c r="B71" s="53" t="s">
        <v>100</v>
      </c>
      <c r="C71" s="31">
        <v>606.45000000000005</v>
      </c>
      <c r="D71" s="36">
        <v>605.88333333333333</v>
      </c>
      <c r="E71" s="36">
        <v>603.81666666666661</v>
      </c>
      <c r="F71" s="36">
        <v>601.18333333333328</v>
      </c>
      <c r="G71" s="36">
        <v>599.11666666666656</v>
      </c>
      <c r="H71" s="36">
        <v>608.51666666666665</v>
      </c>
      <c r="I71" s="36">
        <v>610.58333333333348</v>
      </c>
      <c r="J71" s="36">
        <v>613.2166666666667</v>
      </c>
      <c r="K71" s="31">
        <v>607.95000000000005</v>
      </c>
      <c r="L71" s="31">
        <v>603.25</v>
      </c>
      <c r="M71" s="31">
        <v>8.7921499999999995</v>
      </c>
      <c r="N71" s="1"/>
      <c r="O71" s="1"/>
    </row>
    <row r="72" spans="1:15" ht="12.75" customHeight="1">
      <c r="A72" s="51">
        <v>63</v>
      </c>
      <c r="B72" s="53" t="s">
        <v>101</v>
      </c>
      <c r="C72" s="31">
        <v>1858.15</v>
      </c>
      <c r="D72" s="36">
        <v>1852.9166666666667</v>
      </c>
      <c r="E72" s="36">
        <v>1838.4333333333334</v>
      </c>
      <c r="F72" s="36">
        <v>1818.7166666666667</v>
      </c>
      <c r="G72" s="36">
        <v>1804.2333333333333</v>
      </c>
      <c r="H72" s="36">
        <v>1872.6333333333334</v>
      </c>
      <c r="I72" s="36">
        <v>1887.1166666666666</v>
      </c>
      <c r="J72" s="36">
        <v>1906.8333333333335</v>
      </c>
      <c r="K72" s="31">
        <v>1867.4</v>
      </c>
      <c r="L72" s="31">
        <v>1833.2</v>
      </c>
      <c r="M72" s="31">
        <v>3.0152000000000001</v>
      </c>
      <c r="N72" s="1"/>
      <c r="O72" s="1"/>
    </row>
    <row r="73" spans="1:15" ht="12.75" customHeight="1">
      <c r="A73" s="51">
        <v>64</v>
      </c>
      <c r="B73" s="53" t="s">
        <v>102</v>
      </c>
      <c r="C73" s="31">
        <v>2687.8</v>
      </c>
      <c r="D73" s="36">
        <v>2693.1166666666668</v>
      </c>
      <c r="E73" s="36">
        <v>2666.2333333333336</v>
      </c>
      <c r="F73" s="36">
        <v>2644.666666666667</v>
      </c>
      <c r="G73" s="36">
        <v>2617.7833333333338</v>
      </c>
      <c r="H73" s="36">
        <v>2714.6833333333334</v>
      </c>
      <c r="I73" s="36">
        <v>2741.5666666666666</v>
      </c>
      <c r="J73" s="36">
        <v>2763.1333333333332</v>
      </c>
      <c r="K73" s="31">
        <v>2720</v>
      </c>
      <c r="L73" s="31">
        <v>2671.55</v>
      </c>
      <c r="M73" s="31">
        <v>3.02861</v>
      </c>
      <c r="N73" s="1"/>
      <c r="O73" s="1"/>
    </row>
    <row r="74" spans="1:15" ht="12.75" customHeight="1">
      <c r="A74" s="51">
        <v>65</v>
      </c>
      <c r="B74" s="53" t="s">
        <v>268</v>
      </c>
      <c r="C74" s="31">
        <v>395.55</v>
      </c>
      <c r="D74" s="36">
        <v>397.55</v>
      </c>
      <c r="E74" s="36">
        <v>392.1</v>
      </c>
      <c r="F74" s="36">
        <v>388.65000000000003</v>
      </c>
      <c r="G74" s="36">
        <v>383.20000000000005</v>
      </c>
      <c r="H74" s="36">
        <v>401</v>
      </c>
      <c r="I74" s="36">
        <v>406.44999999999993</v>
      </c>
      <c r="J74" s="36">
        <v>409.9</v>
      </c>
      <c r="K74" s="31">
        <v>403</v>
      </c>
      <c r="L74" s="31">
        <v>394.1</v>
      </c>
      <c r="M74" s="31">
        <v>19.605519999999999</v>
      </c>
      <c r="N74" s="1"/>
      <c r="O74" s="1"/>
    </row>
    <row r="75" spans="1:15" ht="12.75" customHeight="1">
      <c r="A75" s="51">
        <v>66</v>
      </c>
      <c r="B75" s="53" t="s">
        <v>361</v>
      </c>
      <c r="C75" s="31">
        <v>165.29</v>
      </c>
      <c r="D75" s="36">
        <v>165.74666666666667</v>
      </c>
      <c r="E75" s="36">
        <v>164.39333333333335</v>
      </c>
      <c r="F75" s="36">
        <v>163.49666666666667</v>
      </c>
      <c r="G75" s="36">
        <v>162.14333333333335</v>
      </c>
      <c r="H75" s="36">
        <v>166.64333333333335</v>
      </c>
      <c r="I75" s="36">
        <v>167.9966666666667</v>
      </c>
      <c r="J75" s="36">
        <v>168.89333333333335</v>
      </c>
      <c r="K75" s="31">
        <v>167.1</v>
      </c>
      <c r="L75" s="31">
        <v>164.85</v>
      </c>
      <c r="M75" s="31">
        <v>8.6327800000000003</v>
      </c>
      <c r="N75" s="1"/>
      <c r="O75" s="1"/>
    </row>
    <row r="76" spans="1:15" ht="12.75" customHeight="1">
      <c r="A76" s="51">
        <v>67</v>
      </c>
      <c r="B76" s="53" t="s">
        <v>103</v>
      </c>
      <c r="C76" s="31">
        <v>4629.7</v>
      </c>
      <c r="D76" s="36">
        <v>4616.5666666666666</v>
      </c>
      <c r="E76" s="36">
        <v>4563.1333333333332</v>
      </c>
      <c r="F76" s="36">
        <v>4496.5666666666666</v>
      </c>
      <c r="G76" s="36">
        <v>4443.1333333333332</v>
      </c>
      <c r="H76" s="36">
        <v>4683.1333333333332</v>
      </c>
      <c r="I76" s="36">
        <v>4736.5666666666657</v>
      </c>
      <c r="J76" s="36">
        <v>4803.1333333333332</v>
      </c>
      <c r="K76" s="31">
        <v>4670</v>
      </c>
      <c r="L76" s="31">
        <v>4550</v>
      </c>
      <c r="M76" s="31">
        <v>12.858790000000001</v>
      </c>
      <c r="N76" s="1"/>
      <c r="O76" s="1"/>
    </row>
    <row r="77" spans="1:15" ht="12.75" customHeight="1">
      <c r="A77" s="51">
        <v>68</v>
      </c>
      <c r="B77" s="53" t="s">
        <v>104</v>
      </c>
      <c r="C77" s="31">
        <v>12505.95</v>
      </c>
      <c r="D77" s="36">
        <v>12548.65</v>
      </c>
      <c r="E77" s="36">
        <v>12377.3</v>
      </c>
      <c r="F77" s="36">
        <v>12248.65</v>
      </c>
      <c r="G77" s="36">
        <v>12077.3</v>
      </c>
      <c r="H77" s="36">
        <v>12677.3</v>
      </c>
      <c r="I77" s="36">
        <v>12848.650000000001</v>
      </c>
      <c r="J77" s="36">
        <v>12977.3</v>
      </c>
      <c r="K77" s="31">
        <v>12720</v>
      </c>
      <c r="L77" s="31">
        <v>12420</v>
      </c>
      <c r="M77" s="31">
        <v>3.4832100000000001</v>
      </c>
      <c r="N77" s="1"/>
      <c r="O77" s="1"/>
    </row>
    <row r="78" spans="1:15" ht="12.75" customHeight="1">
      <c r="A78" s="51">
        <v>69</v>
      </c>
      <c r="B78" s="53" t="s">
        <v>160</v>
      </c>
      <c r="C78" s="31">
        <v>2885</v>
      </c>
      <c r="D78" s="36">
        <v>2896.3333333333335</v>
      </c>
      <c r="E78" s="36">
        <v>2858.666666666667</v>
      </c>
      <c r="F78" s="36">
        <v>2832.3333333333335</v>
      </c>
      <c r="G78" s="36">
        <v>2794.666666666667</v>
      </c>
      <c r="H78" s="36">
        <v>2922.666666666667</v>
      </c>
      <c r="I78" s="36">
        <v>2960.3333333333339</v>
      </c>
      <c r="J78" s="36">
        <v>2986.666666666667</v>
      </c>
      <c r="K78" s="31">
        <v>2934</v>
      </c>
      <c r="L78" s="31">
        <v>2870</v>
      </c>
      <c r="M78" s="31">
        <v>2.3508800000000001</v>
      </c>
      <c r="N78" s="1"/>
      <c r="O78" s="1"/>
    </row>
    <row r="79" spans="1:15" ht="12.75" customHeight="1">
      <c r="A79" s="51">
        <v>70</v>
      </c>
      <c r="B79" s="53" t="s">
        <v>107</v>
      </c>
      <c r="C79" s="31">
        <v>6520</v>
      </c>
      <c r="D79" s="36">
        <v>6507.7333333333336</v>
      </c>
      <c r="E79" s="36">
        <v>6468.3166666666675</v>
      </c>
      <c r="F79" s="36">
        <v>6416.6333333333341</v>
      </c>
      <c r="G79" s="36">
        <v>6377.2166666666681</v>
      </c>
      <c r="H79" s="36">
        <v>6559.416666666667</v>
      </c>
      <c r="I79" s="36">
        <v>6598.833333333333</v>
      </c>
      <c r="J79" s="36">
        <v>6650.5166666666664</v>
      </c>
      <c r="K79" s="31">
        <v>6547.15</v>
      </c>
      <c r="L79" s="31">
        <v>6456.05</v>
      </c>
      <c r="M79" s="31">
        <v>2.2783500000000001</v>
      </c>
      <c r="N79" s="1"/>
      <c r="O79" s="1"/>
    </row>
    <row r="80" spans="1:15" ht="12.75" customHeight="1">
      <c r="A80" s="51">
        <v>71</v>
      </c>
      <c r="B80" s="53" t="s">
        <v>108</v>
      </c>
      <c r="C80" s="31">
        <v>4737.3</v>
      </c>
      <c r="D80" s="36">
        <v>4728.2333333333336</v>
      </c>
      <c r="E80" s="36">
        <v>4707.666666666667</v>
      </c>
      <c r="F80" s="36">
        <v>4678.0333333333338</v>
      </c>
      <c r="G80" s="36">
        <v>4657.4666666666672</v>
      </c>
      <c r="H80" s="36">
        <v>4757.8666666666668</v>
      </c>
      <c r="I80" s="36">
        <v>4778.4333333333325</v>
      </c>
      <c r="J80" s="36">
        <v>4808.0666666666666</v>
      </c>
      <c r="K80" s="31">
        <v>4748.8</v>
      </c>
      <c r="L80" s="31">
        <v>4698.6000000000004</v>
      </c>
      <c r="M80" s="31">
        <v>2.5868699999999998</v>
      </c>
      <c r="N80" s="1"/>
      <c r="O80" s="1"/>
    </row>
    <row r="81" spans="1:15" ht="12.75" customHeight="1">
      <c r="A81" s="51">
        <v>72</v>
      </c>
      <c r="B81" s="53" t="s">
        <v>109</v>
      </c>
      <c r="C81" s="31">
        <v>4130.75</v>
      </c>
      <c r="D81" s="36">
        <v>4147.9333333333334</v>
      </c>
      <c r="E81" s="36">
        <v>4072.8666666666668</v>
      </c>
      <c r="F81" s="36">
        <v>4014.9833333333336</v>
      </c>
      <c r="G81" s="36">
        <v>3939.916666666667</v>
      </c>
      <c r="H81" s="36">
        <v>4205.8166666666666</v>
      </c>
      <c r="I81" s="36">
        <v>4280.8833333333341</v>
      </c>
      <c r="J81" s="36">
        <v>4338.7666666666664</v>
      </c>
      <c r="K81" s="31">
        <v>4223</v>
      </c>
      <c r="L81" s="31">
        <v>4090.05</v>
      </c>
      <c r="M81" s="31">
        <v>1.93469</v>
      </c>
      <c r="N81" s="1"/>
      <c r="O81" s="1"/>
    </row>
    <row r="82" spans="1:15" ht="12.75" customHeight="1">
      <c r="A82" s="51">
        <v>73</v>
      </c>
      <c r="B82" s="53" t="s">
        <v>270</v>
      </c>
      <c r="C82" s="31">
        <v>177.2</v>
      </c>
      <c r="D82" s="36">
        <v>175.36666666666667</v>
      </c>
      <c r="E82" s="36">
        <v>172.73333333333335</v>
      </c>
      <c r="F82" s="36">
        <v>168.26666666666668</v>
      </c>
      <c r="G82" s="36">
        <v>165.63333333333335</v>
      </c>
      <c r="H82" s="36">
        <v>179.83333333333334</v>
      </c>
      <c r="I82" s="36">
        <v>182.46666666666667</v>
      </c>
      <c r="J82" s="36">
        <v>186.93333333333334</v>
      </c>
      <c r="K82" s="31">
        <v>178</v>
      </c>
      <c r="L82" s="31">
        <v>170.9</v>
      </c>
      <c r="M82" s="31">
        <v>81.015280000000004</v>
      </c>
      <c r="N82" s="1"/>
      <c r="O82" s="1"/>
    </row>
    <row r="83" spans="1:15" ht="12.75" customHeight="1">
      <c r="A83" s="51">
        <v>74</v>
      </c>
      <c r="B83" s="53" t="s">
        <v>111</v>
      </c>
      <c r="C83" s="31">
        <v>186.19</v>
      </c>
      <c r="D83" s="36">
        <v>184.4433333333333</v>
      </c>
      <c r="E83" s="36">
        <v>181.68666666666661</v>
      </c>
      <c r="F83" s="36">
        <v>177.18333333333331</v>
      </c>
      <c r="G83" s="36">
        <v>174.42666666666662</v>
      </c>
      <c r="H83" s="36">
        <v>188.9466666666666</v>
      </c>
      <c r="I83" s="36">
        <v>191.70333333333332</v>
      </c>
      <c r="J83" s="36">
        <v>196.20666666666659</v>
      </c>
      <c r="K83" s="31">
        <v>187.2</v>
      </c>
      <c r="L83" s="31">
        <v>179.94</v>
      </c>
      <c r="M83" s="31">
        <v>168.44462999999999</v>
      </c>
      <c r="N83" s="1"/>
      <c r="O83" s="1"/>
    </row>
    <row r="84" spans="1:15" ht="12.75" customHeight="1">
      <c r="A84" s="51">
        <v>75</v>
      </c>
      <c r="B84" s="53" t="s">
        <v>371</v>
      </c>
      <c r="C84" s="31">
        <v>1017.25</v>
      </c>
      <c r="D84" s="36">
        <v>1019.1999999999999</v>
      </c>
      <c r="E84" s="36">
        <v>1006.05</v>
      </c>
      <c r="F84" s="36">
        <v>994.85</v>
      </c>
      <c r="G84" s="36">
        <v>981.7</v>
      </c>
      <c r="H84" s="36">
        <v>1030.3999999999999</v>
      </c>
      <c r="I84" s="36">
        <v>1043.5499999999997</v>
      </c>
      <c r="J84" s="36">
        <v>1054.7499999999998</v>
      </c>
      <c r="K84" s="31">
        <v>1032.3499999999999</v>
      </c>
      <c r="L84" s="31">
        <v>1008</v>
      </c>
      <c r="M84" s="31">
        <v>5.3079200000000002</v>
      </c>
      <c r="N84" s="1"/>
      <c r="O84" s="1"/>
    </row>
    <row r="85" spans="1:15" ht="12.75" customHeight="1">
      <c r="A85" s="51">
        <v>76</v>
      </c>
      <c r="B85" s="53" t="s">
        <v>271</v>
      </c>
      <c r="C85" s="31">
        <v>461.65</v>
      </c>
      <c r="D85" s="36">
        <v>467.65000000000003</v>
      </c>
      <c r="E85" s="36">
        <v>452.75000000000006</v>
      </c>
      <c r="F85" s="36">
        <v>443.85</v>
      </c>
      <c r="G85" s="36">
        <v>428.95000000000005</v>
      </c>
      <c r="H85" s="36">
        <v>476.55000000000007</v>
      </c>
      <c r="I85" s="36">
        <v>491.45000000000005</v>
      </c>
      <c r="J85" s="36">
        <v>500.35000000000008</v>
      </c>
      <c r="K85" s="31">
        <v>482.55</v>
      </c>
      <c r="L85" s="31">
        <v>458.75</v>
      </c>
      <c r="M85" s="31">
        <v>35.849179999999997</v>
      </c>
      <c r="N85" s="1"/>
      <c r="O85" s="1"/>
    </row>
    <row r="86" spans="1:15" ht="12.75" customHeight="1">
      <c r="A86" s="51">
        <v>77</v>
      </c>
      <c r="B86" s="53" t="s">
        <v>112</v>
      </c>
      <c r="C86" s="31">
        <v>222.96</v>
      </c>
      <c r="D86" s="36">
        <v>221.48333333333332</v>
      </c>
      <c r="E86" s="36">
        <v>219.01666666666665</v>
      </c>
      <c r="F86" s="36">
        <v>215.07333333333332</v>
      </c>
      <c r="G86" s="36">
        <v>212.60666666666665</v>
      </c>
      <c r="H86" s="36">
        <v>225.42666666666665</v>
      </c>
      <c r="I86" s="36">
        <v>227.89333333333329</v>
      </c>
      <c r="J86" s="36">
        <v>231.83666666666664</v>
      </c>
      <c r="K86" s="31">
        <v>223.95</v>
      </c>
      <c r="L86" s="31">
        <v>217.54</v>
      </c>
      <c r="M86" s="31">
        <v>206.60843</v>
      </c>
      <c r="N86" s="1"/>
      <c r="O86" s="1"/>
    </row>
    <row r="87" spans="1:15" ht="12.75" customHeight="1">
      <c r="A87" s="51">
        <v>78</v>
      </c>
      <c r="B87" s="53" t="s">
        <v>272</v>
      </c>
      <c r="C87" s="31">
        <v>1839.75</v>
      </c>
      <c r="D87" s="36">
        <v>1837.1666666666667</v>
      </c>
      <c r="E87" s="36">
        <v>1805.5833333333335</v>
      </c>
      <c r="F87" s="36">
        <v>1771.4166666666667</v>
      </c>
      <c r="G87" s="36">
        <v>1739.8333333333335</v>
      </c>
      <c r="H87" s="36">
        <v>1871.3333333333335</v>
      </c>
      <c r="I87" s="36">
        <v>1902.916666666667</v>
      </c>
      <c r="J87" s="36">
        <v>1937.0833333333335</v>
      </c>
      <c r="K87" s="31">
        <v>1868.75</v>
      </c>
      <c r="L87" s="31">
        <v>1803</v>
      </c>
      <c r="M87" s="31">
        <v>2.83446</v>
      </c>
      <c r="N87" s="1"/>
      <c r="O87" s="1"/>
    </row>
    <row r="88" spans="1:15" ht="12.75" customHeight="1">
      <c r="A88" s="51">
        <v>79</v>
      </c>
      <c r="B88" s="53" t="s">
        <v>117</v>
      </c>
      <c r="C88" s="31">
        <v>1373.8</v>
      </c>
      <c r="D88" s="36">
        <v>1370.8333333333333</v>
      </c>
      <c r="E88" s="36">
        <v>1362.9666666666665</v>
      </c>
      <c r="F88" s="36">
        <v>1352.1333333333332</v>
      </c>
      <c r="G88" s="36">
        <v>1344.2666666666664</v>
      </c>
      <c r="H88" s="36">
        <v>1381.6666666666665</v>
      </c>
      <c r="I88" s="36">
        <v>1389.5333333333333</v>
      </c>
      <c r="J88" s="36">
        <v>1400.3666666666666</v>
      </c>
      <c r="K88" s="31">
        <v>1378.7</v>
      </c>
      <c r="L88" s="31">
        <v>1360</v>
      </c>
      <c r="M88" s="31">
        <v>5.7938599999999996</v>
      </c>
      <c r="N88" s="1"/>
      <c r="O88" s="1"/>
    </row>
    <row r="89" spans="1:15" ht="12.75" customHeight="1">
      <c r="A89" s="51">
        <v>80</v>
      </c>
      <c r="B89" s="53" t="s">
        <v>118</v>
      </c>
      <c r="C89" s="31">
        <v>3281.7</v>
      </c>
      <c r="D89" s="36">
        <v>3272.5833333333335</v>
      </c>
      <c r="E89" s="36">
        <v>3237.166666666667</v>
      </c>
      <c r="F89" s="36">
        <v>3192.6333333333337</v>
      </c>
      <c r="G89" s="36">
        <v>3157.2166666666672</v>
      </c>
      <c r="H89" s="36">
        <v>3317.1166666666668</v>
      </c>
      <c r="I89" s="36">
        <v>3352.5333333333338</v>
      </c>
      <c r="J89" s="36">
        <v>3397.0666666666666</v>
      </c>
      <c r="K89" s="31">
        <v>3308</v>
      </c>
      <c r="L89" s="31">
        <v>3228.05</v>
      </c>
      <c r="M89" s="31">
        <v>5.2268600000000003</v>
      </c>
      <c r="N89" s="1"/>
      <c r="O89" s="1"/>
    </row>
    <row r="90" spans="1:15" ht="12.75" customHeight="1">
      <c r="A90" s="51">
        <v>81</v>
      </c>
      <c r="B90" s="53" t="s">
        <v>120</v>
      </c>
      <c r="C90" s="31">
        <v>2748</v>
      </c>
      <c r="D90" s="36">
        <v>2741.3666666666668</v>
      </c>
      <c r="E90" s="36">
        <v>2727.0333333333338</v>
      </c>
      <c r="F90" s="36">
        <v>2706.0666666666671</v>
      </c>
      <c r="G90" s="36">
        <v>2691.733333333334</v>
      </c>
      <c r="H90" s="36">
        <v>2762.3333333333335</v>
      </c>
      <c r="I90" s="36">
        <v>2776.6666666666665</v>
      </c>
      <c r="J90" s="36">
        <v>2797.6333333333332</v>
      </c>
      <c r="K90" s="31">
        <v>2755.7</v>
      </c>
      <c r="L90" s="31">
        <v>2720.4</v>
      </c>
      <c r="M90" s="31">
        <v>3.72709</v>
      </c>
      <c r="N90" s="1"/>
      <c r="O90" s="1"/>
    </row>
    <row r="91" spans="1:15" ht="12.75" customHeight="1">
      <c r="A91" s="51">
        <v>82</v>
      </c>
      <c r="B91" s="53" t="s">
        <v>385</v>
      </c>
      <c r="C91" s="31">
        <v>3265.35</v>
      </c>
      <c r="D91" s="36">
        <v>3257.7666666666664</v>
      </c>
      <c r="E91" s="36">
        <v>3223.6333333333328</v>
      </c>
      <c r="F91" s="36">
        <v>3181.9166666666665</v>
      </c>
      <c r="G91" s="36">
        <v>3147.7833333333328</v>
      </c>
      <c r="H91" s="36">
        <v>3299.4833333333327</v>
      </c>
      <c r="I91" s="36">
        <v>3333.6166666666659</v>
      </c>
      <c r="J91" s="36">
        <v>3375.3333333333326</v>
      </c>
      <c r="K91" s="31">
        <v>3291.9</v>
      </c>
      <c r="L91" s="31">
        <v>3216.05</v>
      </c>
      <c r="M91" s="31">
        <v>0.83699999999999997</v>
      </c>
      <c r="N91" s="1"/>
      <c r="O91" s="1"/>
    </row>
    <row r="92" spans="1:15" ht="12.75" customHeight="1">
      <c r="A92" s="51">
        <v>83</v>
      </c>
      <c r="B92" s="53" t="s">
        <v>121</v>
      </c>
      <c r="C92" s="31">
        <v>644.4</v>
      </c>
      <c r="D92" s="36">
        <v>641.38333333333333</v>
      </c>
      <c r="E92" s="36">
        <v>633.06666666666661</v>
      </c>
      <c r="F92" s="36">
        <v>621.73333333333323</v>
      </c>
      <c r="G92" s="36">
        <v>613.41666666666652</v>
      </c>
      <c r="H92" s="36">
        <v>652.7166666666667</v>
      </c>
      <c r="I92" s="36">
        <v>661.03333333333353</v>
      </c>
      <c r="J92" s="36">
        <v>672.36666666666679</v>
      </c>
      <c r="K92" s="31">
        <v>649.70000000000005</v>
      </c>
      <c r="L92" s="31">
        <v>630.04999999999995</v>
      </c>
      <c r="M92" s="31">
        <v>8.9055300000000006</v>
      </c>
      <c r="N92" s="1"/>
      <c r="O92" s="1"/>
    </row>
    <row r="93" spans="1:15" ht="12.75" customHeight="1">
      <c r="A93" s="51">
        <v>84</v>
      </c>
      <c r="B93" s="53" t="s">
        <v>124</v>
      </c>
      <c r="C93" s="31">
        <v>1519.4</v>
      </c>
      <c r="D93" s="36">
        <v>1518.0666666666666</v>
      </c>
      <c r="E93" s="36">
        <v>1506.8833333333332</v>
      </c>
      <c r="F93" s="36">
        <v>1494.3666666666666</v>
      </c>
      <c r="G93" s="36">
        <v>1483.1833333333332</v>
      </c>
      <c r="H93" s="36">
        <v>1530.5833333333333</v>
      </c>
      <c r="I93" s="36">
        <v>1541.7666666666667</v>
      </c>
      <c r="J93" s="36">
        <v>1554.2833333333333</v>
      </c>
      <c r="K93" s="31">
        <v>1529.25</v>
      </c>
      <c r="L93" s="31">
        <v>1505.55</v>
      </c>
      <c r="M93" s="31">
        <v>30.616869999999999</v>
      </c>
      <c r="N93" s="1"/>
      <c r="O93" s="1"/>
    </row>
    <row r="94" spans="1:15" ht="12.75" customHeight="1">
      <c r="A94" s="51">
        <v>85</v>
      </c>
      <c r="B94" s="53" t="s">
        <v>125</v>
      </c>
      <c r="C94" s="31">
        <v>4234.7</v>
      </c>
      <c r="D94" s="36">
        <v>4233.6333333333332</v>
      </c>
      <c r="E94" s="36">
        <v>4202.3166666666666</v>
      </c>
      <c r="F94" s="36">
        <v>4169.9333333333334</v>
      </c>
      <c r="G94" s="36">
        <v>4138.6166666666668</v>
      </c>
      <c r="H94" s="36">
        <v>4266.0166666666664</v>
      </c>
      <c r="I94" s="36">
        <v>4297.3333333333321</v>
      </c>
      <c r="J94" s="36">
        <v>4329.7166666666662</v>
      </c>
      <c r="K94" s="31">
        <v>4264.95</v>
      </c>
      <c r="L94" s="31">
        <v>4201.25</v>
      </c>
      <c r="M94" s="31">
        <v>4.0826799999999999</v>
      </c>
      <c r="N94" s="1"/>
      <c r="O94" s="1"/>
    </row>
    <row r="95" spans="1:15" ht="12.75" customHeight="1">
      <c r="A95" s="51">
        <v>86</v>
      </c>
      <c r="B95" s="53" t="s">
        <v>126</v>
      </c>
      <c r="C95" s="31">
        <v>1648.1</v>
      </c>
      <c r="D95" s="36">
        <v>1658.4333333333334</v>
      </c>
      <c r="E95" s="36">
        <v>1631.8666666666668</v>
      </c>
      <c r="F95" s="36">
        <v>1615.6333333333334</v>
      </c>
      <c r="G95" s="36">
        <v>1589.0666666666668</v>
      </c>
      <c r="H95" s="36">
        <v>1674.6666666666667</v>
      </c>
      <c r="I95" s="36">
        <v>1701.2333333333333</v>
      </c>
      <c r="J95" s="36">
        <v>1717.4666666666667</v>
      </c>
      <c r="K95" s="31">
        <v>1685</v>
      </c>
      <c r="L95" s="31">
        <v>1642.2</v>
      </c>
      <c r="M95" s="31">
        <v>411.21274</v>
      </c>
      <c r="N95" s="1"/>
      <c r="O95" s="1"/>
    </row>
    <row r="96" spans="1:15" ht="12.75" customHeight="1">
      <c r="A96" s="51">
        <v>87</v>
      </c>
      <c r="B96" s="53" t="s">
        <v>127</v>
      </c>
      <c r="C96" s="31">
        <v>607.35</v>
      </c>
      <c r="D96" s="36">
        <v>605.6</v>
      </c>
      <c r="E96" s="36">
        <v>602.40000000000009</v>
      </c>
      <c r="F96" s="36">
        <v>597.45000000000005</v>
      </c>
      <c r="G96" s="36">
        <v>594.25000000000011</v>
      </c>
      <c r="H96" s="36">
        <v>610.55000000000007</v>
      </c>
      <c r="I96" s="36">
        <v>613.75000000000011</v>
      </c>
      <c r="J96" s="36">
        <v>618.70000000000005</v>
      </c>
      <c r="K96" s="31">
        <v>608.79999999999995</v>
      </c>
      <c r="L96" s="31">
        <v>600.65</v>
      </c>
      <c r="M96" s="31">
        <v>34.930500000000002</v>
      </c>
      <c r="N96" s="1"/>
      <c r="O96" s="1"/>
    </row>
    <row r="97" spans="1:15" ht="12.75" customHeight="1">
      <c r="A97" s="51">
        <v>88</v>
      </c>
      <c r="B97" s="53" t="s">
        <v>123</v>
      </c>
      <c r="C97" s="31">
        <v>1893.65</v>
      </c>
      <c r="D97" s="36">
        <v>1890.6333333333332</v>
      </c>
      <c r="E97" s="36">
        <v>1877.0166666666664</v>
      </c>
      <c r="F97" s="36">
        <v>1860.3833333333332</v>
      </c>
      <c r="G97" s="36">
        <v>1846.7666666666664</v>
      </c>
      <c r="H97" s="36">
        <v>1907.2666666666664</v>
      </c>
      <c r="I97" s="36">
        <v>1920.8833333333332</v>
      </c>
      <c r="J97" s="36">
        <v>1937.5166666666664</v>
      </c>
      <c r="K97" s="31">
        <v>1904.25</v>
      </c>
      <c r="L97" s="31">
        <v>1874</v>
      </c>
      <c r="M97" s="31">
        <v>4.7411399999999997</v>
      </c>
      <c r="N97" s="1"/>
      <c r="O97" s="1"/>
    </row>
    <row r="98" spans="1:15" ht="12.75" customHeight="1">
      <c r="A98" s="51">
        <v>89</v>
      </c>
      <c r="B98" s="53" t="s">
        <v>128</v>
      </c>
      <c r="C98" s="31">
        <v>5558.05</v>
      </c>
      <c r="D98" s="36">
        <v>5512.55</v>
      </c>
      <c r="E98" s="36">
        <v>5428.1</v>
      </c>
      <c r="F98" s="36">
        <v>5298.1500000000005</v>
      </c>
      <c r="G98" s="36">
        <v>5213.7000000000007</v>
      </c>
      <c r="H98" s="36">
        <v>5642.5</v>
      </c>
      <c r="I98" s="36">
        <v>5726.9499999999989</v>
      </c>
      <c r="J98" s="36">
        <v>5856.9</v>
      </c>
      <c r="K98" s="31">
        <v>5597</v>
      </c>
      <c r="L98" s="31">
        <v>5382.6</v>
      </c>
      <c r="M98" s="31">
        <v>6.1332899999999997</v>
      </c>
      <c r="N98" s="1"/>
      <c r="O98" s="1"/>
    </row>
    <row r="99" spans="1:15" ht="12.75" customHeight="1">
      <c r="A99" s="51">
        <v>90</v>
      </c>
      <c r="B99" s="53" t="s">
        <v>130</v>
      </c>
      <c r="C99" s="31">
        <v>699.15</v>
      </c>
      <c r="D99" s="36">
        <v>698.38333333333333</v>
      </c>
      <c r="E99" s="36">
        <v>694.26666666666665</v>
      </c>
      <c r="F99" s="36">
        <v>689.38333333333333</v>
      </c>
      <c r="G99" s="36">
        <v>685.26666666666665</v>
      </c>
      <c r="H99" s="36">
        <v>703.26666666666665</v>
      </c>
      <c r="I99" s="36">
        <v>707.38333333333321</v>
      </c>
      <c r="J99" s="36">
        <v>712.26666666666665</v>
      </c>
      <c r="K99" s="31">
        <v>702.5</v>
      </c>
      <c r="L99" s="31">
        <v>693.5</v>
      </c>
      <c r="M99" s="31">
        <v>51.746729999999999</v>
      </c>
      <c r="N99" s="1"/>
      <c r="O99" s="1"/>
    </row>
    <row r="100" spans="1:15" ht="12.75" customHeight="1">
      <c r="A100" s="51">
        <v>91</v>
      </c>
      <c r="B100" s="53" t="s">
        <v>122</v>
      </c>
      <c r="C100" s="31">
        <v>5552</v>
      </c>
      <c r="D100" s="36">
        <v>5553.1500000000005</v>
      </c>
      <c r="E100" s="36">
        <v>5481.3500000000013</v>
      </c>
      <c r="F100" s="36">
        <v>5410.7000000000007</v>
      </c>
      <c r="G100" s="36">
        <v>5338.9000000000015</v>
      </c>
      <c r="H100" s="36">
        <v>5623.8000000000011</v>
      </c>
      <c r="I100" s="36">
        <v>5695.6</v>
      </c>
      <c r="J100" s="36">
        <v>5766.2500000000009</v>
      </c>
      <c r="K100" s="31">
        <v>5624.95</v>
      </c>
      <c r="L100" s="31">
        <v>5482.5</v>
      </c>
      <c r="M100" s="31">
        <v>34.466619999999999</v>
      </c>
      <c r="N100" s="1"/>
      <c r="O100" s="1"/>
    </row>
    <row r="101" spans="1:15" ht="12.75" customHeight="1">
      <c r="A101" s="51">
        <v>92</v>
      </c>
      <c r="B101" s="53" t="s">
        <v>132</v>
      </c>
      <c r="C101" s="31">
        <v>332.45</v>
      </c>
      <c r="D101" s="36">
        <v>331.38333333333333</v>
      </c>
      <c r="E101" s="36">
        <v>328.56666666666666</v>
      </c>
      <c r="F101" s="36">
        <v>324.68333333333334</v>
      </c>
      <c r="G101" s="36">
        <v>321.86666666666667</v>
      </c>
      <c r="H101" s="36">
        <v>335.26666666666665</v>
      </c>
      <c r="I101" s="36">
        <v>338.08333333333326</v>
      </c>
      <c r="J101" s="36">
        <v>341.96666666666664</v>
      </c>
      <c r="K101" s="31">
        <v>334.2</v>
      </c>
      <c r="L101" s="31">
        <v>327.5</v>
      </c>
      <c r="M101" s="31">
        <v>77.022819999999996</v>
      </c>
      <c r="N101" s="1"/>
      <c r="O101" s="1"/>
    </row>
    <row r="102" spans="1:15" ht="12.75" customHeight="1">
      <c r="A102" s="51">
        <v>93</v>
      </c>
      <c r="B102" s="53" t="s">
        <v>133</v>
      </c>
      <c r="C102" s="31">
        <v>2547</v>
      </c>
      <c r="D102" s="36">
        <v>2532.3166666666666</v>
      </c>
      <c r="E102" s="36">
        <v>2510.6333333333332</v>
      </c>
      <c r="F102" s="36">
        <v>2474.2666666666664</v>
      </c>
      <c r="G102" s="36">
        <v>2452.583333333333</v>
      </c>
      <c r="H102" s="36">
        <v>2568.6833333333334</v>
      </c>
      <c r="I102" s="36">
        <v>2590.3666666666668</v>
      </c>
      <c r="J102" s="36">
        <v>2626.7333333333336</v>
      </c>
      <c r="K102" s="31">
        <v>2554</v>
      </c>
      <c r="L102" s="31">
        <v>2495.9499999999998</v>
      </c>
      <c r="M102" s="31">
        <v>17.542860000000001</v>
      </c>
      <c r="N102" s="1"/>
      <c r="O102" s="1"/>
    </row>
    <row r="103" spans="1:15" ht="12.75" customHeight="1">
      <c r="A103" s="51">
        <v>94</v>
      </c>
      <c r="B103" s="53" t="s">
        <v>135</v>
      </c>
      <c r="C103" s="31">
        <v>1233.4000000000001</v>
      </c>
      <c r="D103" s="36">
        <v>1232.2833333333333</v>
      </c>
      <c r="E103" s="36">
        <v>1221.9666666666667</v>
      </c>
      <c r="F103" s="36">
        <v>1210.5333333333333</v>
      </c>
      <c r="G103" s="36">
        <v>1200.2166666666667</v>
      </c>
      <c r="H103" s="36">
        <v>1243.7166666666667</v>
      </c>
      <c r="I103" s="36">
        <v>1254.0333333333333</v>
      </c>
      <c r="J103" s="36">
        <v>1265.4666666666667</v>
      </c>
      <c r="K103" s="31">
        <v>1242.5999999999999</v>
      </c>
      <c r="L103" s="31">
        <v>1220.8499999999999</v>
      </c>
      <c r="M103" s="31">
        <v>95.35575</v>
      </c>
      <c r="N103" s="1"/>
      <c r="O103" s="1"/>
    </row>
    <row r="104" spans="1:15" ht="12.75" customHeight="1">
      <c r="A104" s="51">
        <v>95</v>
      </c>
      <c r="B104" s="53" t="s">
        <v>136</v>
      </c>
      <c r="C104" s="31">
        <v>1865.05</v>
      </c>
      <c r="D104" s="36">
        <v>1856.3333333333333</v>
      </c>
      <c r="E104" s="36">
        <v>1835.2666666666664</v>
      </c>
      <c r="F104" s="36">
        <v>1805.4833333333331</v>
      </c>
      <c r="G104" s="36">
        <v>1784.4166666666663</v>
      </c>
      <c r="H104" s="36">
        <v>1886.1166666666666</v>
      </c>
      <c r="I104" s="36">
        <v>1907.1833333333336</v>
      </c>
      <c r="J104" s="36">
        <v>1936.9666666666667</v>
      </c>
      <c r="K104" s="31">
        <v>1877.4</v>
      </c>
      <c r="L104" s="31">
        <v>1826.55</v>
      </c>
      <c r="M104" s="31">
        <v>5.9956699999999996</v>
      </c>
      <c r="N104" s="1"/>
      <c r="O104" s="1"/>
    </row>
    <row r="105" spans="1:15" ht="12.75" customHeight="1">
      <c r="A105" s="51">
        <v>96</v>
      </c>
      <c r="B105" s="53" t="s">
        <v>137</v>
      </c>
      <c r="C105" s="31">
        <v>643</v>
      </c>
      <c r="D105" s="36">
        <v>639.71666666666658</v>
      </c>
      <c r="E105" s="36">
        <v>634.58333333333314</v>
      </c>
      <c r="F105" s="36">
        <v>626.16666666666652</v>
      </c>
      <c r="G105" s="36">
        <v>621.03333333333308</v>
      </c>
      <c r="H105" s="36">
        <v>648.13333333333321</v>
      </c>
      <c r="I105" s="36">
        <v>653.26666666666665</v>
      </c>
      <c r="J105" s="36">
        <v>661.68333333333328</v>
      </c>
      <c r="K105" s="31">
        <v>644.85</v>
      </c>
      <c r="L105" s="31">
        <v>631.29999999999995</v>
      </c>
      <c r="M105" s="31">
        <v>6.2086600000000001</v>
      </c>
      <c r="N105" s="1"/>
      <c r="O105" s="1"/>
    </row>
    <row r="106" spans="1:15" ht="12.75" customHeight="1">
      <c r="A106" s="51">
        <v>97</v>
      </c>
      <c r="B106" s="53" t="s">
        <v>140</v>
      </c>
      <c r="C106" s="31">
        <v>81.19</v>
      </c>
      <c r="D106" s="36">
        <v>81.290000000000006</v>
      </c>
      <c r="E106" s="36">
        <v>80.510000000000019</v>
      </c>
      <c r="F106" s="36">
        <v>79.830000000000013</v>
      </c>
      <c r="G106" s="36">
        <v>79.050000000000026</v>
      </c>
      <c r="H106" s="36">
        <v>81.970000000000013</v>
      </c>
      <c r="I106" s="36">
        <v>82.750000000000014</v>
      </c>
      <c r="J106" s="36">
        <v>83.43</v>
      </c>
      <c r="K106" s="31">
        <v>82.07</v>
      </c>
      <c r="L106" s="31">
        <v>80.61</v>
      </c>
      <c r="M106" s="31">
        <v>287.20522</v>
      </c>
      <c r="N106" s="1"/>
      <c r="O106" s="1"/>
    </row>
    <row r="107" spans="1:15" ht="12.75" customHeight="1">
      <c r="A107" s="51">
        <v>98</v>
      </c>
      <c r="B107" s="53" t="s">
        <v>154</v>
      </c>
      <c r="C107" s="31">
        <v>433.65</v>
      </c>
      <c r="D107" s="36">
        <v>431.75</v>
      </c>
      <c r="E107" s="36">
        <v>429.5</v>
      </c>
      <c r="F107" s="36">
        <v>425.35</v>
      </c>
      <c r="G107" s="36">
        <v>423.1</v>
      </c>
      <c r="H107" s="36">
        <v>435.9</v>
      </c>
      <c r="I107" s="36">
        <v>438.15</v>
      </c>
      <c r="J107" s="36">
        <v>442.29999999999995</v>
      </c>
      <c r="K107" s="31">
        <v>434</v>
      </c>
      <c r="L107" s="31">
        <v>427.6</v>
      </c>
      <c r="M107" s="31">
        <v>129.29586</v>
      </c>
      <c r="N107" s="1"/>
      <c r="O107" s="1"/>
    </row>
    <row r="108" spans="1:15" ht="12.75" customHeight="1">
      <c r="A108" s="51">
        <v>99</v>
      </c>
      <c r="B108" s="53" t="s">
        <v>277</v>
      </c>
      <c r="C108" s="31">
        <v>538.85</v>
      </c>
      <c r="D108" s="36">
        <v>539.25</v>
      </c>
      <c r="E108" s="36">
        <v>534.6</v>
      </c>
      <c r="F108" s="36">
        <v>530.35</v>
      </c>
      <c r="G108" s="36">
        <v>525.70000000000005</v>
      </c>
      <c r="H108" s="36">
        <v>543.5</v>
      </c>
      <c r="I108" s="36">
        <v>548.15000000000009</v>
      </c>
      <c r="J108" s="36">
        <v>552.4</v>
      </c>
      <c r="K108" s="31">
        <v>543.9</v>
      </c>
      <c r="L108" s="31">
        <v>535</v>
      </c>
      <c r="M108" s="31">
        <v>11.59426</v>
      </c>
      <c r="N108" s="1"/>
      <c r="O108" s="1"/>
    </row>
    <row r="109" spans="1:15" ht="12.75" customHeight="1">
      <c r="A109" s="51">
        <v>100</v>
      </c>
      <c r="B109" s="53" t="s">
        <v>143</v>
      </c>
      <c r="C109" s="31">
        <v>614.5</v>
      </c>
      <c r="D109" s="36">
        <v>615.36666666666667</v>
      </c>
      <c r="E109" s="36">
        <v>609.73333333333335</v>
      </c>
      <c r="F109" s="36">
        <v>604.9666666666667</v>
      </c>
      <c r="G109" s="36">
        <v>599.33333333333337</v>
      </c>
      <c r="H109" s="36">
        <v>620.13333333333333</v>
      </c>
      <c r="I109" s="36">
        <v>625.76666666666677</v>
      </c>
      <c r="J109" s="36">
        <v>630.5333333333333</v>
      </c>
      <c r="K109" s="31">
        <v>621</v>
      </c>
      <c r="L109" s="31">
        <v>610.6</v>
      </c>
      <c r="M109" s="31">
        <v>25.92445</v>
      </c>
      <c r="N109" s="1"/>
      <c r="O109" s="1"/>
    </row>
    <row r="110" spans="1:15" ht="12.75" customHeight="1">
      <c r="A110" s="51">
        <v>101</v>
      </c>
      <c r="B110" s="53" t="s">
        <v>151</v>
      </c>
      <c r="C110" s="31">
        <v>171.28</v>
      </c>
      <c r="D110" s="36">
        <v>170.97666666666669</v>
      </c>
      <c r="E110" s="36">
        <v>170.01333333333338</v>
      </c>
      <c r="F110" s="36">
        <v>168.7466666666667</v>
      </c>
      <c r="G110" s="36">
        <v>167.78333333333339</v>
      </c>
      <c r="H110" s="36">
        <v>172.24333333333337</v>
      </c>
      <c r="I110" s="36">
        <v>173.20666666666668</v>
      </c>
      <c r="J110" s="36">
        <v>174.47333333333336</v>
      </c>
      <c r="K110" s="31">
        <v>171.94</v>
      </c>
      <c r="L110" s="31">
        <v>169.71</v>
      </c>
      <c r="M110" s="31">
        <v>264.31263999999999</v>
      </c>
      <c r="N110" s="1"/>
      <c r="O110" s="1"/>
    </row>
    <row r="111" spans="1:15" ht="12.75" customHeight="1">
      <c r="A111" s="51">
        <v>102</v>
      </c>
      <c r="B111" s="53" t="s">
        <v>153</v>
      </c>
      <c r="C111" s="31">
        <v>1026.2</v>
      </c>
      <c r="D111" s="36">
        <v>1021.2333333333332</v>
      </c>
      <c r="E111" s="36">
        <v>1008.0166666666664</v>
      </c>
      <c r="F111" s="36">
        <v>989.83333333333314</v>
      </c>
      <c r="G111" s="36">
        <v>976.61666666666633</v>
      </c>
      <c r="H111" s="36">
        <v>1039.4166666666665</v>
      </c>
      <c r="I111" s="36">
        <v>1052.6333333333334</v>
      </c>
      <c r="J111" s="36">
        <v>1070.8166666666666</v>
      </c>
      <c r="K111" s="31">
        <v>1034.45</v>
      </c>
      <c r="L111" s="31">
        <v>1003.05</v>
      </c>
      <c r="M111" s="31">
        <v>46.709409999999998</v>
      </c>
      <c r="N111" s="1"/>
      <c r="O111" s="1"/>
    </row>
    <row r="112" spans="1:15" ht="12.75" customHeight="1">
      <c r="A112" s="51">
        <v>103</v>
      </c>
      <c r="B112" s="53" t="s">
        <v>401</v>
      </c>
      <c r="C112" s="31">
        <v>188.23</v>
      </c>
      <c r="D112" s="36">
        <v>185.94333333333336</v>
      </c>
      <c r="E112" s="36">
        <v>180.38666666666671</v>
      </c>
      <c r="F112" s="36">
        <v>172.54333333333335</v>
      </c>
      <c r="G112" s="36">
        <v>166.98666666666671</v>
      </c>
      <c r="H112" s="36">
        <v>193.78666666666672</v>
      </c>
      <c r="I112" s="36">
        <v>199.34333333333339</v>
      </c>
      <c r="J112" s="36">
        <v>207.18666666666672</v>
      </c>
      <c r="K112" s="31">
        <v>191.5</v>
      </c>
      <c r="L112" s="31">
        <v>178.1</v>
      </c>
      <c r="M112" s="31">
        <v>2245.6367399999999</v>
      </c>
      <c r="N112" s="1"/>
      <c r="O112" s="1"/>
    </row>
    <row r="113" spans="1:15" ht="12.75" customHeight="1">
      <c r="A113" s="51">
        <v>104</v>
      </c>
      <c r="B113" s="53" t="s">
        <v>142</v>
      </c>
      <c r="C113" s="31">
        <v>522.29999999999995</v>
      </c>
      <c r="D113" s="36">
        <v>521.13333333333333</v>
      </c>
      <c r="E113" s="36">
        <v>516.26666666666665</v>
      </c>
      <c r="F113" s="36">
        <v>510.23333333333335</v>
      </c>
      <c r="G113" s="36">
        <v>505.36666666666667</v>
      </c>
      <c r="H113" s="36">
        <v>527.16666666666663</v>
      </c>
      <c r="I113" s="36">
        <v>532.03333333333319</v>
      </c>
      <c r="J113" s="36">
        <v>538.06666666666661</v>
      </c>
      <c r="K113" s="31">
        <v>526</v>
      </c>
      <c r="L113" s="31">
        <v>515.1</v>
      </c>
      <c r="M113" s="31">
        <v>17.202929999999999</v>
      </c>
      <c r="N113" s="1"/>
      <c r="O113" s="1"/>
    </row>
    <row r="114" spans="1:15" ht="12.75" customHeight="1">
      <c r="A114" s="51">
        <v>105</v>
      </c>
      <c r="B114" s="53" t="s">
        <v>148</v>
      </c>
      <c r="C114" s="31">
        <v>395.65</v>
      </c>
      <c r="D114" s="36">
        <v>397.13333333333327</v>
      </c>
      <c r="E114" s="36">
        <v>390.81666666666655</v>
      </c>
      <c r="F114" s="36">
        <v>385.98333333333329</v>
      </c>
      <c r="G114" s="36">
        <v>379.66666666666657</v>
      </c>
      <c r="H114" s="36">
        <v>401.96666666666653</v>
      </c>
      <c r="I114" s="36">
        <v>408.28333333333325</v>
      </c>
      <c r="J114" s="36">
        <v>413.1166666666665</v>
      </c>
      <c r="K114" s="31">
        <v>403.45</v>
      </c>
      <c r="L114" s="31">
        <v>392.3</v>
      </c>
      <c r="M114" s="31">
        <v>137.52975000000001</v>
      </c>
      <c r="N114" s="1"/>
      <c r="O114" s="1"/>
    </row>
    <row r="115" spans="1:15" ht="12.75" customHeight="1">
      <c r="A115" s="51">
        <v>106</v>
      </c>
      <c r="B115" s="53" t="s">
        <v>147</v>
      </c>
      <c r="C115" s="31">
        <v>1434.25</v>
      </c>
      <c r="D115" s="36">
        <v>1436.6499999999999</v>
      </c>
      <c r="E115" s="36">
        <v>1423.5999999999997</v>
      </c>
      <c r="F115" s="36">
        <v>1412.9499999999998</v>
      </c>
      <c r="G115" s="36">
        <v>1399.8999999999996</v>
      </c>
      <c r="H115" s="36">
        <v>1447.2999999999997</v>
      </c>
      <c r="I115" s="36">
        <v>1460.35</v>
      </c>
      <c r="J115" s="36">
        <v>1470.9999999999998</v>
      </c>
      <c r="K115" s="31">
        <v>1449.7</v>
      </c>
      <c r="L115" s="31">
        <v>1426</v>
      </c>
      <c r="M115" s="31">
        <v>42.163089999999997</v>
      </c>
      <c r="N115" s="1"/>
      <c r="O115" s="1"/>
    </row>
    <row r="116" spans="1:15" ht="12.75" customHeight="1">
      <c r="A116" s="51">
        <v>107</v>
      </c>
      <c r="B116" s="53" t="s">
        <v>182</v>
      </c>
      <c r="C116" s="31">
        <v>6809.5</v>
      </c>
      <c r="D116" s="36">
        <v>6783.666666666667</v>
      </c>
      <c r="E116" s="36">
        <v>6738.3833333333341</v>
      </c>
      <c r="F116" s="36">
        <v>6667.2666666666673</v>
      </c>
      <c r="G116" s="36">
        <v>6621.9833333333345</v>
      </c>
      <c r="H116" s="36">
        <v>6854.7833333333338</v>
      </c>
      <c r="I116" s="36">
        <v>6900.0666666666666</v>
      </c>
      <c r="J116" s="36">
        <v>6971.1833333333334</v>
      </c>
      <c r="K116" s="31">
        <v>6828.95</v>
      </c>
      <c r="L116" s="31">
        <v>6712.55</v>
      </c>
      <c r="M116" s="31">
        <v>0.72665999999999997</v>
      </c>
      <c r="N116" s="1"/>
      <c r="O116" s="1"/>
    </row>
    <row r="117" spans="1:15" ht="12.75" customHeight="1">
      <c r="A117" s="51">
        <v>108</v>
      </c>
      <c r="B117" s="53" t="s">
        <v>149</v>
      </c>
      <c r="C117" s="31">
        <v>1647.45</v>
      </c>
      <c r="D117" s="36">
        <v>1648.8833333333332</v>
      </c>
      <c r="E117" s="36">
        <v>1631.9166666666665</v>
      </c>
      <c r="F117" s="36">
        <v>1616.3833333333332</v>
      </c>
      <c r="G117" s="36">
        <v>1599.4166666666665</v>
      </c>
      <c r="H117" s="36">
        <v>1664.4166666666665</v>
      </c>
      <c r="I117" s="36">
        <v>1681.3833333333332</v>
      </c>
      <c r="J117" s="36">
        <v>1696.9166666666665</v>
      </c>
      <c r="K117" s="31">
        <v>1665.85</v>
      </c>
      <c r="L117" s="31">
        <v>1633.35</v>
      </c>
      <c r="M117" s="31">
        <v>70.650220000000004</v>
      </c>
      <c r="N117" s="1"/>
      <c r="O117" s="1"/>
    </row>
    <row r="118" spans="1:15" ht="12.75" customHeight="1">
      <c r="A118" s="51">
        <v>109</v>
      </c>
      <c r="B118" s="53" t="s">
        <v>146</v>
      </c>
      <c r="C118" s="31">
        <v>4322.8999999999996</v>
      </c>
      <c r="D118" s="36">
        <v>4318.8833333333332</v>
      </c>
      <c r="E118" s="36">
        <v>4292.7666666666664</v>
      </c>
      <c r="F118" s="36">
        <v>4262.6333333333332</v>
      </c>
      <c r="G118" s="36">
        <v>4236.5166666666664</v>
      </c>
      <c r="H118" s="36">
        <v>4349.0166666666664</v>
      </c>
      <c r="I118" s="36">
        <v>4375.1333333333332</v>
      </c>
      <c r="J118" s="36">
        <v>4405.2666666666664</v>
      </c>
      <c r="K118" s="31">
        <v>4345</v>
      </c>
      <c r="L118" s="31">
        <v>4288.75</v>
      </c>
      <c r="M118" s="31">
        <v>5.7644799999999998</v>
      </c>
      <c r="N118" s="1"/>
      <c r="O118" s="1"/>
    </row>
    <row r="119" spans="1:15" ht="12.75" customHeight="1">
      <c r="A119" s="51">
        <v>110</v>
      </c>
      <c r="B119" s="53" t="s">
        <v>152</v>
      </c>
      <c r="C119" s="31">
        <v>1192.75</v>
      </c>
      <c r="D119" s="36">
        <v>1188.6833333333334</v>
      </c>
      <c r="E119" s="36">
        <v>1178.5666666666668</v>
      </c>
      <c r="F119" s="36">
        <v>1164.3833333333334</v>
      </c>
      <c r="G119" s="36">
        <v>1154.2666666666669</v>
      </c>
      <c r="H119" s="36">
        <v>1202.8666666666668</v>
      </c>
      <c r="I119" s="36">
        <v>1212.9833333333336</v>
      </c>
      <c r="J119" s="36">
        <v>1227.1666666666667</v>
      </c>
      <c r="K119" s="31">
        <v>1198.8</v>
      </c>
      <c r="L119" s="31">
        <v>1174.5</v>
      </c>
      <c r="M119" s="31">
        <v>10.38443</v>
      </c>
      <c r="N119" s="1"/>
      <c r="O119" s="1"/>
    </row>
    <row r="120" spans="1:15" ht="12.75" customHeight="1">
      <c r="A120" s="51">
        <v>111</v>
      </c>
      <c r="B120" s="53" t="s">
        <v>278</v>
      </c>
      <c r="C120" s="31">
        <v>736.6</v>
      </c>
      <c r="D120" s="36">
        <v>734</v>
      </c>
      <c r="E120" s="36">
        <v>719</v>
      </c>
      <c r="F120" s="36">
        <v>701.4</v>
      </c>
      <c r="G120" s="36">
        <v>686.4</v>
      </c>
      <c r="H120" s="36">
        <v>751.6</v>
      </c>
      <c r="I120" s="36">
        <v>766.6</v>
      </c>
      <c r="J120" s="36">
        <v>784.2</v>
      </c>
      <c r="K120" s="31">
        <v>749</v>
      </c>
      <c r="L120" s="31">
        <v>716.4</v>
      </c>
      <c r="M120" s="31">
        <v>24.393699999999999</v>
      </c>
      <c r="N120" s="1"/>
      <c r="O120" s="1"/>
    </row>
    <row r="121" spans="1:15" ht="12.75" customHeight="1">
      <c r="A121" s="51">
        <v>112</v>
      </c>
      <c r="B121" s="53" t="s">
        <v>157</v>
      </c>
      <c r="C121" s="31">
        <v>954.05</v>
      </c>
      <c r="D121" s="36">
        <v>951.75</v>
      </c>
      <c r="E121" s="36">
        <v>947.5</v>
      </c>
      <c r="F121" s="36">
        <v>940.95</v>
      </c>
      <c r="G121" s="36">
        <v>936.7</v>
      </c>
      <c r="H121" s="36">
        <v>958.3</v>
      </c>
      <c r="I121" s="36">
        <v>962.55</v>
      </c>
      <c r="J121" s="36">
        <v>969.09999999999991</v>
      </c>
      <c r="K121" s="31">
        <v>956</v>
      </c>
      <c r="L121" s="31">
        <v>945.2</v>
      </c>
      <c r="M121" s="31">
        <v>15.8355</v>
      </c>
      <c r="N121" s="1"/>
      <c r="O121" s="1"/>
    </row>
    <row r="122" spans="1:15" ht="12.75" customHeight="1">
      <c r="A122" s="51">
        <v>113</v>
      </c>
      <c r="B122" s="53" t="s">
        <v>155</v>
      </c>
      <c r="C122" s="31">
        <v>1050.5</v>
      </c>
      <c r="D122" s="36">
        <v>1053.8333333333333</v>
      </c>
      <c r="E122" s="36">
        <v>1044.3666666666666</v>
      </c>
      <c r="F122" s="36">
        <v>1038.2333333333333</v>
      </c>
      <c r="G122" s="36">
        <v>1028.7666666666667</v>
      </c>
      <c r="H122" s="36">
        <v>1059.9666666666665</v>
      </c>
      <c r="I122" s="36">
        <v>1069.4333333333332</v>
      </c>
      <c r="J122" s="36">
        <v>1075.5666666666664</v>
      </c>
      <c r="K122" s="31">
        <v>1063.3</v>
      </c>
      <c r="L122" s="31">
        <v>1047.7</v>
      </c>
      <c r="M122" s="31">
        <v>14.454079999999999</v>
      </c>
      <c r="N122" s="1"/>
      <c r="O122" s="1"/>
    </row>
    <row r="123" spans="1:15" ht="12.75" customHeight="1">
      <c r="A123" s="51">
        <v>114</v>
      </c>
      <c r="B123" s="53" t="s">
        <v>158</v>
      </c>
      <c r="C123" s="31">
        <v>570.54999999999995</v>
      </c>
      <c r="D123" s="36">
        <v>568.11666666666667</v>
      </c>
      <c r="E123" s="36">
        <v>563.63333333333333</v>
      </c>
      <c r="F123" s="36">
        <v>556.7166666666667</v>
      </c>
      <c r="G123" s="36">
        <v>552.23333333333335</v>
      </c>
      <c r="H123" s="36">
        <v>575.0333333333333</v>
      </c>
      <c r="I123" s="36">
        <v>579.51666666666665</v>
      </c>
      <c r="J123" s="36">
        <v>586.43333333333328</v>
      </c>
      <c r="K123" s="31">
        <v>572.6</v>
      </c>
      <c r="L123" s="31">
        <v>561.20000000000005</v>
      </c>
      <c r="M123" s="31">
        <v>8.3779299999999992</v>
      </c>
      <c r="N123" s="1"/>
      <c r="O123" s="1"/>
    </row>
    <row r="124" spans="1:15" ht="12.75" customHeight="1">
      <c r="A124" s="51">
        <v>115</v>
      </c>
      <c r="B124" s="53" t="s">
        <v>416</v>
      </c>
      <c r="C124" s="31">
        <v>1693.95</v>
      </c>
      <c r="D124" s="36">
        <v>1706.9833333333336</v>
      </c>
      <c r="E124" s="36">
        <v>1667.0666666666671</v>
      </c>
      <c r="F124" s="36">
        <v>1640.1833333333334</v>
      </c>
      <c r="G124" s="36">
        <v>1600.2666666666669</v>
      </c>
      <c r="H124" s="36">
        <v>1733.8666666666672</v>
      </c>
      <c r="I124" s="36">
        <v>1773.7833333333338</v>
      </c>
      <c r="J124" s="36">
        <v>1800.6666666666674</v>
      </c>
      <c r="K124" s="31">
        <v>1746.9</v>
      </c>
      <c r="L124" s="31">
        <v>1680.1</v>
      </c>
      <c r="M124" s="31">
        <v>8.4728999999999992</v>
      </c>
      <c r="N124" s="1"/>
      <c r="O124" s="1"/>
    </row>
    <row r="125" spans="1:15" ht="12.75" customHeight="1">
      <c r="A125" s="51">
        <v>116</v>
      </c>
      <c r="B125" s="53" t="s">
        <v>159</v>
      </c>
      <c r="C125" s="31">
        <v>1852.7</v>
      </c>
      <c r="D125" s="36">
        <v>1843.0333333333335</v>
      </c>
      <c r="E125" s="36">
        <v>1828.116666666667</v>
      </c>
      <c r="F125" s="36">
        <v>1803.5333333333335</v>
      </c>
      <c r="G125" s="36">
        <v>1788.616666666667</v>
      </c>
      <c r="H125" s="36">
        <v>1867.616666666667</v>
      </c>
      <c r="I125" s="36">
        <v>1882.5333333333335</v>
      </c>
      <c r="J125" s="36">
        <v>1907.116666666667</v>
      </c>
      <c r="K125" s="31">
        <v>1857.95</v>
      </c>
      <c r="L125" s="31">
        <v>1818.45</v>
      </c>
      <c r="M125" s="31">
        <v>34.656529999999997</v>
      </c>
      <c r="N125" s="1"/>
      <c r="O125" s="1"/>
    </row>
    <row r="126" spans="1:15" ht="12.75" customHeight="1">
      <c r="A126" s="51">
        <v>117</v>
      </c>
      <c r="B126" s="53" t="s">
        <v>843</v>
      </c>
      <c r="C126" s="31">
        <v>189.91</v>
      </c>
      <c r="D126" s="36">
        <v>188.4366666666667</v>
      </c>
      <c r="E126" s="36">
        <v>186.32333333333338</v>
      </c>
      <c r="F126" s="36">
        <v>182.73666666666668</v>
      </c>
      <c r="G126" s="36">
        <v>180.62333333333336</v>
      </c>
      <c r="H126" s="36">
        <v>192.0233333333334</v>
      </c>
      <c r="I126" s="36">
        <v>194.13666666666668</v>
      </c>
      <c r="J126" s="36">
        <v>197.72333333333341</v>
      </c>
      <c r="K126" s="31">
        <v>190.55</v>
      </c>
      <c r="L126" s="31">
        <v>184.85</v>
      </c>
      <c r="M126" s="31">
        <v>77.36157</v>
      </c>
      <c r="N126" s="1"/>
      <c r="O126" s="1"/>
    </row>
    <row r="127" spans="1:15" ht="12.75" customHeight="1">
      <c r="A127" s="51">
        <v>118</v>
      </c>
      <c r="B127" s="53" t="s">
        <v>165</v>
      </c>
      <c r="C127" s="31">
        <v>5125.3999999999996</v>
      </c>
      <c r="D127" s="36">
        <v>5070.8666666666659</v>
      </c>
      <c r="E127" s="36">
        <v>5006.7333333333318</v>
      </c>
      <c r="F127" s="36">
        <v>4888.0666666666657</v>
      </c>
      <c r="G127" s="36">
        <v>4823.9333333333316</v>
      </c>
      <c r="H127" s="36">
        <v>5189.5333333333319</v>
      </c>
      <c r="I127" s="36">
        <v>5253.6666666666652</v>
      </c>
      <c r="J127" s="36">
        <v>5372.3333333333321</v>
      </c>
      <c r="K127" s="31">
        <v>5135</v>
      </c>
      <c r="L127" s="31">
        <v>4952.2</v>
      </c>
      <c r="M127" s="31">
        <v>1.44797</v>
      </c>
      <c r="N127" s="1"/>
      <c r="O127" s="1"/>
    </row>
    <row r="128" spans="1:15" ht="12.75" customHeight="1">
      <c r="A128" s="51">
        <v>119</v>
      </c>
      <c r="B128" s="53" t="s">
        <v>162</v>
      </c>
      <c r="C128" s="31">
        <v>795.7</v>
      </c>
      <c r="D128" s="36">
        <v>794.4</v>
      </c>
      <c r="E128" s="36">
        <v>784.8</v>
      </c>
      <c r="F128" s="36">
        <v>773.9</v>
      </c>
      <c r="G128" s="36">
        <v>764.3</v>
      </c>
      <c r="H128" s="36">
        <v>805.3</v>
      </c>
      <c r="I128" s="36">
        <v>814.90000000000009</v>
      </c>
      <c r="J128" s="36">
        <v>825.8</v>
      </c>
      <c r="K128" s="31">
        <v>804</v>
      </c>
      <c r="L128" s="31">
        <v>783.5</v>
      </c>
      <c r="M128" s="31">
        <v>16.98197</v>
      </c>
      <c r="N128" s="1"/>
      <c r="O128" s="1"/>
    </row>
    <row r="129" spans="1:15" ht="12.75" customHeight="1">
      <c r="A129" s="51">
        <v>120</v>
      </c>
      <c r="B129" s="53" t="s">
        <v>164</v>
      </c>
      <c r="C129" s="31">
        <v>5421.7</v>
      </c>
      <c r="D129" s="36">
        <v>5437.8833333333332</v>
      </c>
      <c r="E129" s="36">
        <v>5382.5666666666666</v>
      </c>
      <c r="F129" s="36">
        <v>5343.4333333333334</v>
      </c>
      <c r="G129" s="36">
        <v>5288.1166666666668</v>
      </c>
      <c r="H129" s="36">
        <v>5477.0166666666664</v>
      </c>
      <c r="I129" s="36">
        <v>5532.3333333333321</v>
      </c>
      <c r="J129" s="36">
        <v>5571.4666666666662</v>
      </c>
      <c r="K129" s="31">
        <v>5493.2</v>
      </c>
      <c r="L129" s="31">
        <v>5398.75</v>
      </c>
      <c r="M129" s="31">
        <v>2.1346799999999999</v>
      </c>
      <c r="N129" s="1"/>
      <c r="O129" s="1"/>
    </row>
    <row r="130" spans="1:15" ht="12.75" customHeight="1">
      <c r="A130" s="51">
        <v>121</v>
      </c>
      <c r="B130" s="53" t="s">
        <v>163</v>
      </c>
      <c r="C130" s="31">
        <v>3627.15</v>
      </c>
      <c r="D130" s="36">
        <v>3611.0499999999997</v>
      </c>
      <c r="E130" s="36">
        <v>3584.0999999999995</v>
      </c>
      <c r="F130" s="36">
        <v>3541.0499999999997</v>
      </c>
      <c r="G130" s="36">
        <v>3514.0999999999995</v>
      </c>
      <c r="H130" s="36">
        <v>3654.0999999999995</v>
      </c>
      <c r="I130" s="36">
        <v>3681.0499999999993</v>
      </c>
      <c r="J130" s="36">
        <v>3724.0999999999995</v>
      </c>
      <c r="K130" s="31">
        <v>3638</v>
      </c>
      <c r="L130" s="31">
        <v>3568</v>
      </c>
      <c r="M130" s="31">
        <v>16.35209</v>
      </c>
      <c r="N130" s="1"/>
      <c r="O130" s="1"/>
    </row>
    <row r="131" spans="1:15" ht="12.75" customHeight="1">
      <c r="A131" s="51">
        <v>122</v>
      </c>
      <c r="B131" s="53" t="s">
        <v>161</v>
      </c>
      <c r="C131" s="31">
        <v>477.15</v>
      </c>
      <c r="D131" s="36">
        <v>470.7833333333333</v>
      </c>
      <c r="E131" s="36">
        <v>460.11666666666662</v>
      </c>
      <c r="F131" s="36">
        <v>443.08333333333331</v>
      </c>
      <c r="G131" s="36">
        <v>432.41666666666663</v>
      </c>
      <c r="H131" s="36">
        <v>487.81666666666661</v>
      </c>
      <c r="I131" s="36">
        <v>498.48333333333335</v>
      </c>
      <c r="J131" s="36">
        <v>515.51666666666665</v>
      </c>
      <c r="K131" s="31">
        <v>481.45</v>
      </c>
      <c r="L131" s="31">
        <v>453.75</v>
      </c>
      <c r="M131" s="31">
        <v>117.85336</v>
      </c>
      <c r="N131" s="1"/>
      <c r="O131" s="1"/>
    </row>
    <row r="132" spans="1:15" ht="12.75" customHeight="1">
      <c r="A132" s="51">
        <v>123</v>
      </c>
      <c r="B132" s="53" t="s">
        <v>279</v>
      </c>
      <c r="C132" s="31">
        <v>1015.65</v>
      </c>
      <c r="D132" s="36">
        <v>1014.5499999999998</v>
      </c>
      <c r="E132" s="36">
        <v>1004.8999999999996</v>
      </c>
      <c r="F132" s="36">
        <v>994.14999999999975</v>
      </c>
      <c r="G132" s="36">
        <v>984.49999999999955</v>
      </c>
      <c r="H132" s="36">
        <v>1025.2999999999997</v>
      </c>
      <c r="I132" s="36">
        <v>1034.95</v>
      </c>
      <c r="J132" s="36">
        <v>1045.6999999999998</v>
      </c>
      <c r="K132" s="31">
        <v>1024.2</v>
      </c>
      <c r="L132" s="31">
        <v>1003.8</v>
      </c>
      <c r="M132" s="31">
        <v>23.318480000000001</v>
      </c>
      <c r="N132" s="1"/>
      <c r="O132" s="1"/>
    </row>
    <row r="133" spans="1:15" ht="12.75" customHeight="1">
      <c r="A133" s="51">
        <v>124</v>
      </c>
      <c r="B133" s="53" t="s">
        <v>166</v>
      </c>
      <c r="C133" s="31">
        <v>1770.2</v>
      </c>
      <c r="D133" s="36">
        <v>1770.3666666666668</v>
      </c>
      <c r="E133" s="36">
        <v>1755.7333333333336</v>
      </c>
      <c r="F133" s="36">
        <v>1741.2666666666669</v>
      </c>
      <c r="G133" s="36">
        <v>1726.6333333333337</v>
      </c>
      <c r="H133" s="36">
        <v>1784.8333333333335</v>
      </c>
      <c r="I133" s="36">
        <v>1799.4666666666667</v>
      </c>
      <c r="J133" s="36">
        <v>1813.9333333333334</v>
      </c>
      <c r="K133" s="31">
        <v>1785</v>
      </c>
      <c r="L133" s="31">
        <v>1755.9</v>
      </c>
      <c r="M133" s="31">
        <v>17.075890000000001</v>
      </c>
      <c r="N133" s="1"/>
      <c r="O133" s="1"/>
    </row>
    <row r="134" spans="1:15" ht="12.75" customHeight="1">
      <c r="A134" s="51">
        <v>125</v>
      </c>
      <c r="B134" s="53" t="s">
        <v>179</v>
      </c>
      <c r="C134" s="31">
        <v>128951.05</v>
      </c>
      <c r="D134" s="36">
        <v>129267.01666666666</v>
      </c>
      <c r="E134" s="36">
        <v>127884.03333333333</v>
      </c>
      <c r="F134" s="36">
        <v>126817.01666666666</v>
      </c>
      <c r="G134" s="36">
        <v>125434.03333333333</v>
      </c>
      <c r="H134" s="36">
        <v>130334.03333333333</v>
      </c>
      <c r="I134" s="36">
        <v>131717.01666666666</v>
      </c>
      <c r="J134" s="36">
        <v>132784.03333333333</v>
      </c>
      <c r="K134" s="31">
        <v>130650</v>
      </c>
      <c r="L134" s="31">
        <v>128200</v>
      </c>
      <c r="M134" s="31">
        <v>7.8820000000000001E-2</v>
      </c>
      <c r="N134" s="1"/>
      <c r="O134" s="1"/>
    </row>
    <row r="135" spans="1:15" ht="12.75" customHeight="1">
      <c r="A135" s="51">
        <v>126</v>
      </c>
      <c r="B135" s="53" t="s">
        <v>429</v>
      </c>
      <c r="C135" s="31">
        <v>1533.9</v>
      </c>
      <c r="D135" s="36">
        <v>1526.55</v>
      </c>
      <c r="E135" s="36">
        <v>1514.35</v>
      </c>
      <c r="F135" s="36">
        <v>1494.8</v>
      </c>
      <c r="G135" s="36">
        <v>1482.6</v>
      </c>
      <c r="H135" s="36">
        <v>1546.1</v>
      </c>
      <c r="I135" s="36">
        <v>1558.3000000000002</v>
      </c>
      <c r="J135" s="36">
        <v>1577.85</v>
      </c>
      <c r="K135" s="31">
        <v>1538.75</v>
      </c>
      <c r="L135" s="31">
        <v>1507</v>
      </c>
      <c r="M135" s="31">
        <v>3.5022199999999999</v>
      </c>
      <c r="N135" s="1"/>
      <c r="O135" s="1"/>
    </row>
    <row r="136" spans="1:15" ht="12.75" customHeight="1">
      <c r="A136" s="51">
        <v>127</v>
      </c>
      <c r="B136" s="53" t="s">
        <v>168</v>
      </c>
      <c r="C136" s="31">
        <v>300.5</v>
      </c>
      <c r="D136" s="36">
        <v>300.11666666666667</v>
      </c>
      <c r="E136" s="36">
        <v>298.13333333333333</v>
      </c>
      <c r="F136" s="36">
        <v>295.76666666666665</v>
      </c>
      <c r="G136" s="36">
        <v>293.7833333333333</v>
      </c>
      <c r="H136" s="36">
        <v>302.48333333333335</v>
      </c>
      <c r="I136" s="36">
        <v>304.4666666666667</v>
      </c>
      <c r="J136" s="36">
        <v>306.83333333333337</v>
      </c>
      <c r="K136" s="31">
        <v>302.10000000000002</v>
      </c>
      <c r="L136" s="31">
        <v>297.75</v>
      </c>
      <c r="M136" s="31">
        <v>33.031100000000002</v>
      </c>
      <c r="N136" s="1"/>
      <c r="O136" s="1"/>
    </row>
    <row r="137" spans="1:15" ht="12.75" customHeight="1">
      <c r="A137" s="51">
        <v>128</v>
      </c>
      <c r="B137" s="53" t="s">
        <v>167</v>
      </c>
      <c r="C137" s="31">
        <v>2880.6</v>
      </c>
      <c r="D137" s="36">
        <v>2868.8666666666668</v>
      </c>
      <c r="E137" s="36">
        <v>2851.7333333333336</v>
      </c>
      <c r="F137" s="36">
        <v>2822.8666666666668</v>
      </c>
      <c r="G137" s="36">
        <v>2805.7333333333336</v>
      </c>
      <c r="H137" s="36">
        <v>2897.7333333333336</v>
      </c>
      <c r="I137" s="36">
        <v>2914.8666666666668</v>
      </c>
      <c r="J137" s="36">
        <v>2943.7333333333336</v>
      </c>
      <c r="K137" s="31">
        <v>2886</v>
      </c>
      <c r="L137" s="31">
        <v>2840</v>
      </c>
      <c r="M137" s="31">
        <v>19.66103</v>
      </c>
      <c r="N137" s="1"/>
      <c r="O137" s="1"/>
    </row>
    <row r="138" spans="1:15" ht="12.75" customHeight="1">
      <c r="A138" s="51">
        <v>129</v>
      </c>
      <c r="B138" s="53" t="s">
        <v>804</v>
      </c>
      <c r="C138" s="31">
        <v>2137.85</v>
      </c>
      <c r="D138" s="36">
        <v>2152.6166666666668</v>
      </c>
      <c r="E138" s="36">
        <v>2115.2333333333336</v>
      </c>
      <c r="F138" s="36">
        <v>2092.6166666666668</v>
      </c>
      <c r="G138" s="36">
        <v>2055.2333333333336</v>
      </c>
      <c r="H138" s="36">
        <v>2175.2333333333336</v>
      </c>
      <c r="I138" s="36">
        <v>2212.6166666666668</v>
      </c>
      <c r="J138" s="36">
        <v>2235.2333333333336</v>
      </c>
      <c r="K138" s="31">
        <v>2190</v>
      </c>
      <c r="L138" s="31">
        <v>2130</v>
      </c>
      <c r="M138" s="31">
        <v>5.0757500000000002</v>
      </c>
      <c r="N138" s="1"/>
      <c r="O138" s="1"/>
    </row>
    <row r="139" spans="1:15" ht="12.75" customHeight="1">
      <c r="A139" s="51">
        <v>130</v>
      </c>
      <c r="B139" s="53" t="s">
        <v>170</v>
      </c>
      <c r="C139" s="31">
        <v>615.35</v>
      </c>
      <c r="D139" s="36">
        <v>613.51666666666677</v>
      </c>
      <c r="E139" s="36">
        <v>608.33333333333348</v>
      </c>
      <c r="F139" s="36">
        <v>601.31666666666672</v>
      </c>
      <c r="G139" s="36">
        <v>596.13333333333344</v>
      </c>
      <c r="H139" s="36">
        <v>620.53333333333353</v>
      </c>
      <c r="I139" s="36">
        <v>625.7166666666667</v>
      </c>
      <c r="J139" s="36">
        <v>632.73333333333358</v>
      </c>
      <c r="K139" s="31">
        <v>618.70000000000005</v>
      </c>
      <c r="L139" s="31">
        <v>606.5</v>
      </c>
      <c r="M139" s="31">
        <v>60.708449999999999</v>
      </c>
      <c r="N139" s="1"/>
      <c r="O139" s="1"/>
    </row>
    <row r="140" spans="1:15" ht="12.75" customHeight="1">
      <c r="A140" s="51">
        <v>131</v>
      </c>
      <c r="B140" s="53" t="s">
        <v>171</v>
      </c>
      <c r="C140" s="31">
        <v>12104.05</v>
      </c>
      <c r="D140" s="36">
        <v>12087.800000000001</v>
      </c>
      <c r="E140" s="36">
        <v>12038.150000000001</v>
      </c>
      <c r="F140" s="36">
        <v>11972.25</v>
      </c>
      <c r="G140" s="36">
        <v>11922.6</v>
      </c>
      <c r="H140" s="36">
        <v>12153.700000000003</v>
      </c>
      <c r="I140" s="36">
        <v>12203.35</v>
      </c>
      <c r="J140" s="36">
        <v>12269.250000000004</v>
      </c>
      <c r="K140" s="31">
        <v>12137.45</v>
      </c>
      <c r="L140" s="31">
        <v>12021.9</v>
      </c>
      <c r="M140" s="31">
        <v>4.0692599999999999</v>
      </c>
      <c r="N140" s="1"/>
      <c r="O140" s="1"/>
    </row>
    <row r="141" spans="1:15" ht="12.75" customHeight="1">
      <c r="A141" s="51">
        <v>132</v>
      </c>
      <c r="B141" s="53" t="s">
        <v>175</v>
      </c>
      <c r="C141" s="31">
        <v>996.1</v>
      </c>
      <c r="D141" s="36">
        <v>998.56666666666661</v>
      </c>
      <c r="E141" s="36">
        <v>988.63333333333321</v>
      </c>
      <c r="F141" s="36">
        <v>981.16666666666663</v>
      </c>
      <c r="G141" s="36">
        <v>971.23333333333323</v>
      </c>
      <c r="H141" s="36">
        <v>1006.0333333333332</v>
      </c>
      <c r="I141" s="36">
        <v>1015.9666666666666</v>
      </c>
      <c r="J141" s="36">
        <v>1023.4333333333332</v>
      </c>
      <c r="K141" s="31">
        <v>1008.5</v>
      </c>
      <c r="L141" s="31">
        <v>991.1</v>
      </c>
      <c r="M141" s="31">
        <v>2.68424</v>
      </c>
      <c r="N141" s="1"/>
      <c r="O141" s="1"/>
    </row>
    <row r="142" spans="1:15" ht="12.75" customHeight="1">
      <c r="A142" s="51">
        <v>133</v>
      </c>
      <c r="B142" s="53" t="s">
        <v>281</v>
      </c>
      <c r="C142" s="31">
        <v>913.8</v>
      </c>
      <c r="D142" s="36">
        <v>916.33333333333337</v>
      </c>
      <c r="E142" s="36">
        <v>907.66666666666674</v>
      </c>
      <c r="F142" s="36">
        <v>901.53333333333342</v>
      </c>
      <c r="G142" s="36">
        <v>892.86666666666679</v>
      </c>
      <c r="H142" s="36">
        <v>922.4666666666667</v>
      </c>
      <c r="I142" s="36">
        <v>931.13333333333344</v>
      </c>
      <c r="J142" s="36">
        <v>937.26666666666665</v>
      </c>
      <c r="K142" s="31">
        <v>925</v>
      </c>
      <c r="L142" s="31">
        <v>910.2</v>
      </c>
      <c r="M142" s="31">
        <v>13.37555</v>
      </c>
      <c r="N142" s="1"/>
      <c r="O142" s="1"/>
    </row>
    <row r="143" spans="1:15" ht="12.75" customHeight="1">
      <c r="A143" s="51">
        <v>134</v>
      </c>
      <c r="B143" s="53" t="s">
        <v>434</v>
      </c>
      <c r="C143" s="31">
        <v>5685.8</v>
      </c>
      <c r="D143" s="36">
        <v>5615.2833333333328</v>
      </c>
      <c r="E143" s="36">
        <v>5370.5666666666657</v>
      </c>
      <c r="F143" s="36">
        <v>5055.333333333333</v>
      </c>
      <c r="G143" s="36">
        <v>4810.6166666666659</v>
      </c>
      <c r="H143" s="36">
        <v>5930.5166666666655</v>
      </c>
      <c r="I143" s="36">
        <v>6175.2333333333327</v>
      </c>
      <c r="J143" s="36">
        <v>6490.4666666666653</v>
      </c>
      <c r="K143" s="31">
        <v>5860</v>
      </c>
      <c r="L143" s="31">
        <v>5300.05</v>
      </c>
      <c r="M143" s="31">
        <v>96.236789999999999</v>
      </c>
      <c r="N143" s="1"/>
      <c r="O143" s="1"/>
    </row>
    <row r="144" spans="1:15" ht="12.75" customHeight="1">
      <c r="A144" s="51">
        <v>139</v>
      </c>
      <c r="B144" s="53" t="s">
        <v>282</v>
      </c>
      <c r="C144" s="31">
        <v>73.39</v>
      </c>
      <c r="D144" s="36">
        <v>73.540000000000006</v>
      </c>
      <c r="E144" s="36">
        <v>72.920000000000016</v>
      </c>
      <c r="F144" s="36">
        <v>72.45</v>
      </c>
      <c r="G144" s="36">
        <v>71.830000000000013</v>
      </c>
      <c r="H144" s="36">
        <v>74.010000000000019</v>
      </c>
      <c r="I144" s="36">
        <v>74.63</v>
      </c>
      <c r="J144" s="36">
        <v>75.100000000000023</v>
      </c>
      <c r="K144" s="31">
        <v>74.16</v>
      </c>
      <c r="L144" s="31">
        <v>73.069999999999993</v>
      </c>
      <c r="M144" s="31">
        <v>55.748420000000003</v>
      </c>
      <c r="N144" s="1"/>
      <c r="O144" s="1"/>
    </row>
    <row r="145" spans="1:15" ht="12.75" customHeight="1">
      <c r="A145" s="51">
        <v>140</v>
      </c>
      <c r="B145" s="53" t="s">
        <v>178</v>
      </c>
      <c r="C145" s="31">
        <v>2628.9</v>
      </c>
      <c r="D145" s="36">
        <v>2616.2999999999997</v>
      </c>
      <c r="E145" s="36">
        <v>2596.6999999999994</v>
      </c>
      <c r="F145" s="36">
        <v>2564.4999999999995</v>
      </c>
      <c r="G145" s="36">
        <v>2544.8999999999992</v>
      </c>
      <c r="H145" s="36">
        <v>2648.4999999999995</v>
      </c>
      <c r="I145" s="36">
        <v>2668.1</v>
      </c>
      <c r="J145" s="36">
        <v>2700.2999999999997</v>
      </c>
      <c r="K145" s="31">
        <v>2635.9</v>
      </c>
      <c r="L145" s="31">
        <v>2584.1</v>
      </c>
      <c r="M145" s="31">
        <v>9.5851100000000002</v>
      </c>
      <c r="N145" s="1"/>
      <c r="O145" s="1"/>
    </row>
    <row r="146" spans="1:15" ht="12.75" customHeight="1">
      <c r="A146" s="51">
        <v>141</v>
      </c>
      <c r="B146" s="53" t="s">
        <v>180</v>
      </c>
      <c r="C146" s="31">
        <v>1810.6</v>
      </c>
      <c r="D146" s="36">
        <v>1806.0333333333335</v>
      </c>
      <c r="E146" s="36">
        <v>1795.5666666666671</v>
      </c>
      <c r="F146" s="36">
        <v>1780.5333333333335</v>
      </c>
      <c r="G146" s="36">
        <v>1770.0666666666671</v>
      </c>
      <c r="H146" s="36">
        <v>1821.0666666666671</v>
      </c>
      <c r="I146" s="36">
        <v>1831.5333333333338</v>
      </c>
      <c r="J146" s="36">
        <v>1846.5666666666671</v>
      </c>
      <c r="K146" s="31">
        <v>1816.5</v>
      </c>
      <c r="L146" s="31">
        <v>1791</v>
      </c>
      <c r="M146" s="31">
        <v>1.12079</v>
      </c>
      <c r="N146" s="1"/>
      <c r="O146" s="1"/>
    </row>
    <row r="147" spans="1:15" ht="12.75" customHeight="1">
      <c r="A147" s="51">
        <v>142</v>
      </c>
      <c r="B147" s="53" t="s">
        <v>441</v>
      </c>
      <c r="C147" s="31">
        <v>103.82</v>
      </c>
      <c r="D147" s="36">
        <v>104.02</v>
      </c>
      <c r="E147" s="36">
        <v>102.74</v>
      </c>
      <c r="F147" s="36">
        <v>101.66</v>
      </c>
      <c r="G147" s="36">
        <v>100.38</v>
      </c>
      <c r="H147" s="36">
        <v>105.1</v>
      </c>
      <c r="I147" s="36">
        <v>106.38</v>
      </c>
      <c r="J147" s="36">
        <v>107.46</v>
      </c>
      <c r="K147" s="31">
        <v>105.3</v>
      </c>
      <c r="L147" s="31">
        <v>102.94</v>
      </c>
      <c r="M147" s="31">
        <v>742.13266999999996</v>
      </c>
      <c r="N147" s="1"/>
      <c r="O147" s="1"/>
    </row>
    <row r="148" spans="1:15" ht="12.75" customHeight="1">
      <c r="A148" s="51">
        <v>143</v>
      </c>
      <c r="B148" s="53" t="s">
        <v>185</v>
      </c>
      <c r="C148" s="31">
        <v>252.28</v>
      </c>
      <c r="D148" s="36">
        <v>251.76</v>
      </c>
      <c r="E148" s="36">
        <v>249.51999999999998</v>
      </c>
      <c r="F148" s="36">
        <v>246.76</v>
      </c>
      <c r="G148" s="36">
        <v>244.51999999999998</v>
      </c>
      <c r="H148" s="36">
        <v>254.51999999999998</v>
      </c>
      <c r="I148" s="36">
        <v>256.76</v>
      </c>
      <c r="J148" s="36">
        <v>259.52</v>
      </c>
      <c r="K148" s="31">
        <v>254</v>
      </c>
      <c r="L148" s="31">
        <v>249</v>
      </c>
      <c r="M148" s="31">
        <v>141.21287000000001</v>
      </c>
      <c r="N148" s="1"/>
      <c r="O148" s="1"/>
    </row>
    <row r="149" spans="1:15" ht="12.75" customHeight="1">
      <c r="A149" s="51">
        <v>144</v>
      </c>
      <c r="B149" s="53" t="s">
        <v>187</v>
      </c>
      <c r="C149" s="31">
        <v>379.8</v>
      </c>
      <c r="D149" s="36">
        <v>377.34999999999997</v>
      </c>
      <c r="E149" s="36">
        <v>373.44999999999993</v>
      </c>
      <c r="F149" s="36">
        <v>367.09999999999997</v>
      </c>
      <c r="G149" s="36">
        <v>363.19999999999993</v>
      </c>
      <c r="H149" s="36">
        <v>383.69999999999993</v>
      </c>
      <c r="I149" s="36">
        <v>387.59999999999991</v>
      </c>
      <c r="J149" s="36">
        <v>393.94999999999993</v>
      </c>
      <c r="K149" s="31">
        <v>381.25</v>
      </c>
      <c r="L149" s="31">
        <v>371</v>
      </c>
      <c r="M149" s="31">
        <v>159.46104</v>
      </c>
      <c r="N149" s="1"/>
      <c r="O149" s="1"/>
    </row>
    <row r="150" spans="1:15" ht="12.75" customHeight="1">
      <c r="A150" s="51">
        <v>145</v>
      </c>
      <c r="B150" s="53" t="s">
        <v>183</v>
      </c>
      <c r="C150" s="31">
        <v>3665.6</v>
      </c>
      <c r="D150" s="36">
        <v>3671.4833333333336</v>
      </c>
      <c r="E150" s="36">
        <v>3620.1166666666672</v>
      </c>
      <c r="F150" s="36">
        <v>3574.6333333333337</v>
      </c>
      <c r="G150" s="36">
        <v>3523.2666666666673</v>
      </c>
      <c r="H150" s="36">
        <v>3716.9666666666672</v>
      </c>
      <c r="I150" s="36">
        <v>3768.3333333333339</v>
      </c>
      <c r="J150" s="36">
        <v>3813.8166666666671</v>
      </c>
      <c r="K150" s="31">
        <v>3722.85</v>
      </c>
      <c r="L150" s="31">
        <v>3626</v>
      </c>
      <c r="M150" s="31">
        <v>1.99447</v>
      </c>
      <c r="N150" s="1"/>
      <c r="O150" s="1"/>
    </row>
    <row r="151" spans="1:15" ht="12.75" customHeight="1">
      <c r="A151" s="51">
        <v>146</v>
      </c>
      <c r="B151" s="53" t="s">
        <v>184</v>
      </c>
      <c r="C151" s="31">
        <v>2574.15</v>
      </c>
      <c r="D151" s="36">
        <v>2562.0833333333335</v>
      </c>
      <c r="E151" s="36">
        <v>2544.5666666666671</v>
      </c>
      <c r="F151" s="36">
        <v>2514.9833333333336</v>
      </c>
      <c r="G151" s="36">
        <v>2497.4666666666672</v>
      </c>
      <c r="H151" s="36">
        <v>2591.666666666667</v>
      </c>
      <c r="I151" s="36">
        <v>2609.1833333333334</v>
      </c>
      <c r="J151" s="36">
        <v>2638.7666666666669</v>
      </c>
      <c r="K151" s="31">
        <v>2579.6</v>
      </c>
      <c r="L151" s="31">
        <v>2532.5</v>
      </c>
      <c r="M151" s="31">
        <v>7.9151300000000004</v>
      </c>
      <c r="N151" s="1"/>
      <c r="O151" s="1"/>
    </row>
    <row r="152" spans="1:15" ht="12.75" customHeight="1">
      <c r="A152" s="51">
        <v>147</v>
      </c>
      <c r="B152" s="53" t="s">
        <v>188</v>
      </c>
      <c r="C152" s="31">
        <v>1785.05</v>
      </c>
      <c r="D152" s="36">
        <v>1788.6333333333332</v>
      </c>
      <c r="E152" s="36">
        <v>1767.2666666666664</v>
      </c>
      <c r="F152" s="36">
        <v>1749.4833333333331</v>
      </c>
      <c r="G152" s="36">
        <v>1728.1166666666663</v>
      </c>
      <c r="H152" s="36">
        <v>1806.4166666666665</v>
      </c>
      <c r="I152" s="36">
        <v>1827.7833333333333</v>
      </c>
      <c r="J152" s="36">
        <v>1845.5666666666666</v>
      </c>
      <c r="K152" s="31">
        <v>1810</v>
      </c>
      <c r="L152" s="31">
        <v>1770.85</v>
      </c>
      <c r="M152" s="31">
        <v>2.5834100000000002</v>
      </c>
      <c r="N152" s="1"/>
      <c r="O152" s="1"/>
    </row>
    <row r="153" spans="1:15" ht="12.75" customHeight="1">
      <c r="A153" s="51">
        <v>148</v>
      </c>
      <c r="B153" s="53" t="s">
        <v>190</v>
      </c>
      <c r="C153" s="31">
        <v>288.2</v>
      </c>
      <c r="D153" s="36">
        <v>284.66666666666669</v>
      </c>
      <c r="E153" s="36">
        <v>280.03333333333336</v>
      </c>
      <c r="F153" s="36">
        <v>271.86666666666667</v>
      </c>
      <c r="G153" s="36">
        <v>267.23333333333335</v>
      </c>
      <c r="H153" s="36">
        <v>292.83333333333337</v>
      </c>
      <c r="I153" s="36">
        <v>297.4666666666667</v>
      </c>
      <c r="J153" s="36">
        <v>305.63333333333338</v>
      </c>
      <c r="K153" s="31">
        <v>289.3</v>
      </c>
      <c r="L153" s="31">
        <v>276.5</v>
      </c>
      <c r="M153" s="31">
        <v>397.81961999999999</v>
      </c>
      <c r="N153" s="1"/>
      <c r="O153" s="1"/>
    </row>
    <row r="154" spans="1:15" ht="12.75" customHeight="1">
      <c r="A154" s="51">
        <v>149</v>
      </c>
      <c r="B154" s="53" t="s">
        <v>284</v>
      </c>
      <c r="C154" s="31">
        <v>489.5</v>
      </c>
      <c r="D154" s="36">
        <v>490.56666666666666</v>
      </c>
      <c r="E154" s="36">
        <v>486.13333333333333</v>
      </c>
      <c r="F154" s="36">
        <v>482.76666666666665</v>
      </c>
      <c r="G154" s="36">
        <v>478.33333333333331</v>
      </c>
      <c r="H154" s="36">
        <v>493.93333333333334</v>
      </c>
      <c r="I154" s="36">
        <v>498.36666666666662</v>
      </c>
      <c r="J154" s="36">
        <v>501.73333333333335</v>
      </c>
      <c r="K154" s="31">
        <v>495</v>
      </c>
      <c r="L154" s="31">
        <v>487.2</v>
      </c>
      <c r="M154" s="31">
        <v>21.32461</v>
      </c>
      <c r="N154" s="1"/>
      <c r="O154" s="1"/>
    </row>
    <row r="155" spans="1:15" ht="12.75" customHeight="1">
      <c r="A155" s="51">
        <v>150</v>
      </c>
      <c r="B155" s="53" t="s">
        <v>285</v>
      </c>
      <c r="C155" s="31">
        <v>436.55</v>
      </c>
      <c r="D155" s="36">
        <v>430.59999999999997</v>
      </c>
      <c r="E155" s="36">
        <v>418.69999999999993</v>
      </c>
      <c r="F155" s="36">
        <v>400.84999999999997</v>
      </c>
      <c r="G155" s="36">
        <v>388.94999999999993</v>
      </c>
      <c r="H155" s="36">
        <v>448.44999999999993</v>
      </c>
      <c r="I155" s="36">
        <v>460.34999999999991</v>
      </c>
      <c r="J155" s="36">
        <v>478.19999999999993</v>
      </c>
      <c r="K155" s="31">
        <v>442.5</v>
      </c>
      <c r="L155" s="31">
        <v>412.75</v>
      </c>
      <c r="M155" s="31">
        <v>66.303700000000006</v>
      </c>
      <c r="N155" s="1"/>
      <c r="O155" s="1"/>
    </row>
    <row r="156" spans="1:15" ht="12.75" customHeight="1">
      <c r="A156" s="51">
        <v>151</v>
      </c>
      <c r="B156" s="53" t="s">
        <v>286</v>
      </c>
      <c r="C156" s="31">
        <v>1379.45</v>
      </c>
      <c r="D156" s="36">
        <v>1391.5833333333333</v>
      </c>
      <c r="E156" s="36">
        <v>1362.8666666666666</v>
      </c>
      <c r="F156" s="36">
        <v>1346.2833333333333</v>
      </c>
      <c r="G156" s="36">
        <v>1317.5666666666666</v>
      </c>
      <c r="H156" s="36">
        <v>1408.1666666666665</v>
      </c>
      <c r="I156" s="36">
        <v>1436.8833333333332</v>
      </c>
      <c r="J156" s="36">
        <v>1453.4666666666665</v>
      </c>
      <c r="K156" s="31">
        <v>1420.3</v>
      </c>
      <c r="L156" s="31">
        <v>1375</v>
      </c>
      <c r="M156" s="31">
        <v>8.2622199999999992</v>
      </c>
      <c r="N156" s="1"/>
      <c r="O156" s="1"/>
    </row>
    <row r="157" spans="1:15" ht="12.75" customHeight="1">
      <c r="A157" s="51">
        <v>152</v>
      </c>
      <c r="B157" s="53" t="s">
        <v>197</v>
      </c>
      <c r="C157" s="31">
        <v>3788.5</v>
      </c>
      <c r="D157" s="36">
        <v>3790.15</v>
      </c>
      <c r="E157" s="36">
        <v>3773.3500000000004</v>
      </c>
      <c r="F157" s="36">
        <v>3758.2000000000003</v>
      </c>
      <c r="G157" s="36">
        <v>3741.4000000000005</v>
      </c>
      <c r="H157" s="36">
        <v>3805.3</v>
      </c>
      <c r="I157" s="36">
        <v>3822.1000000000004</v>
      </c>
      <c r="J157" s="36">
        <v>3837.25</v>
      </c>
      <c r="K157" s="31">
        <v>3806.95</v>
      </c>
      <c r="L157" s="31">
        <v>3775</v>
      </c>
      <c r="M157" s="31">
        <v>1.9368399999999999</v>
      </c>
      <c r="N157" s="1"/>
      <c r="O157" s="1"/>
    </row>
    <row r="158" spans="1:15" ht="12.75" customHeight="1">
      <c r="A158" s="51">
        <v>153</v>
      </c>
      <c r="B158" s="53" t="s">
        <v>191</v>
      </c>
      <c r="C158" s="31">
        <v>39410.35</v>
      </c>
      <c r="D158" s="36">
        <v>39219.366666666669</v>
      </c>
      <c r="E158" s="36">
        <v>38888.733333333337</v>
      </c>
      <c r="F158" s="36">
        <v>38367.116666666669</v>
      </c>
      <c r="G158" s="36">
        <v>38036.483333333337</v>
      </c>
      <c r="H158" s="36">
        <v>39740.983333333337</v>
      </c>
      <c r="I158" s="36">
        <v>40071.616666666669</v>
      </c>
      <c r="J158" s="36">
        <v>40593.233333333337</v>
      </c>
      <c r="K158" s="31">
        <v>39550</v>
      </c>
      <c r="L158" s="31">
        <v>38697.75</v>
      </c>
      <c r="M158" s="31">
        <v>0.16589999999999999</v>
      </c>
      <c r="N158" s="1"/>
      <c r="O158" s="1"/>
    </row>
    <row r="159" spans="1:15" ht="12.75" customHeight="1">
      <c r="A159" s="51">
        <v>154</v>
      </c>
      <c r="B159" s="53" t="s">
        <v>287</v>
      </c>
      <c r="C159" s="31">
        <v>1648.3</v>
      </c>
      <c r="D159" s="36">
        <v>1644.4166666666667</v>
      </c>
      <c r="E159" s="36">
        <v>1629.8833333333334</v>
      </c>
      <c r="F159" s="36">
        <v>1611.4666666666667</v>
      </c>
      <c r="G159" s="36">
        <v>1596.9333333333334</v>
      </c>
      <c r="H159" s="36">
        <v>1662.8333333333335</v>
      </c>
      <c r="I159" s="36">
        <v>1677.3666666666668</v>
      </c>
      <c r="J159" s="36">
        <v>1695.7833333333335</v>
      </c>
      <c r="K159" s="31">
        <v>1658.95</v>
      </c>
      <c r="L159" s="31">
        <v>1626</v>
      </c>
      <c r="M159" s="31">
        <v>4.6066200000000004</v>
      </c>
      <c r="N159" s="1"/>
      <c r="O159" s="1"/>
    </row>
    <row r="160" spans="1:15" ht="12.75" customHeight="1">
      <c r="A160" s="51">
        <v>155</v>
      </c>
      <c r="B160" s="53" t="s">
        <v>193</v>
      </c>
      <c r="C160" s="31">
        <v>4771.25</v>
      </c>
      <c r="D160" s="36">
        <v>4778.3166666666666</v>
      </c>
      <c r="E160" s="36">
        <v>4710.9333333333334</v>
      </c>
      <c r="F160" s="36">
        <v>4650.6166666666668</v>
      </c>
      <c r="G160" s="36">
        <v>4583.2333333333336</v>
      </c>
      <c r="H160" s="36">
        <v>4838.6333333333332</v>
      </c>
      <c r="I160" s="36">
        <v>4906.0166666666664</v>
      </c>
      <c r="J160" s="36">
        <v>4966.333333333333</v>
      </c>
      <c r="K160" s="31">
        <v>4845.7</v>
      </c>
      <c r="L160" s="31">
        <v>4718</v>
      </c>
      <c r="M160" s="31">
        <v>6.4937300000000002</v>
      </c>
      <c r="N160" s="1"/>
      <c r="O160" s="1"/>
    </row>
    <row r="161" spans="1:15" ht="12.75" customHeight="1">
      <c r="A161" s="51">
        <v>156</v>
      </c>
      <c r="B161" s="53" t="s">
        <v>194</v>
      </c>
      <c r="C161" s="31">
        <v>337.4</v>
      </c>
      <c r="D161" s="36">
        <v>336.13333333333333</v>
      </c>
      <c r="E161" s="36">
        <v>333.36666666666667</v>
      </c>
      <c r="F161" s="36">
        <v>329.33333333333337</v>
      </c>
      <c r="G161" s="36">
        <v>326.56666666666672</v>
      </c>
      <c r="H161" s="36">
        <v>340.16666666666663</v>
      </c>
      <c r="I161" s="36">
        <v>342.93333333333328</v>
      </c>
      <c r="J161" s="36">
        <v>346.96666666666658</v>
      </c>
      <c r="K161" s="31">
        <v>338.9</v>
      </c>
      <c r="L161" s="31">
        <v>332.1</v>
      </c>
      <c r="M161" s="31">
        <v>31.148949999999999</v>
      </c>
      <c r="N161" s="1"/>
      <c r="O161" s="1"/>
    </row>
    <row r="162" spans="1:15" ht="12.75" customHeight="1">
      <c r="A162" s="51">
        <v>157</v>
      </c>
      <c r="B162" s="53" t="s">
        <v>196</v>
      </c>
      <c r="C162" s="31">
        <v>3099.75</v>
      </c>
      <c r="D162" s="36">
        <v>3097.0499999999997</v>
      </c>
      <c r="E162" s="36">
        <v>3082.6999999999994</v>
      </c>
      <c r="F162" s="36">
        <v>3065.6499999999996</v>
      </c>
      <c r="G162" s="36">
        <v>3051.2999999999993</v>
      </c>
      <c r="H162" s="36">
        <v>3114.0999999999995</v>
      </c>
      <c r="I162" s="36">
        <v>3128.45</v>
      </c>
      <c r="J162" s="36">
        <v>3145.4999999999995</v>
      </c>
      <c r="K162" s="31">
        <v>3111.4</v>
      </c>
      <c r="L162" s="31">
        <v>3080</v>
      </c>
      <c r="M162" s="31">
        <v>1.98671</v>
      </c>
      <c r="N162" s="1"/>
      <c r="O162" s="1"/>
    </row>
    <row r="163" spans="1:15" ht="12.75" customHeight="1">
      <c r="A163" s="51">
        <v>158</v>
      </c>
      <c r="B163" s="53" t="s">
        <v>192</v>
      </c>
      <c r="C163" s="31">
        <v>935.2</v>
      </c>
      <c r="D163" s="36">
        <v>935.30000000000007</v>
      </c>
      <c r="E163" s="36">
        <v>924.80000000000018</v>
      </c>
      <c r="F163" s="36">
        <v>914.40000000000009</v>
      </c>
      <c r="G163" s="36">
        <v>903.9000000000002</v>
      </c>
      <c r="H163" s="36">
        <v>945.70000000000016</v>
      </c>
      <c r="I163" s="36">
        <v>956.19999999999993</v>
      </c>
      <c r="J163" s="36">
        <v>966.60000000000014</v>
      </c>
      <c r="K163" s="31">
        <v>945.8</v>
      </c>
      <c r="L163" s="31">
        <v>924.9</v>
      </c>
      <c r="M163" s="31">
        <v>14.179220000000001</v>
      </c>
      <c r="N163" s="1"/>
      <c r="O163" s="1"/>
    </row>
    <row r="164" spans="1:15" ht="12.75" customHeight="1">
      <c r="A164" s="51">
        <v>159</v>
      </c>
      <c r="B164" s="53" t="s">
        <v>199</v>
      </c>
      <c r="C164" s="31">
        <v>6634.1</v>
      </c>
      <c r="D164" s="36">
        <v>6644.416666666667</v>
      </c>
      <c r="E164" s="36">
        <v>6589.8333333333339</v>
      </c>
      <c r="F164" s="36">
        <v>6545.5666666666666</v>
      </c>
      <c r="G164" s="36">
        <v>6490.9833333333336</v>
      </c>
      <c r="H164" s="36">
        <v>6688.6833333333343</v>
      </c>
      <c r="I164" s="36">
        <v>6743.2666666666682</v>
      </c>
      <c r="J164" s="36">
        <v>6787.5333333333347</v>
      </c>
      <c r="K164" s="31">
        <v>6699</v>
      </c>
      <c r="L164" s="31">
        <v>6600.15</v>
      </c>
      <c r="M164" s="31">
        <v>2.2212800000000001</v>
      </c>
      <c r="N164" s="1"/>
      <c r="O164" s="1"/>
    </row>
    <row r="165" spans="1:15" ht="12.75" customHeight="1">
      <c r="A165" s="51">
        <v>160</v>
      </c>
      <c r="B165" s="53" t="s">
        <v>288</v>
      </c>
      <c r="C165" s="31">
        <v>428.7</v>
      </c>
      <c r="D165" s="36">
        <v>426.83333333333331</v>
      </c>
      <c r="E165" s="36">
        <v>419.16666666666663</v>
      </c>
      <c r="F165" s="36">
        <v>409.63333333333333</v>
      </c>
      <c r="G165" s="36">
        <v>401.96666666666664</v>
      </c>
      <c r="H165" s="36">
        <v>436.36666666666662</v>
      </c>
      <c r="I165" s="36">
        <v>444.03333333333325</v>
      </c>
      <c r="J165" s="36">
        <v>453.56666666666661</v>
      </c>
      <c r="K165" s="31">
        <v>434.5</v>
      </c>
      <c r="L165" s="31">
        <v>417.3</v>
      </c>
      <c r="M165" s="31">
        <v>61.259540000000001</v>
      </c>
      <c r="N165" s="1"/>
      <c r="O165" s="1"/>
    </row>
    <row r="166" spans="1:15" ht="12.75" customHeight="1">
      <c r="A166" s="51">
        <v>161</v>
      </c>
      <c r="B166" s="53" t="s">
        <v>195</v>
      </c>
      <c r="C166" s="31">
        <v>534.25</v>
      </c>
      <c r="D166" s="36">
        <v>534.35</v>
      </c>
      <c r="E166" s="36">
        <v>529.25</v>
      </c>
      <c r="F166" s="36">
        <v>524.25</v>
      </c>
      <c r="G166" s="36">
        <v>519.15</v>
      </c>
      <c r="H166" s="36">
        <v>539.35</v>
      </c>
      <c r="I166" s="36">
        <v>544.45000000000016</v>
      </c>
      <c r="J166" s="36">
        <v>549.45000000000005</v>
      </c>
      <c r="K166" s="31">
        <v>539.45000000000005</v>
      </c>
      <c r="L166" s="31">
        <v>529.35</v>
      </c>
      <c r="M166" s="31">
        <v>103.95659999999999</v>
      </c>
      <c r="N166" s="1"/>
      <c r="O166" s="1"/>
    </row>
    <row r="167" spans="1:15" ht="12.75" customHeight="1">
      <c r="A167" s="51">
        <v>162</v>
      </c>
      <c r="B167" s="53" t="s">
        <v>200</v>
      </c>
      <c r="C167" s="31">
        <v>339.4</v>
      </c>
      <c r="D167" s="36">
        <v>337.38333333333333</v>
      </c>
      <c r="E167" s="36">
        <v>334.86666666666667</v>
      </c>
      <c r="F167" s="36">
        <v>330.33333333333337</v>
      </c>
      <c r="G167" s="36">
        <v>327.81666666666672</v>
      </c>
      <c r="H167" s="36">
        <v>341.91666666666663</v>
      </c>
      <c r="I167" s="36">
        <v>344.43333333333328</v>
      </c>
      <c r="J167" s="36">
        <v>348.96666666666658</v>
      </c>
      <c r="K167" s="31">
        <v>339.9</v>
      </c>
      <c r="L167" s="31">
        <v>332.85</v>
      </c>
      <c r="M167" s="31">
        <v>108.94118</v>
      </c>
      <c r="N167" s="1"/>
      <c r="O167" s="1"/>
    </row>
    <row r="168" spans="1:15" ht="12.75" customHeight="1">
      <c r="A168" s="51">
        <v>163</v>
      </c>
      <c r="B168" s="53" t="s">
        <v>289</v>
      </c>
      <c r="C168" s="31">
        <v>1815.2</v>
      </c>
      <c r="D168" s="36">
        <v>1810.2833333333335</v>
      </c>
      <c r="E168" s="36">
        <v>1789.0666666666671</v>
      </c>
      <c r="F168" s="36">
        <v>1762.9333333333336</v>
      </c>
      <c r="G168" s="36">
        <v>1741.7166666666672</v>
      </c>
      <c r="H168" s="36">
        <v>1836.416666666667</v>
      </c>
      <c r="I168" s="36">
        <v>1857.6333333333337</v>
      </c>
      <c r="J168" s="36">
        <v>1883.7666666666669</v>
      </c>
      <c r="K168" s="31">
        <v>1831.5</v>
      </c>
      <c r="L168" s="31">
        <v>1784.15</v>
      </c>
      <c r="M168" s="31">
        <v>13.710750000000001</v>
      </c>
      <c r="N168" s="1"/>
      <c r="O168" s="1"/>
    </row>
    <row r="169" spans="1:15" ht="12.75" customHeight="1">
      <c r="A169" s="51">
        <v>164</v>
      </c>
      <c r="B169" s="53" t="s">
        <v>290</v>
      </c>
      <c r="C169" s="31">
        <v>16614.3</v>
      </c>
      <c r="D169" s="36">
        <v>16662.966666666664</v>
      </c>
      <c r="E169" s="36">
        <v>16454.333333333328</v>
      </c>
      <c r="F169" s="36">
        <v>16294.366666666665</v>
      </c>
      <c r="G169" s="36">
        <v>16085.73333333333</v>
      </c>
      <c r="H169" s="36">
        <v>16822.933333333327</v>
      </c>
      <c r="I169" s="36">
        <v>17031.566666666666</v>
      </c>
      <c r="J169" s="36">
        <v>17191.533333333326</v>
      </c>
      <c r="K169" s="31">
        <v>16871.599999999999</v>
      </c>
      <c r="L169" s="31">
        <v>16503</v>
      </c>
      <c r="M169" s="31">
        <v>3.3550000000000003E-2</v>
      </c>
      <c r="N169" s="1"/>
      <c r="O169" s="1"/>
    </row>
    <row r="170" spans="1:15" ht="12.75" customHeight="1">
      <c r="A170" s="51">
        <v>165</v>
      </c>
      <c r="B170" s="53" t="s">
        <v>198</v>
      </c>
      <c r="C170" s="31">
        <v>122.8</v>
      </c>
      <c r="D170" s="36">
        <v>122.95333333333333</v>
      </c>
      <c r="E170" s="36">
        <v>121.95666666666666</v>
      </c>
      <c r="F170" s="36">
        <v>121.11333333333333</v>
      </c>
      <c r="G170" s="36">
        <v>120.11666666666666</v>
      </c>
      <c r="H170" s="36">
        <v>123.79666666666667</v>
      </c>
      <c r="I170" s="36">
        <v>124.79333333333334</v>
      </c>
      <c r="J170" s="36">
        <v>125.63666666666667</v>
      </c>
      <c r="K170" s="31">
        <v>123.95</v>
      </c>
      <c r="L170" s="31">
        <v>122.11</v>
      </c>
      <c r="M170" s="31">
        <v>336.69963000000001</v>
      </c>
      <c r="N170" s="1"/>
      <c r="O170" s="1"/>
    </row>
    <row r="171" spans="1:15" ht="12.75" customHeight="1">
      <c r="A171" s="51">
        <v>166</v>
      </c>
      <c r="B171" t="s">
        <v>205</v>
      </c>
      <c r="C171" s="31">
        <v>580.45000000000005</v>
      </c>
      <c r="D171" s="36">
        <v>579.9666666666667</v>
      </c>
      <c r="E171" s="36">
        <v>572.88333333333344</v>
      </c>
      <c r="F171" s="36">
        <v>565.31666666666672</v>
      </c>
      <c r="G171" s="36">
        <v>558.23333333333346</v>
      </c>
      <c r="H171" s="36">
        <v>587.53333333333342</v>
      </c>
      <c r="I171" s="36">
        <v>594.61666666666667</v>
      </c>
      <c r="J171" s="36">
        <v>602.18333333333339</v>
      </c>
      <c r="K171" s="31">
        <v>587.04999999999995</v>
      </c>
      <c r="L171" s="31">
        <v>572.4</v>
      </c>
      <c r="M171" s="31">
        <v>143.61259999999999</v>
      </c>
      <c r="N171" s="1"/>
      <c r="O171" s="1"/>
    </row>
    <row r="172" spans="1:15" ht="12.75" customHeight="1">
      <c r="A172" s="51">
        <v>167</v>
      </c>
      <c r="B172" s="53" t="s">
        <v>461</v>
      </c>
      <c r="C172" s="31">
        <v>491.05</v>
      </c>
      <c r="D172" s="36">
        <v>471.36666666666662</v>
      </c>
      <c r="E172" s="36">
        <v>444.23333333333323</v>
      </c>
      <c r="F172" s="36">
        <v>397.41666666666663</v>
      </c>
      <c r="G172" s="36">
        <v>370.28333333333325</v>
      </c>
      <c r="H172" s="36">
        <v>518.18333333333317</v>
      </c>
      <c r="I172" s="36">
        <v>545.31666666666661</v>
      </c>
      <c r="J172" s="36">
        <v>592.13333333333321</v>
      </c>
      <c r="K172" s="31">
        <v>498.5</v>
      </c>
      <c r="L172" s="31">
        <v>424.55</v>
      </c>
      <c r="M172" s="31">
        <v>1523.4594199999999</v>
      </c>
      <c r="N172" s="1"/>
      <c r="O172" s="1"/>
    </row>
    <row r="173" spans="1:15" ht="12.75" customHeight="1">
      <c r="A173" s="51">
        <v>168</v>
      </c>
      <c r="B173" s="53" t="s">
        <v>206</v>
      </c>
      <c r="C173" s="31">
        <v>3177.25</v>
      </c>
      <c r="D173" s="36">
        <v>3156.75</v>
      </c>
      <c r="E173" s="36">
        <v>3116.5</v>
      </c>
      <c r="F173" s="36">
        <v>3055.75</v>
      </c>
      <c r="G173" s="36">
        <v>3015.5</v>
      </c>
      <c r="H173" s="36">
        <v>3217.5</v>
      </c>
      <c r="I173" s="36">
        <v>3257.75</v>
      </c>
      <c r="J173" s="36">
        <v>3318.5</v>
      </c>
      <c r="K173" s="31">
        <v>3197</v>
      </c>
      <c r="L173" s="31">
        <v>3096</v>
      </c>
      <c r="M173" s="31">
        <v>61.348550000000003</v>
      </c>
      <c r="N173" s="1"/>
      <c r="O173" s="1"/>
    </row>
    <row r="174" spans="1:15" ht="12.75" customHeight="1">
      <c r="A174" s="51">
        <v>169</v>
      </c>
      <c r="B174" s="53" t="s">
        <v>208</v>
      </c>
      <c r="C174" s="31">
        <v>721.95</v>
      </c>
      <c r="D174" s="36">
        <v>720.1</v>
      </c>
      <c r="E174" s="36">
        <v>716.2</v>
      </c>
      <c r="F174" s="36">
        <v>710.45</v>
      </c>
      <c r="G174" s="36">
        <v>706.55000000000007</v>
      </c>
      <c r="H174" s="36">
        <v>725.85</v>
      </c>
      <c r="I174" s="36">
        <v>729.74999999999989</v>
      </c>
      <c r="J174" s="36">
        <v>735.5</v>
      </c>
      <c r="K174" s="31">
        <v>724</v>
      </c>
      <c r="L174" s="31">
        <v>714.35</v>
      </c>
      <c r="M174" s="31">
        <v>5.4670300000000003</v>
      </c>
      <c r="N174" s="1"/>
      <c r="O174" s="1"/>
    </row>
    <row r="175" spans="1:15" ht="12.75" customHeight="1">
      <c r="A175" s="51">
        <v>170</v>
      </c>
      <c r="B175" s="53" t="s">
        <v>209</v>
      </c>
      <c r="C175" s="31">
        <v>1529.4</v>
      </c>
      <c r="D175" s="36">
        <v>1522.2666666666667</v>
      </c>
      <c r="E175" s="36">
        <v>1512.5833333333333</v>
      </c>
      <c r="F175" s="36">
        <v>1495.7666666666667</v>
      </c>
      <c r="G175" s="36">
        <v>1486.0833333333333</v>
      </c>
      <c r="H175" s="36">
        <v>1539.0833333333333</v>
      </c>
      <c r="I175" s="36">
        <v>1548.7666666666667</v>
      </c>
      <c r="J175" s="36">
        <v>1565.5833333333333</v>
      </c>
      <c r="K175" s="31">
        <v>1531.95</v>
      </c>
      <c r="L175" s="31">
        <v>1505.45</v>
      </c>
      <c r="M175" s="31">
        <v>9.6167599999999993</v>
      </c>
      <c r="N175" s="1"/>
      <c r="O175" s="1"/>
    </row>
    <row r="176" spans="1:15" ht="12.75" customHeight="1">
      <c r="A176" s="51">
        <v>171</v>
      </c>
      <c r="B176" s="53" t="s">
        <v>213</v>
      </c>
      <c r="C176" s="31">
        <v>2400.75</v>
      </c>
      <c r="D176" s="36">
        <v>2395.0166666666669</v>
      </c>
      <c r="E176" s="36">
        <v>2378.5333333333338</v>
      </c>
      <c r="F176" s="36">
        <v>2356.3166666666671</v>
      </c>
      <c r="G176" s="36">
        <v>2339.8333333333339</v>
      </c>
      <c r="H176" s="36">
        <v>2417.2333333333336</v>
      </c>
      <c r="I176" s="36">
        <v>2433.7166666666662</v>
      </c>
      <c r="J176" s="36">
        <v>2455.9333333333334</v>
      </c>
      <c r="K176" s="31">
        <v>2411.5</v>
      </c>
      <c r="L176" s="31">
        <v>2372.8000000000002</v>
      </c>
      <c r="M176" s="31">
        <v>3.6644999999999999</v>
      </c>
      <c r="N176" s="1"/>
      <c r="O176" s="1"/>
    </row>
    <row r="177" spans="1:15" ht="12.75" customHeight="1">
      <c r="A177" s="51">
        <v>172</v>
      </c>
      <c r="B177" s="53" t="s">
        <v>177</v>
      </c>
      <c r="C177" s="31">
        <v>205</v>
      </c>
      <c r="D177" s="36">
        <v>204.69666666666669</v>
      </c>
      <c r="E177" s="36">
        <v>201.79333333333338</v>
      </c>
      <c r="F177" s="36">
        <v>198.5866666666667</v>
      </c>
      <c r="G177" s="36">
        <v>195.68333333333339</v>
      </c>
      <c r="H177" s="36">
        <v>207.90333333333336</v>
      </c>
      <c r="I177" s="36">
        <v>210.80666666666667</v>
      </c>
      <c r="J177" s="36">
        <v>214.01333333333335</v>
      </c>
      <c r="K177" s="31">
        <v>207.6</v>
      </c>
      <c r="L177" s="31">
        <v>201.49</v>
      </c>
      <c r="M177" s="31">
        <v>173.19309999999999</v>
      </c>
      <c r="N177" s="1"/>
      <c r="O177" s="1"/>
    </row>
    <row r="178" spans="1:15" ht="12.75" customHeight="1">
      <c r="A178" s="51">
        <v>173</v>
      </c>
      <c r="B178" s="53" t="s">
        <v>211</v>
      </c>
      <c r="C178" s="31">
        <v>27528.7</v>
      </c>
      <c r="D178" s="36">
        <v>27466.733333333337</v>
      </c>
      <c r="E178" s="36">
        <v>27359.566666666673</v>
      </c>
      <c r="F178" s="36">
        <v>27190.433333333334</v>
      </c>
      <c r="G178" s="36">
        <v>27083.26666666667</v>
      </c>
      <c r="H178" s="36">
        <v>27635.866666666676</v>
      </c>
      <c r="I178" s="36">
        <v>27743.03333333334</v>
      </c>
      <c r="J178" s="36">
        <v>27912.166666666679</v>
      </c>
      <c r="K178" s="31">
        <v>27573.9</v>
      </c>
      <c r="L178" s="31">
        <v>27297.599999999999</v>
      </c>
      <c r="M178" s="31">
        <v>0.16955999999999999</v>
      </c>
      <c r="N178" s="1"/>
      <c r="O178" s="1"/>
    </row>
    <row r="179" spans="1:15" ht="12.75" customHeight="1">
      <c r="A179" s="51">
        <v>174</v>
      </c>
      <c r="B179" s="53" t="s">
        <v>214</v>
      </c>
      <c r="C179" s="31">
        <v>2865.85</v>
      </c>
      <c r="D179" s="36">
        <v>2850.8000000000006</v>
      </c>
      <c r="E179" s="36">
        <v>2829.3500000000013</v>
      </c>
      <c r="F179" s="36">
        <v>2792.8500000000008</v>
      </c>
      <c r="G179" s="36">
        <v>2771.4000000000015</v>
      </c>
      <c r="H179" s="36">
        <v>2887.3000000000011</v>
      </c>
      <c r="I179" s="36">
        <v>2908.7500000000009</v>
      </c>
      <c r="J179" s="36">
        <v>2945.2500000000009</v>
      </c>
      <c r="K179" s="31">
        <v>2872.25</v>
      </c>
      <c r="L179" s="31">
        <v>2814.3</v>
      </c>
      <c r="M179" s="31">
        <v>12.326689999999999</v>
      </c>
      <c r="N179" s="1"/>
      <c r="O179" s="1"/>
    </row>
    <row r="180" spans="1:15" ht="12.75" customHeight="1">
      <c r="A180" s="51">
        <v>175</v>
      </c>
      <c r="B180" s="53" t="s">
        <v>212</v>
      </c>
      <c r="C180" s="31">
        <v>7885.55</v>
      </c>
      <c r="D180" s="36">
        <v>7889.75</v>
      </c>
      <c r="E180" s="36">
        <v>7810.8</v>
      </c>
      <c r="F180" s="36">
        <v>7736.05</v>
      </c>
      <c r="G180" s="36">
        <v>7657.1</v>
      </c>
      <c r="H180" s="36">
        <v>7964.5</v>
      </c>
      <c r="I180" s="36">
        <v>8043.4500000000007</v>
      </c>
      <c r="J180" s="36">
        <v>8118.2</v>
      </c>
      <c r="K180" s="31">
        <v>7968.7</v>
      </c>
      <c r="L180" s="31">
        <v>7815</v>
      </c>
      <c r="M180" s="31">
        <v>3.1044100000000001</v>
      </c>
      <c r="N180" s="1"/>
      <c r="O180" s="1"/>
    </row>
    <row r="181" spans="1:15" ht="12.75" customHeight="1">
      <c r="A181" s="51">
        <v>176</v>
      </c>
      <c r="B181" s="53" t="s">
        <v>291</v>
      </c>
      <c r="C181" s="31">
        <v>656.9</v>
      </c>
      <c r="D181" s="36">
        <v>658.9</v>
      </c>
      <c r="E181" s="36">
        <v>650.9</v>
      </c>
      <c r="F181" s="36">
        <v>644.9</v>
      </c>
      <c r="G181" s="36">
        <v>636.9</v>
      </c>
      <c r="H181" s="36">
        <v>664.9</v>
      </c>
      <c r="I181" s="36">
        <v>672.9</v>
      </c>
      <c r="J181" s="36">
        <v>678.9</v>
      </c>
      <c r="K181" s="31">
        <v>666.9</v>
      </c>
      <c r="L181" s="31">
        <v>652.9</v>
      </c>
      <c r="M181" s="31">
        <v>11.69183</v>
      </c>
      <c r="N181" s="1"/>
      <c r="O181" s="1"/>
    </row>
    <row r="182" spans="1:15" ht="12.75" customHeight="1">
      <c r="A182" s="51">
        <v>177</v>
      </c>
      <c r="B182" s="53" t="s">
        <v>210</v>
      </c>
      <c r="C182" s="31">
        <v>859.75</v>
      </c>
      <c r="D182" s="36">
        <v>852.66666666666663</v>
      </c>
      <c r="E182" s="36">
        <v>844.08333333333326</v>
      </c>
      <c r="F182" s="36">
        <v>828.41666666666663</v>
      </c>
      <c r="G182" s="36">
        <v>819.83333333333326</v>
      </c>
      <c r="H182" s="36">
        <v>868.33333333333326</v>
      </c>
      <c r="I182" s="36">
        <v>876.91666666666652</v>
      </c>
      <c r="J182" s="36">
        <v>892.58333333333326</v>
      </c>
      <c r="K182" s="31">
        <v>861.25</v>
      </c>
      <c r="L182" s="31">
        <v>837</v>
      </c>
      <c r="M182" s="31">
        <v>248.73722000000001</v>
      </c>
      <c r="N182" s="1"/>
      <c r="O182" s="1"/>
    </row>
    <row r="183" spans="1:15" ht="12.75" customHeight="1">
      <c r="A183" s="51">
        <v>178</v>
      </c>
      <c r="B183" s="53" t="s">
        <v>207</v>
      </c>
      <c r="C183" s="31">
        <v>155.61000000000001</v>
      </c>
      <c r="D183" s="36">
        <v>154.73666666666668</v>
      </c>
      <c r="E183" s="36">
        <v>150.72333333333336</v>
      </c>
      <c r="F183" s="36">
        <v>145.83666666666667</v>
      </c>
      <c r="G183" s="36">
        <v>141.82333333333335</v>
      </c>
      <c r="H183" s="36">
        <v>159.62333333333336</v>
      </c>
      <c r="I183" s="36">
        <v>163.63666666666668</v>
      </c>
      <c r="J183" s="36">
        <v>168.52333333333337</v>
      </c>
      <c r="K183" s="31">
        <v>158.75</v>
      </c>
      <c r="L183" s="31">
        <v>149.85</v>
      </c>
      <c r="M183" s="31">
        <v>626.21310000000005</v>
      </c>
      <c r="N183" s="1"/>
      <c r="O183" s="1"/>
    </row>
    <row r="184" spans="1:15" ht="12.75" customHeight="1">
      <c r="A184" s="51">
        <v>179</v>
      </c>
      <c r="B184" s="53" t="s">
        <v>215</v>
      </c>
      <c r="C184" s="31">
        <v>1568.4</v>
      </c>
      <c r="D184" s="36">
        <v>1566.7166666666665</v>
      </c>
      <c r="E184" s="36">
        <v>1558.6833333333329</v>
      </c>
      <c r="F184" s="36">
        <v>1548.9666666666665</v>
      </c>
      <c r="G184" s="36">
        <v>1540.9333333333329</v>
      </c>
      <c r="H184" s="36">
        <v>1576.4333333333329</v>
      </c>
      <c r="I184" s="36">
        <v>1584.4666666666662</v>
      </c>
      <c r="J184" s="36">
        <v>1594.1833333333329</v>
      </c>
      <c r="K184" s="31">
        <v>1574.75</v>
      </c>
      <c r="L184" s="31">
        <v>1557</v>
      </c>
      <c r="M184" s="31">
        <v>24.810459999999999</v>
      </c>
      <c r="N184" s="1"/>
      <c r="O184" s="1"/>
    </row>
    <row r="185" spans="1:15" ht="12.75" customHeight="1">
      <c r="A185" s="51">
        <v>180</v>
      </c>
      <c r="B185" s="53" t="s">
        <v>216</v>
      </c>
      <c r="C185" s="31">
        <v>784.55</v>
      </c>
      <c r="D185" s="36">
        <v>781.68333333333339</v>
      </c>
      <c r="E185" s="36">
        <v>775.06666666666683</v>
      </c>
      <c r="F185" s="36">
        <v>765.58333333333348</v>
      </c>
      <c r="G185" s="36">
        <v>758.96666666666692</v>
      </c>
      <c r="H185" s="36">
        <v>791.16666666666674</v>
      </c>
      <c r="I185" s="36">
        <v>797.7833333333333</v>
      </c>
      <c r="J185" s="36">
        <v>807.26666666666665</v>
      </c>
      <c r="K185" s="31">
        <v>788.3</v>
      </c>
      <c r="L185" s="31">
        <v>772.2</v>
      </c>
      <c r="M185" s="31">
        <v>6.2979700000000003</v>
      </c>
      <c r="N185" s="1"/>
      <c r="O185" s="1"/>
    </row>
    <row r="186" spans="1:15" ht="12.75" customHeight="1">
      <c r="A186" s="51">
        <v>181</v>
      </c>
      <c r="B186" s="53" t="s">
        <v>217</v>
      </c>
      <c r="C186" s="31">
        <v>731.95</v>
      </c>
      <c r="D186" s="36">
        <v>729.53333333333342</v>
      </c>
      <c r="E186" s="36">
        <v>725.36666666666679</v>
      </c>
      <c r="F186" s="36">
        <v>718.78333333333342</v>
      </c>
      <c r="G186" s="36">
        <v>714.61666666666679</v>
      </c>
      <c r="H186" s="36">
        <v>736.11666666666679</v>
      </c>
      <c r="I186" s="36">
        <v>740.28333333333353</v>
      </c>
      <c r="J186" s="36">
        <v>746.86666666666679</v>
      </c>
      <c r="K186" s="31">
        <v>733.7</v>
      </c>
      <c r="L186" s="31">
        <v>722.95</v>
      </c>
      <c r="M186" s="31">
        <v>9.9846599999999999</v>
      </c>
      <c r="N186" s="1"/>
      <c r="O186" s="1"/>
    </row>
    <row r="187" spans="1:15" ht="12.75" customHeight="1">
      <c r="A187" s="51">
        <v>182</v>
      </c>
      <c r="B187" s="53" t="s">
        <v>229</v>
      </c>
      <c r="C187" s="31">
        <v>2430.15</v>
      </c>
      <c r="D187" s="36">
        <v>2412.7333333333331</v>
      </c>
      <c r="E187" s="36">
        <v>2386.4666666666662</v>
      </c>
      <c r="F187" s="36">
        <v>2342.7833333333333</v>
      </c>
      <c r="G187" s="36">
        <v>2316.5166666666664</v>
      </c>
      <c r="H187" s="36">
        <v>2456.4166666666661</v>
      </c>
      <c r="I187" s="36">
        <v>2482.6833333333334</v>
      </c>
      <c r="J187" s="36">
        <v>2526.3666666666659</v>
      </c>
      <c r="K187" s="31">
        <v>2439</v>
      </c>
      <c r="L187" s="31">
        <v>2369.0500000000002</v>
      </c>
      <c r="M187" s="31">
        <v>12.534599999999999</v>
      </c>
      <c r="N187" s="1"/>
      <c r="O187" s="1"/>
    </row>
    <row r="188" spans="1:15" ht="12.75" customHeight="1">
      <c r="A188" s="51">
        <v>183</v>
      </c>
      <c r="B188" s="53" t="s">
        <v>218</v>
      </c>
      <c r="C188" s="31">
        <v>1101.75</v>
      </c>
      <c r="D188" s="36">
        <v>1100.25</v>
      </c>
      <c r="E188" s="36">
        <v>1090.5</v>
      </c>
      <c r="F188" s="36">
        <v>1079.25</v>
      </c>
      <c r="G188" s="36">
        <v>1069.5</v>
      </c>
      <c r="H188" s="36">
        <v>1111.5</v>
      </c>
      <c r="I188" s="36">
        <v>1121.25</v>
      </c>
      <c r="J188" s="36">
        <v>1132.5</v>
      </c>
      <c r="K188" s="31">
        <v>1110</v>
      </c>
      <c r="L188" s="31">
        <v>1089</v>
      </c>
      <c r="M188" s="31">
        <v>16.58503</v>
      </c>
      <c r="N188" s="1"/>
      <c r="O188" s="1"/>
    </row>
    <row r="189" spans="1:15" ht="12.75" customHeight="1">
      <c r="A189" s="51">
        <v>184</v>
      </c>
      <c r="B189" s="53" t="s">
        <v>219</v>
      </c>
      <c r="C189" s="31">
        <v>1888.3</v>
      </c>
      <c r="D189" s="36">
        <v>1884.8333333333333</v>
      </c>
      <c r="E189" s="36">
        <v>1876.6666666666665</v>
      </c>
      <c r="F189" s="36">
        <v>1865.0333333333333</v>
      </c>
      <c r="G189" s="36">
        <v>1856.8666666666666</v>
      </c>
      <c r="H189" s="36">
        <v>1896.4666666666665</v>
      </c>
      <c r="I189" s="36">
        <v>1904.633333333333</v>
      </c>
      <c r="J189" s="36">
        <v>1916.2666666666664</v>
      </c>
      <c r="K189" s="31">
        <v>1893</v>
      </c>
      <c r="L189" s="31">
        <v>1873.2</v>
      </c>
      <c r="M189" s="31">
        <v>2.4761899999999999</v>
      </c>
      <c r="N189" s="1"/>
      <c r="O189" s="1"/>
    </row>
    <row r="190" spans="1:15" ht="12.75" customHeight="1">
      <c r="A190" s="51">
        <v>185</v>
      </c>
      <c r="B190" s="53" t="s">
        <v>224</v>
      </c>
      <c r="C190" s="31">
        <v>4011.8</v>
      </c>
      <c r="D190" s="36">
        <v>4008.85</v>
      </c>
      <c r="E190" s="36">
        <v>3990.95</v>
      </c>
      <c r="F190" s="36">
        <v>3970.1</v>
      </c>
      <c r="G190" s="36">
        <v>3952.2</v>
      </c>
      <c r="H190" s="36">
        <v>4029.7</v>
      </c>
      <c r="I190" s="36">
        <v>4047.6000000000004</v>
      </c>
      <c r="J190" s="36">
        <v>4068.45</v>
      </c>
      <c r="K190" s="31">
        <v>4026.75</v>
      </c>
      <c r="L190" s="31">
        <v>3988</v>
      </c>
      <c r="M190" s="31">
        <v>16.686160000000001</v>
      </c>
      <c r="N190" s="1"/>
      <c r="O190" s="1"/>
    </row>
    <row r="191" spans="1:15" ht="12.75" customHeight="1">
      <c r="A191" s="51">
        <v>186</v>
      </c>
      <c r="B191" s="53" t="s">
        <v>220</v>
      </c>
      <c r="C191" s="31">
        <v>1137.4000000000001</v>
      </c>
      <c r="D191" s="36">
        <v>1140.3500000000001</v>
      </c>
      <c r="E191" s="36">
        <v>1129.7500000000002</v>
      </c>
      <c r="F191" s="36">
        <v>1122.1000000000001</v>
      </c>
      <c r="G191" s="36">
        <v>1111.5000000000002</v>
      </c>
      <c r="H191" s="36">
        <v>1148.0000000000002</v>
      </c>
      <c r="I191" s="36">
        <v>1158.6000000000001</v>
      </c>
      <c r="J191" s="36">
        <v>1166.2500000000002</v>
      </c>
      <c r="K191" s="31">
        <v>1150.95</v>
      </c>
      <c r="L191" s="31">
        <v>1132.7</v>
      </c>
      <c r="M191" s="31">
        <v>12.8163</v>
      </c>
      <c r="N191" s="1"/>
      <c r="O191" s="1"/>
    </row>
    <row r="192" spans="1:15" ht="12.75" customHeight="1">
      <c r="A192" s="51">
        <v>187</v>
      </c>
      <c r="B192" s="53" t="s">
        <v>292</v>
      </c>
      <c r="C192" s="31">
        <v>7054.45</v>
      </c>
      <c r="D192" s="36">
        <v>7061.95</v>
      </c>
      <c r="E192" s="36">
        <v>7017.5</v>
      </c>
      <c r="F192" s="36">
        <v>6980.55</v>
      </c>
      <c r="G192" s="36">
        <v>6936.1</v>
      </c>
      <c r="H192" s="36">
        <v>7098.9</v>
      </c>
      <c r="I192" s="36">
        <v>7143.3499999999985</v>
      </c>
      <c r="J192" s="36">
        <v>7180.2999999999993</v>
      </c>
      <c r="K192" s="31">
        <v>7106.4</v>
      </c>
      <c r="L192" s="31">
        <v>7025</v>
      </c>
      <c r="M192" s="31">
        <v>0.90054999999999996</v>
      </c>
      <c r="N192" s="1"/>
      <c r="O192" s="1"/>
    </row>
    <row r="193" spans="1:15" ht="12.75" customHeight="1">
      <c r="A193" s="51">
        <v>188</v>
      </c>
      <c r="B193" s="53" t="s">
        <v>496</v>
      </c>
      <c r="C193" s="31">
        <v>678.65</v>
      </c>
      <c r="D193" s="36">
        <v>679</v>
      </c>
      <c r="E193" s="36">
        <v>675</v>
      </c>
      <c r="F193" s="36">
        <v>671.35</v>
      </c>
      <c r="G193" s="36">
        <v>667.35</v>
      </c>
      <c r="H193" s="36">
        <v>682.65</v>
      </c>
      <c r="I193" s="36">
        <v>686.65</v>
      </c>
      <c r="J193" s="36">
        <v>690.3</v>
      </c>
      <c r="K193" s="31">
        <v>683</v>
      </c>
      <c r="L193" s="31">
        <v>675.35</v>
      </c>
      <c r="M193" s="31">
        <v>13.385199999999999</v>
      </c>
      <c r="N193" s="1"/>
      <c r="O193" s="1"/>
    </row>
    <row r="194" spans="1:15" ht="12.75" customHeight="1">
      <c r="A194" s="51">
        <v>189</v>
      </c>
      <c r="B194" s="53" t="s">
        <v>221</v>
      </c>
      <c r="C194" s="31">
        <v>993.65</v>
      </c>
      <c r="D194" s="36">
        <v>996.73333333333323</v>
      </c>
      <c r="E194" s="36">
        <v>986.86666666666645</v>
      </c>
      <c r="F194" s="36">
        <v>980.08333333333326</v>
      </c>
      <c r="G194" s="36">
        <v>970.21666666666647</v>
      </c>
      <c r="H194" s="36">
        <v>1003.5166666666664</v>
      </c>
      <c r="I194" s="36">
        <v>1013.3833333333332</v>
      </c>
      <c r="J194" s="36">
        <v>1020.1666666666664</v>
      </c>
      <c r="K194" s="31">
        <v>1006.6</v>
      </c>
      <c r="L194" s="31">
        <v>989.95</v>
      </c>
      <c r="M194" s="31">
        <v>90.503749999999997</v>
      </c>
      <c r="N194" s="1"/>
      <c r="O194" s="1"/>
    </row>
    <row r="195" spans="1:15" ht="12.75" customHeight="1">
      <c r="A195" s="51">
        <v>190</v>
      </c>
      <c r="B195" s="53" t="s">
        <v>222</v>
      </c>
      <c r="C195" s="31">
        <v>439.95</v>
      </c>
      <c r="D195" s="36">
        <v>438.08333333333331</v>
      </c>
      <c r="E195" s="36">
        <v>435.86666666666662</v>
      </c>
      <c r="F195" s="36">
        <v>431.7833333333333</v>
      </c>
      <c r="G195" s="36">
        <v>429.56666666666661</v>
      </c>
      <c r="H195" s="36">
        <v>442.16666666666663</v>
      </c>
      <c r="I195" s="36">
        <v>444.38333333333333</v>
      </c>
      <c r="J195" s="36">
        <v>448.46666666666664</v>
      </c>
      <c r="K195" s="31">
        <v>440.3</v>
      </c>
      <c r="L195" s="31">
        <v>434</v>
      </c>
      <c r="M195" s="31">
        <v>87.089950000000002</v>
      </c>
      <c r="N195" s="1"/>
      <c r="O195" s="1"/>
    </row>
    <row r="196" spans="1:15" ht="12.75" customHeight="1">
      <c r="A196" s="51">
        <v>191</v>
      </c>
      <c r="B196" s="53" t="s">
        <v>223</v>
      </c>
      <c r="C196" s="31">
        <v>174.71</v>
      </c>
      <c r="D196" s="36">
        <v>174.76999999999998</v>
      </c>
      <c r="E196" s="36">
        <v>173.33999999999997</v>
      </c>
      <c r="F196" s="36">
        <v>171.97</v>
      </c>
      <c r="G196" s="36">
        <v>170.54</v>
      </c>
      <c r="H196" s="36">
        <v>176.13999999999996</v>
      </c>
      <c r="I196" s="36">
        <v>177.56999999999996</v>
      </c>
      <c r="J196" s="36">
        <v>178.93999999999994</v>
      </c>
      <c r="K196" s="31">
        <v>176.2</v>
      </c>
      <c r="L196" s="31">
        <v>173.4</v>
      </c>
      <c r="M196" s="31">
        <v>381.23217</v>
      </c>
      <c r="N196" s="1"/>
      <c r="O196" s="1"/>
    </row>
    <row r="197" spans="1:15" ht="12.75" customHeight="1">
      <c r="A197" s="51">
        <v>192</v>
      </c>
      <c r="B197" s="53" t="s">
        <v>225</v>
      </c>
      <c r="C197" s="31">
        <v>1461.35</v>
      </c>
      <c r="D197" s="36">
        <v>1460.4333333333334</v>
      </c>
      <c r="E197" s="36">
        <v>1450.8666666666668</v>
      </c>
      <c r="F197" s="36">
        <v>1440.3833333333334</v>
      </c>
      <c r="G197" s="36">
        <v>1430.8166666666668</v>
      </c>
      <c r="H197" s="36">
        <v>1470.9166666666667</v>
      </c>
      <c r="I197" s="36">
        <v>1480.4833333333333</v>
      </c>
      <c r="J197" s="36">
        <v>1490.9666666666667</v>
      </c>
      <c r="K197" s="31">
        <v>1470</v>
      </c>
      <c r="L197" s="31">
        <v>1449.95</v>
      </c>
      <c r="M197" s="31">
        <v>13.348380000000001</v>
      </c>
      <c r="N197" s="1"/>
      <c r="O197" s="1"/>
    </row>
    <row r="198" spans="1:15" ht="12.75" customHeight="1">
      <c r="A198" s="51">
        <v>193</v>
      </c>
      <c r="B198" s="53" t="s">
        <v>203</v>
      </c>
      <c r="C198" s="31">
        <v>808.15</v>
      </c>
      <c r="D198" s="36">
        <v>808.94999999999993</v>
      </c>
      <c r="E198" s="36">
        <v>800.19999999999982</v>
      </c>
      <c r="F198" s="36">
        <v>792.24999999999989</v>
      </c>
      <c r="G198" s="36">
        <v>783.49999999999977</v>
      </c>
      <c r="H198" s="36">
        <v>816.89999999999986</v>
      </c>
      <c r="I198" s="36">
        <v>825.65000000000009</v>
      </c>
      <c r="J198" s="36">
        <v>833.59999999999991</v>
      </c>
      <c r="K198" s="31">
        <v>817.7</v>
      </c>
      <c r="L198" s="31">
        <v>801</v>
      </c>
      <c r="M198" s="31">
        <v>26.594930000000002</v>
      </c>
      <c r="N198" s="1"/>
      <c r="O198" s="1"/>
    </row>
    <row r="199" spans="1:15" ht="12.75" customHeight="1">
      <c r="A199" s="51">
        <v>194</v>
      </c>
      <c r="B199" s="53" t="s">
        <v>226</v>
      </c>
      <c r="C199" s="31">
        <v>3269.35</v>
      </c>
      <c r="D199" s="36">
        <v>3286.1166666666668</v>
      </c>
      <c r="E199" s="36">
        <v>3240.2333333333336</v>
      </c>
      <c r="F199" s="36">
        <v>3211.1166666666668</v>
      </c>
      <c r="G199" s="36">
        <v>3165.2333333333336</v>
      </c>
      <c r="H199" s="36">
        <v>3315.2333333333336</v>
      </c>
      <c r="I199" s="36">
        <v>3361.1166666666668</v>
      </c>
      <c r="J199" s="36">
        <v>3390.2333333333336</v>
      </c>
      <c r="K199" s="31">
        <v>3332</v>
      </c>
      <c r="L199" s="31">
        <v>3257</v>
      </c>
      <c r="M199" s="31">
        <v>20.013819999999999</v>
      </c>
      <c r="N199" s="1"/>
      <c r="O199" s="1"/>
    </row>
    <row r="200" spans="1:15" ht="12.75" customHeight="1">
      <c r="A200" s="51">
        <v>195</v>
      </c>
      <c r="B200" s="53" t="s">
        <v>227</v>
      </c>
      <c r="C200" s="31">
        <v>2891.1</v>
      </c>
      <c r="D200" s="36">
        <v>2896.9333333333329</v>
      </c>
      <c r="E200" s="36">
        <v>2868.8666666666659</v>
      </c>
      <c r="F200" s="36">
        <v>2846.6333333333328</v>
      </c>
      <c r="G200" s="36">
        <v>2818.5666666666657</v>
      </c>
      <c r="H200" s="36">
        <v>2919.1666666666661</v>
      </c>
      <c r="I200" s="36">
        <v>2947.2333333333327</v>
      </c>
      <c r="J200" s="36">
        <v>2969.4666666666662</v>
      </c>
      <c r="K200" s="31">
        <v>2925</v>
      </c>
      <c r="L200" s="31">
        <v>2874.7</v>
      </c>
      <c r="M200" s="31">
        <v>2.52725</v>
      </c>
      <c r="N200" s="1"/>
      <c r="O200" s="1"/>
    </row>
    <row r="201" spans="1:15" ht="12.75" customHeight="1">
      <c r="A201" s="51">
        <v>196</v>
      </c>
      <c r="B201" s="53" t="s">
        <v>294</v>
      </c>
      <c r="C201" s="31">
        <v>1509.5</v>
      </c>
      <c r="D201" s="36">
        <v>1507.2333333333333</v>
      </c>
      <c r="E201" s="36">
        <v>1492.4666666666667</v>
      </c>
      <c r="F201" s="36">
        <v>1475.4333333333334</v>
      </c>
      <c r="G201" s="36">
        <v>1460.6666666666667</v>
      </c>
      <c r="H201" s="36">
        <v>1524.2666666666667</v>
      </c>
      <c r="I201" s="36">
        <v>1539.0333333333335</v>
      </c>
      <c r="J201" s="36">
        <v>1556.0666666666666</v>
      </c>
      <c r="K201" s="31">
        <v>1522</v>
      </c>
      <c r="L201" s="31">
        <v>1490.2</v>
      </c>
      <c r="M201" s="31">
        <v>1.1359300000000001</v>
      </c>
      <c r="N201" s="1"/>
      <c r="O201" s="1"/>
    </row>
    <row r="202" spans="1:15" ht="12.75" customHeight="1">
      <c r="A202" s="51">
        <v>197</v>
      </c>
      <c r="B202" s="53" t="s">
        <v>228</v>
      </c>
      <c r="C202" s="31">
        <v>5619.9</v>
      </c>
      <c r="D202" s="36">
        <v>5599.7833333333328</v>
      </c>
      <c r="E202" s="36">
        <v>5555.1166666666659</v>
      </c>
      <c r="F202" s="36">
        <v>5490.333333333333</v>
      </c>
      <c r="G202" s="36">
        <v>5445.6666666666661</v>
      </c>
      <c r="H202" s="36">
        <v>5664.5666666666657</v>
      </c>
      <c r="I202" s="36">
        <v>5709.2333333333336</v>
      </c>
      <c r="J202" s="36">
        <v>5774.0166666666655</v>
      </c>
      <c r="K202" s="31">
        <v>5644.45</v>
      </c>
      <c r="L202" s="31">
        <v>5535</v>
      </c>
      <c r="M202" s="31">
        <v>3.6242700000000001</v>
      </c>
      <c r="N202" s="1"/>
      <c r="O202" s="1"/>
    </row>
    <row r="203" spans="1:15" ht="12.75" customHeight="1">
      <c r="A203" s="51">
        <v>198</v>
      </c>
      <c r="B203" s="53" t="s">
        <v>296</v>
      </c>
      <c r="C203" s="31">
        <v>4231.8</v>
      </c>
      <c r="D203" s="36">
        <v>4234.2666666666664</v>
      </c>
      <c r="E203" s="36">
        <v>4168.5333333333328</v>
      </c>
      <c r="F203" s="36">
        <v>4105.2666666666664</v>
      </c>
      <c r="G203" s="36">
        <v>4039.5333333333328</v>
      </c>
      <c r="H203" s="36">
        <v>4297.5333333333328</v>
      </c>
      <c r="I203" s="36">
        <v>4363.2666666666664</v>
      </c>
      <c r="J203" s="36">
        <v>4426.5333333333328</v>
      </c>
      <c r="K203" s="31">
        <v>4300</v>
      </c>
      <c r="L203" s="31">
        <v>4171</v>
      </c>
      <c r="M203" s="31">
        <v>2.3089400000000002</v>
      </c>
      <c r="N203" s="1"/>
      <c r="O203" s="1"/>
    </row>
    <row r="204" spans="1:15" ht="12.75" customHeight="1">
      <c r="A204" s="51">
        <v>199</v>
      </c>
      <c r="B204" s="53" t="s">
        <v>232</v>
      </c>
      <c r="C204" s="31">
        <v>572.70000000000005</v>
      </c>
      <c r="D204" s="36">
        <v>571.43333333333328</v>
      </c>
      <c r="E204" s="36">
        <v>568.96666666666658</v>
      </c>
      <c r="F204" s="36">
        <v>565.23333333333335</v>
      </c>
      <c r="G204" s="36">
        <v>562.76666666666665</v>
      </c>
      <c r="H204" s="36">
        <v>575.16666666666652</v>
      </c>
      <c r="I204" s="36">
        <v>577.63333333333321</v>
      </c>
      <c r="J204" s="36">
        <v>581.36666666666645</v>
      </c>
      <c r="K204" s="31">
        <v>573.9</v>
      </c>
      <c r="L204" s="31">
        <v>567.70000000000005</v>
      </c>
      <c r="M204" s="31">
        <v>10.72378</v>
      </c>
      <c r="N204" s="1"/>
      <c r="O204" s="1"/>
    </row>
    <row r="205" spans="1:15" ht="12.75" customHeight="1">
      <c r="A205" s="51">
        <v>200</v>
      </c>
      <c r="B205" s="53" t="s">
        <v>231</v>
      </c>
      <c r="C205" s="31">
        <v>11690.15</v>
      </c>
      <c r="D205" s="36">
        <v>11711.65</v>
      </c>
      <c r="E205" s="36">
        <v>11598.75</v>
      </c>
      <c r="F205" s="36">
        <v>11507.35</v>
      </c>
      <c r="G205" s="36">
        <v>11394.45</v>
      </c>
      <c r="H205" s="36">
        <v>11803.05</v>
      </c>
      <c r="I205" s="36">
        <v>11915.949999999997</v>
      </c>
      <c r="J205" s="36">
        <v>12007.349999999999</v>
      </c>
      <c r="K205" s="31">
        <v>11824.55</v>
      </c>
      <c r="L205" s="31">
        <v>11620.25</v>
      </c>
      <c r="M205" s="31">
        <v>4.2598700000000003</v>
      </c>
      <c r="N205" s="1"/>
      <c r="O205" s="1"/>
    </row>
    <row r="206" spans="1:15" ht="12.75" customHeight="1">
      <c r="A206" s="51">
        <v>201</v>
      </c>
      <c r="B206" s="53" t="s">
        <v>297</v>
      </c>
      <c r="C206" s="31">
        <v>135.72999999999999</v>
      </c>
      <c r="D206" s="36">
        <v>136.04333333333332</v>
      </c>
      <c r="E206" s="36">
        <v>134.88666666666666</v>
      </c>
      <c r="F206" s="36">
        <v>134.04333333333332</v>
      </c>
      <c r="G206" s="36">
        <v>132.88666666666666</v>
      </c>
      <c r="H206" s="36">
        <v>136.88666666666666</v>
      </c>
      <c r="I206" s="36">
        <v>138.04333333333335</v>
      </c>
      <c r="J206" s="36">
        <v>138.88666666666666</v>
      </c>
      <c r="K206" s="31">
        <v>137.19999999999999</v>
      </c>
      <c r="L206" s="31">
        <v>135.19999999999999</v>
      </c>
      <c r="M206" s="31">
        <v>97.517219999999995</v>
      </c>
      <c r="N206" s="1"/>
      <c r="O206" s="1"/>
    </row>
    <row r="207" spans="1:15" ht="12.75" customHeight="1">
      <c r="A207" s="51">
        <v>202</v>
      </c>
      <c r="B207" s="53" t="s">
        <v>230</v>
      </c>
      <c r="C207" s="31">
        <v>2072.6</v>
      </c>
      <c r="D207" s="36">
        <v>2070.8333333333335</v>
      </c>
      <c r="E207" s="36">
        <v>2018.2666666666669</v>
      </c>
      <c r="F207" s="36">
        <v>1963.9333333333334</v>
      </c>
      <c r="G207" s="36">
        <v>1911.3666666666668</v>
      </c>
      <c r="H207" s="36">
        <v>2125.166666666667</v>
      </c>
      <c r="I207" s="36">
        <v>2177.7333333333336</v>
      </c>
      <c r="J207" s="36">
        <v>2232.0666666666671</v>
      </c>
      <c r="K207" s="31">
        <v>2123.4</v>
      </c>
      <c r="L207" s="31">
        <v>2016.5</v>
      </c>
      <c r="M207" s="31">
        <v>9.0766399999999994</v>
      </c>
      <c r="N207" s="1"/>
      <c r="O207" s="1"/>
    </row>
    <row r="208" spans="1:15" ht="12.75" customHeight="1">
      <c r="A208" s="51">
        <v>203</v>
      </c>
      <c r="B208" s="53" t="s">
        <v>895</v>
      </c>
      <c r="C208" s="31">
        <v>1254.1500000000001</v>
      </c>
      <c r="D208" s="36">
        <v>1257.0666666666666</v>
      </c>
      <c r="E208" s="36">
        <v>1246.3833333333332</v>
      </c>
      <c r="F208" s="36">
        <v>1238.6166666666666</v>
      </c>
      <c r="G208" s="36">
        <v>1227.9333333333332</v>
      </c>
      <c r="H208" s="36">
        <v>1264.8333333333333</v>
      </c>
      <c r="I208" s="36">
        <v>1275.5166666666667</v>
      </c>
      <c r="J208" s="36">
        <v>1283.2833333333333</v>
      </c>
      <c r="K208" s="31">
        <v>1267.75</v>
      </c>
      <c r="L208" s="31">
        <v>1249.3</v>
      </c>
      <c r="M208" s="31">
        <v>7.79976</v>
      </c>
      <c r="N208" s="1"/>
      <c r="O208" s="1"/>
    </row>
    <row r="209" spans="1:15" ht="12.75" customHeight="1">
      <c r="A209" s="51">
        <v>204</v>
      </c>
      <c r="B209" s="53" t="s">
        <v>298</v>
      </c>
      <c r="C209" s="31">
        <v>1614.15</v>
      </c>
      <c r="D209" s="36">
        <v>1613.7</v>
      </c>
      <c r="E209" s="36">
        <v>1601.5500000000002</v>
      </c>
      <c r="F209" s="36">
        <v>1588.95</v>
      </c>
      <c r="G209" s="36">
        <v>1576.8000000000002</v>
      </c>
      <c r="H209" s="36">
        <v>1626.3000000000002</v>
      </c>
      <c r="I209" s="36">
        <v>1638.4500000000003</v>
      </c>
      <c r="J209" s="36">
        <v>1651.0500000000002</v>
      </c>
      <c r="K209" s="31">
        <v>1625.85</v>
      </c>
      <c r="L209" s="31">
        <v>1601.1</v>
      </c>
      <c r="M209" s="31">
        <v>6.6458000000000004</v>
      </c>
      <c r="N209" s="1"/>
      <c r="O209" s="1"/>
    </row>
    <row r="210" spans="1:15" ht="12.75" customHeight="1">
      <c r="A210" s="51">
        <v>205</v>
      </c>
      <c r="B210" s="53" t="s">
        <v>233</v>
      </c>
      <c r="C210" s="31">
        <v>473.85</v>
      </c>
      <c r="D210" s="36">
        <v>473.48333333333335</v>
      </c>
      <c r="E210" s="36">
        <v>467.36666666666667</v>
      </c>
      <c r="F210" s="36">
        <v>460.88333333333333</v>
      </c>
      <c r="G210" s="36">
        <v>454.76666666666665</v>
      </c>
      <c r="H210" s="36">
        <v>479.9666666666667</v>
      </c>
      <c r="I210" s="36">
        <v>486.08333333333337</v>
      </c>
      <c r="J210" s="36">
        <v>492.56666666666672</v>
      </c>
      <c r="K210" s="31">
        <v>479.6</v>
      </c>
      <c r="L210" s="31">
        <v>467</v>
      </c>
      <c r="M210" s="31">
        <v>128.60621</v>
      </c>
      <c r="N210" s="1"/>
      <c r="O210" s="1"/>
    </row>
    <row r="211" spans="1:15" ht="12.75" customHeight="1">
      <c r="A211" s="51">
        <v>206</v>
      </c>
      <c r="B211" s="53" t="s">
        <v>138</v>
      </c>
      <c r="C211" s="31">
        <v>17.09</v>
      </c>
      <c r="D211" s="36">
        <v>17.193333333333332</v>
      </c>
      <c r="E211" s="36">
        <v>16.906666666666663</v>
      </c>
      <c r="F211" s="36">
        <v>16.723333333333333</v>
      </c>
      <c r="G211" s="36">
        <v>16.436666666666664</v>
      </c>
      <c r="H211" s="36">
        <v>17.376666666666662</v>
      </c>
      <c r="I211" s="36">
        <v>17.66333333333333</v>
      </c>
      <c r="J211" s="36">
        <v>17.84666666666666</v>
      </c>
      <c r="K211" s="31">
        <v>17.48</v>
      </c>
      <c r="L211" s="31">
        <v>17.010000000000002</v>
      </c>
      <c r="M211" s="31">
        <v>4923.7296999999999</v>
      </c>
      <c r="N211" s="1"/>
      <c r="O211" s="1"/>
    </row>
    <row r="212" spans="1:15" ht="12.75" customHeight="1">
      <c r="A212" s="51">
        <v>207</v>
      </c>
      <c r="B212" s="53" t="s">
        <v>234</v>
      </c>
      <c r="C212" s="31">
        <v>1452.75</v>
      </c>
      <c r="D212" s="36">
        <v>1450.5666666666666</v>
      </c>
      <c r="E212" s="36">
        <v>1442.1833333333332</v>
      </c>
      <c r="F212" s="36">
        <v>1431.6166666666666</v>
      </c>
      <c r="G212" s="36">
        <v>1423.2333333333331</v>
      </c>
      <c r="H212" s="36">
        <v>1461.1333333333332</v>
      </c>
      <c r="I212" s="36">
        <v>1469.5166666666664</v>
      </c>
      <c r="J212" s="36">
        <v>1480.0833333333333</v>
      </c>
      <c r="K212" s="31">
        <v>1458.95</v>
      </c>
      <c r="L212" s="31">
        <v>1440</v>
      </c>
      <c r="M212" s="31">
        <v>3.5372499999999998</v>
      </c>
      <c r="N212" s="1"/>
      <c r="O212" s="1"/>
    </row>
    <row r="213" spans="1:15" ht="12.75" customHeight="1">
      <c r="A213" s="51">
        <v>208</v>
      </c>
      <c r="B213" s="53" t="s">
        <v>235</v>
      </c>
      <c r="C213" s="31">
        <v>535.1</v>
      </c>
      <c r="D213" s="36">
        <v>533.68333333333328</v>
      </c>
      <c r="E213" s="36">
        <v>530.86666666666656</v>
      </c>
      <c r="F213" s="36">
        <v>526.63333333333333</v>
      </c>
      <c r="G213" s="36">
        <v>523.81666666666661</v>
      </c>
      <c r="H213" s="36">
        <v>537.91666666666652</v>
      </c>
      <c r="I213" s="36">
        <v>540.73333333333335</v>
      </c>
      <c r="J213" s="36">
        <v>544.96666666666647</v>
      </c>
      <c r="K213" s="31">
        <v>536.5</v>
      </c>
      <c r="L213" s="31">
        <v>529.45000000000005</v>
      </c>
      <c r="M213" s="31">
        <v>51.880450000000003</v>
      </c>
      <c r="N213" s="1"/>
      <c r="O213" s="1"/>
    </row>
    <row r="214" spans="1:15" ht="12.75" customHeight="1">
      <c r="A214" s="51">
        <v>209</v>
      </c>
      <c r="B214" s="53" t="s">
        <v>300</v>
      </c>
      <c r="C214" s="31">
        <v>26.64</v>
      </c>
      <c r="D214" s="36">
        <v>25.849999999999998</v>
      </c>
      <c r="E214" s="36">
        <v>24.659999999999997</v>
      </c>
      <c r="F214" s="36">
        <v>22.68</v>
      </c>
      <c r="G214" s="36">
        <v>21.49</v>
      </c>
      <c r="H214" s="36">
        <v>27.829999999999995</v>
      </c>
      <c r="I214" s="36">
        <v>29.02</v>
      </c>
      <c r="J214" s="36">
        <v>30.999999999999993</v>
      </c>
      <c r="K214" s="31">
        <v>27.04</v>
      </c>
      <c r="L214" s="31">
        <v>23.87</v>
      </c>
      <c r="M214" s="31">
        <v>9853.1076799999992</v>
      </c>
      <c r="N214" s="1"/>
      <c r="O214" s="1"/>
    </row>
    <row r="215" spans="1:15" ht="12.75" customHeight="1">
      <c r="A215" s="51">
        <v>210</v>
      </c>
      <c r="B215" s="53" t="s">
        <v>236</v>
      </c>
      <c r="C215" s="31">
        <v>151.1</v>
      </c>
      <c r="D215" s="36">
        <v>151.26999999999998</v>
      </c>
      <c r="E215" s="36">
        <v>149.33999999999997</v>
      </c>
      <c r="F215" s="36">
        <v>147.57999999999998</v>
      </c>
      <c r="G215" s="36">
        <v>145.64999999999998</v>
      </c>
      <c r="H215" s="36">
        <v>153.02999999999997</v>
      </c>
      <c r="I215" s="36">
        <v>154.95999999999998</v>
      </c>
      <c r="J215" s="36">
        <v>156.71999999999997</v>
      </c>
      <c r="K215" s="31">
        <v>153.19999999999999</v>
      </c>
      <c r="L215" s="31">
        <v>149.51</v>
      </c>
      <c r="M215" s="31">
        <v>155.95179999999999</v>
      </c>
      <c r="N215" s="1"/>
      <c r="O215" s="1"/>
    </row>
    <row r="216" spans="1:15" ht="12.75" customHeight="1">
      <c r="A216" s="51">
        <v>211</v>
      </c>
      <c r="B216" s="53" t="s">
        <v>301</v>
      </c>
      <c r="C216" s="31">
        <v>207.57</v>
      </c>
      <c r="D216" s="36">
        <v>206.91333333333333</v>
      </c>
      <c r="E216" s="36">
        <v>205.42666666666665</v>
      </c>
      <c r="F216" s="36">
        <v>203.28333333333333</v>
      </c>
      <c r="G216" s="36">
        <v>201.79666666666665</v>
      </c>
      <c r="H216" s="36">
        <v>209.05666666666664</v>
      </c>
      <c r="I216" s="36">
        <v>210.54333333333332</v>
      </c>
      <c r="J216" s="36">
        <v>212.68666666666664</v>
      </c>
      <c r="K216" s="31">
        <v>208.4</v>
      </c>
      <c r="L216" s="31">
        <v>204.77</v>
      </c>
      <c r="M216" s="31">
        <v>296.81227999999999</v>
      </c>
      <c r="N216" s="1"/>
      <c r="O216" s="1"/>
    </row>
    <row r="217" spans="1:15" ht="12.75" customHeight="1">
      <c r="A217" s="51">
        <v>212</v>
      </c>
      <c r="B217" s="53" t="s">
        <v>237</v>
      </c>
      <c r="C217" s="31">
        <v>1162.45</v>
      </c>
      <c r="D217" s="36">
        <v>1155.45</v>
      </c>
      <c r="E217" s="36">
        <v>1144.0500000000002</v>
      </c>
      <c r="F217" s="36">
        <v>1125.6500000000001</v>
      </c>
      <c r="G217" s="36">
        <v>1114.2500000000002</v>
      </c>
      <c r="H217" s="36">
        <v>1173.8500000000001</v>
      </c>
      <c r="I217" s="36">
        <v>1185.2500000000002</v>
      </c>
      <c r="J217" s="36">
        <v>1203.6500000000001</v>
      </c>
      <c r="K217" s="31">
        <v>1166.8499999999999</v>
      </c>
      <c r="L217" s="31">
        <v>1137.05</v>
      </c>
      <c r="M217" s="31">
        <v>27.340109999999999</v>
      </c>
      <c r="N217" s="1"/>
      <c r="O217" s="1"/>
    </row>
    <row r="218" spans="1:15" ht="12.75" customHeight="1">
      <c r="A218" s="54"/>
      <c r="B218" s="198"/>
      <c r="C218" s="282"/>
      <c r="D218" s="282"/>
      <c r="E218" s="282"/>
      <c r="F218" s="282"/>
      <c r="G218" s="282"/>
      <c r="H218" s="282"/>
      <c r="I218" s="282"/>
      <c r="J218" s="282"/>
      <c r="K218" s="282"/>
      <c r="L218" s="283"/>
      <c r="M218" s="198"/>
      <c r="N218" s="198"/>
      <c r="O218" s="198"/>
    </row>
    <row r="219" spans="1:15" ht="12.75" customHeight="1">
      <c r="A219" s="54"/>
      <c r="N219" s="1"/>
      <c r="O219" s="1"/>
    </row>
    <row r="220" spans="1:15" ht="12.75" customHeight="1">
      <c r="A220" s="57" t="s">
        <v>302</v>
      </c>
      <c r="N220" s="1"/>
      <c r="O220" s="1"/>
    </row>
    <row r="221" spans="1:15" ht="12.75" customHeight="1">
      <c r="A221" s="58" t="s">
        <v>303</v>
      </c>
      <c r="B221" s="1"/>
      <c r="C221" s="55"/>
      <c r="D221" s="55"/>
      <c r="E221" s="55"/>
      <c r="F221" s="55"/>
      <c r="G221" s="55"/>
      <c r="H221" s="55"/>
      <c r="I221" s="55"/>
      <c r="J221" s="55"/>
      <c r="K221" s="55"/>
      <c r="L221" s="56"/>
      <c r="M221" s="1"/>
      <c r="N221" s="1"/>
      <c r="O221" s="1"/>
    </row>
    <row r="222" spans="1:15" ht="12.75" customHeight="1">
      <c r="A222" s="59"/>
      <c r="B222" s="1"/>
      <c r="C222" s="55"/>
      <c r="D222" s="55"/>
      <c r="E222" s="55"/>
      <c r="F222" s="55"/>
      <c r="G222" s="55"/>
      <c r="H222" s="55"/>
      <c r="I222" s="55"/>
      <c r="J222" s="55"/>
      <c r="K222" s="55"/>
      <c r="L222" s="56"/>
      <c r="M222" s="1"/>
      <c r="N222" s="1"/>
      <c r="O222" s="1"/>
    </row>
    <row r="223" spans="1:15" ht="12.75" customHeight="1">
      <c r="A223" s="60" t="s">
        <v>304</v>
      </c>
      <c r="B223" s="1"/>
      <c r="C223" s="55"/>
      <c r="D223" s="55"/>
      <c r="E223" s="55"/>
      <c r="F223" s="55"/>
      <c r="G223" s="55"/>
      <c r="H223" s="55"/>
      <c r="I223" s="55"/>
      <c r="J223" s="55"/>
      <c r="K223" s="55"/>
      <c r="L223" s="56"/>
      <c r="M223" s="1"/>
      <c r="N223" s="1"/>
      <c r="O223" s="1"/>
    </row>
    <row r="224" spans="1:15" ht="12.75" customHeight="1">
      <c r="A224" s="44" t="s">
        <v>238</v>
      </c>
      <c r="B224" s="1"/>
      <c r="C224" s="55"/>
      <c r="D224" s="55"/>
      <c r="E224" s="55"/>
      <c r="F224" s="55"/>
      <c r="G224" s="55"/>
      <c r="H224" s="55"/>
      <c r="I224" s="55"/>
      <c r="J224" s="55"/>
      <c r="K224" s="55"/>
      <c r="L224" s="56"/>
      <c r="M224" s="1"/>
      <c r="N224" s="1"/>
      <c r="O224" s="1"/>
    </row>
    <row r="225" spans="1:15" ht="12.75" customHeight="1">
      <c r="A225" s="44" t="s">
        <v>239</v>
      </c>
      <c r="B225" s="1"/>
      <c r="C225" s="55"/>
      <c r="D225" s="55"/>
      <c r="E225" s="55"/>
      <c r="F225" s="55"/>
      <c r="G225" s="55"/>
      <c r="H225" s="55"/>
      <c r="I225" s="55"/>
      <c r="J225" s="55"/>
      <c r="K225" s="55"/>
      <c r="L225" s="56"/>
      <c r="M225" s="1"/>
      <c r="N225" s="1"/>
      <c r="O225" s="1"/>
    </row>
    <row r="226" spans="1:15" ht="12.75" customHeight="1">
      <c r="A226" s="44" t="s">
        <v>240</v>
      </c>
      <c r="B226" s="1"/>
      <c r="C226" s="61"/>
      <c r="D226" s="61"/>
      <c r="E226" s="61"/>
      <c r="F226" s="61"/>
      <c r="G226" s="61"/>
      <c r="H226" s="61"/>
      <c r="I226" s="61"/>
      <c r="J226" s="61"/>
      <c r="K226" s="61"/>
      <c r="L226" s="56"/>
      <c r="M226" s="1"/>
      <c r="N226" s="1"/>
      <c r="O226" s="1"/>
    </row>
    <row r="227" spans="1:15" ht="12.75" customHeight="1">
      <c r="A227" s="44" t="s">
        <v>241</v>
      </c>
      <c r="B227" s="1"/>
      <c r="C227" s="55"/>
      <c r="D227" s="55"/>
      <c r="E227" s="55"/>
      <c r="F227" s="55"/>
      <c r="G227" s="55"/>
      <c r="H227" s="55"/>
      <c r="I227" s="55"/>
      <c r="J227" s="55"/>
      <c r="K227" s="55"/>
      <c r="L227" s="56"/>
      <c r="M227" s="1"/>
      <c r="N227" s="1"/>
      <c r="O227" s="1"/>
    </row>
    <row r="228" spans="1:15" ht="12.75" customHeight="1">
      <c r="A228" s="44" t="s">
        <v>242</v>
      </c>
      <c r="B228" s="1"/>
      <c r="C228" s="55"/>
      <c r="D228" s="55"/>
      <c r="E228" s="55"/>
      <c r="F228" s="55"/>
      <c r="G228" s="55"/>
      <c r="H228" s="55"/>
      <c r="I228" s="55"/>
      <c r="J228" s="55"/>
      <c r="K228" s="55"/>
      <c r="L228" s="56"/>
      <c r="M228" s="1"/>
      <c r="N228" s="1"/>
      <c r="O228" s="1"/>
    </row>
    <row r="229" spans="1:15" ht="12.75" customHeight="1">
      <c r="A229" s="62"/>
      <c r="B229" s="1"/>
      <c r="C229" s="55"/>
      <c r="D229" s="55"/>
      <c r="E229" s="55"/>
      <c r="F229" s="55"/>
      <c r="G229" s="55"/>
      <c r="H229" s="55"/>
      <c r="I229" s="55"/>
      <c r="J229" s="55"/>
      <c r="K229" s="55"/>
      <c r="L229" s="56"/>
      <c r="M229" s="1"/>
      <c r="N229" s="1"/>
      <c r="O229" s="1"/>
    </row>
    <row r="230" spans="1:15" ht="12.75" customHeight="1">
      <c r="A230" s="1"/>
      <c r="B230" s="1"/>
      <c r="C230" s="55"/>
      <c r="D230" s="55"/>
      <c r="E230" s="55"/>
      <c r="F230" s="55"/>
      <c r="G230" s="55"/>
      <c r="H230" s="55"/>
      <c r="I230" s="55"/>
      <c r="J230" s="55"/>
      <c r="K230" s="55"/>
      <c r="L230" s="56"/>
      <c r="M230" s="1"/>
      <c r="N230" s="1"/>
      <c r="O230" s="1"/>
    </row>
    <row r="231" spans="1:15" ht="12.75" customHeight="1">
      <c r="A231" s="1"/>
      <c r="B231" s="1"/>
      <c r="C231" s="55"/>
      <c r="D231" s="55"/>
      <c r="E231" s="55"/>
      <c r="F231" s="55"/>
      <c r="G231" s="55"/>
      <c r="H231" s="55"/>
      <c r="I231" s="55"/>
      <c r="J231" s="55"/>
      <c r="K231" s="55"/>
      <c r="L231" s="56"/>
      <c r="M231" s="1"/>
      <c r="N231" s="1"/>
      <c r="O231" s="1"/>
    </row>
    <row r="232" spans="1:15" ht="12.75" customHeight="1">
      <c r="A232" s="1"/>
      <c r="B232" s="1"/>
      <c r="C232" s="55"/>
      <c r="D232" s="55"/>
      <c r="E232" s="55"/>
      <c r="F232" s="55"/>
      <c r="G232" s="55"/>
      <c r="H232" s="55"/>
      <c r="I232" s="55"/>
      <c r="J232" s="55"/>
      <c r="K232" s="55"/>
      <c r="L232" s="56"/>
      <c r="M232" s="1"/>
      <c r="N232" s="1"/>
      <c r="O232" s="1"/>
    </row>
    <row r="233" spans="1:15" ht="12.75" customHeight="1">
      <c r="A233" s="1"/>
      <c r="B233" s="1"/>
      <c r="C233" s="55"/>
      <c r="D233" s="55"/>
      <c r="E233" s="55"/>
      <c r="F233" s="55"/>
      <c r="G233" s="55"/>
      <c r="H233" s="55"/>
      <c r="I233" s="55"/>
      <c r="J233" s="55"/>
      <c r="K233" s="55"/>
      <c r="L233" s="56"/>
      <c r="M233" s="1"/>
      <c r="N233" s="1"/>
      <c r="O233" s="1"/>
    </row>
    <row r="234" spans="1:15" ht="12.75" customHeight="1">
      <c r="A234" s="63" t="s">
        <v>243</v>
      </c>
      <c r="B234" s="1"/>
      <c r="C234" s="55"/>
      <c r="D234" s="55"/>
      <c r="E234" s="55"/>
      <c r="F234" s="55"/>
      <c r="G234" s="55"/>
      <c r="H234" s="55"/>
      <c r="I234" s="55"/>
      <c r="J234" s="55"/>
      <c r="K234" s="55"/>
      <c r="L234" s="56"/>
      <c r="M234" s="1"/>
      <c r="N234" s="1"/>
      <c r="O234" s="1"/>
    </row>
    <row r="235" spans="1:15" ht="12.75" customHeight="1">
      <c r="A235" s="64" t="s">
        <v>244</v>
      </c>
      <c r="B235" s="1"/>
      <c r="C235" s="55"/>
      <c r="D235" s="55"/>
      <c r="E235" s="55"/>
      <c r="F235" s="55"/>
      <c r="G235" s="55"/>
      <c r="H235" s="55"/>
      <c r="I235" s="55"/>
      <c r="J235" s="55"/>
      <c r="K235" s="55"/>
      <c r="L235" s="56"/>
      <c r="M235" s="1"/>
      <c r="N235" s="1"/>
      <c r="O235" s="1"/>
    </row>
    <row r="236" spans="1:15" ht="12.75" customHeight="1">
      <c r="A236" s="64" t="s">
        <v>245</v>
      </c>
      <c r="B236" s="1"/>
      <c r="C236" s="55"/>
      <c r="D236" s="55"/>
      <c r="E236" s="55"/>
      <c r="F236" s="55"/>
      <c r="G236" s="55"/>
      <c r="H236" s="55"/>
      <c r="I236" s="55"/>
      <c r="J236" s="55"/>
      <c r="K236" s="55"/>
      <c r="L236" s="56"/>
      <c r="M236" s="1"/>
      <c r="N236" s="1"/>
      <c r="O236" s="1"/>
    </row>
    <row r="237" spans="1:15" ht="12.75" customHeight="1">
      <c r="A237" s="64" t="s">
        <v>246</v>
      </c>
      <c r="B237" s="1"/>
      <c r="C237" s="55"/>
      <c r="D237" s="55"/>
      <c r="E237" s="55"/>
      <c r="F237" s="55"/>
      <c r="G237" s="55"/>
      <c r="H237" s="55"/>
      <c r="I237" s="55"/>
      <c r="J237" s="55"/>
      <c r="K237" s="55"/>
      <c r="L237" s="56"/>
      <c r="M237" s="1"/>
      <c r="N237" s="1"/>
      <c r="O237" s="1"/>
    </row>
    <row r="238" spans="1:15" ht="12.75" customHeight="1">
      <c r="A238" s="64" t="s">
        <v>247</v>
      </c>
      <c r="B238" s="1"/>
      <c r="C238" s="55"/>
      <c r="D238" s="55"/>
      <c r="E238" s="55"/>
      <c r="F238" s="55"/>
      <c r="G238" s="55"/>
      <c r="H238" s="55"/>
      <c r="I238" s="55"/>
      <c r="J238" s="55"/>
      <c r="K238" s="55"/>
      <c r="L238" s="56"/>
      <c r="M238" s="1"/>
      <c r="N238" s="1"/>
      <c r="O238" s="1"/>
    </row>
    <row r="239" spans="1:15" ht="12.75" customHeight="1">
      <c r="A239" s="64" t="s">
        <v>248</v>
      </c>
      <c r="B239" s="1"/>
      <c r="C239" s="55"/>
      <c r="D239" s="55"/>
      <c r="E239" s="55"/>
      <c r="F239" s="55"/>
      <c r="G239" s="55"/>
      <c r="H239" s="55"/>
      <c r="I239" s="55"/>
      <c r="J239" s="55"/>
      <c r="K239" s="55"/>
      <c r="L239" s="56"/>
      <c r="M239" s="1"/>
      <c r="N239" s="1"/>
      <c r="O239" s="1"/>
    </row>
    <row r="240" spans="1:15" ht="12.75" customHeight="1">
      <c r="A240" s="64" t="s">
        <v>249</v>
      </c>
      <c r="B240" s="1"/>
      <c r="C240" s="55"/>
      <c r="D240" s="55"/>
      <c r="E240" s="55"/>
      <c r="F240" s="55"/>
      <c r="G240" s="55"/>
      <c r="H240" s="55"/>
      <c r="I240" s="55"/>
      <c r="J240" s="55"/>
      <c r="K240" s="55"/>
      <c r="L240" s="56"/>
      <c r="M240" s="1"/>
      <c r="N240" s="1"/>
      <c r="O240" s="1"/>
    </row>
    <row r="241" spans="1:15" ht="12.75" customHeight="1">
      <c r="A241" s="64" t="s">
        <v>250</v>
      </c>
      <c r="B241" s="1"/>
      <c r="C241" s="55"/>
      <c r="D241" s="55"/>
      <c r="E241" s="55"/>
      <c r="F241" s="55"/>
      <c r="G241" s="55"/>
      <c r="H241" s="55"/>
      <c r="I241" s="55"/>
      <c r="J241" s="55"/>
      <c r="K241" s="55"/>
      <c r="L241" s="56"/>
      <c r="M241" s="1"/>
      <c r="N241" s="1"/>
      <c r="O241" s="1"/>
    </row>
    <row r="242" spans="1:15" ht="12.75" customHeight="1">
      <c r="A242" s="64" t="s">
        <v>251</v>
      </c>
      <c r="B242" s="1"/>
      <c r="C242" s="55"/>
      <c r="D242" s="55"/>
      <c r="E242" s="55"/>
      <c r="F242" s="55"/>
      <c r="G242" s="55"/>
      <c r="H242" s="55"/>
      <c r="I242" s="55"/>
      <c r="J242" s="55"/>
      <c r="K242" s="55"/>
      <c r="L242" s="56"/>
      <c r="M242" s="1"/>
      <c r="N242" s="1"/>
      <c r="O242" s="1"/>
    </row>
    <row r="243" spans="1:15" ht="12.75" customHeight="1">
      <c r="A243" s="64" t="s">
        <v>252</v>
      </c>
      <c r="B243" s="1"/>
      <c r="C243" s="61"/>
      <c r="D243" s="61"/>
      <c r="E243" s="61"/>
      <c r="F243" s="61"/>
      <c r="G243" s="61"/>
      <c r="H243" s="61"/>
      <c r="I243" s="61"/>
      <c r="J243" s="61"/>
      <c r="K243" s="61"/>
      <c r="L243" s="56"/>
      <c r="M243" s="1"/>
      <c r="N243" s="1"/>
      <c r="O243" s="1"/>
    </row>
    <row r="244" spans="1:15" ht="12.75" customHeight="1">
      <c r="A244" s="1"/>
      <c r="B244" s="1"/>
      <c r="C244" s="55"/>
      <c r="D244" s="55"/>
      <c r="E244" s="55"/>
      <c r="F244" s="55"/>
      <c r="G244" s="55"/>
      <c r="H244" s="55"/>
      <c r="I244" s="55"/>
      <c r="J244" s="55"/>
      <c r="K244" s="55"/>
      <c r="L244" s="56"/>
      <c r="M244" s="1"/>
      <c r="N244" s="1"/>
      <c r="O244" s="1"/>
    </row>
    <row r="245" spans="1:15" ht="12.75" customHeight="1">
      <c r="A245" s="1"/>
      <c r="B245" s="1"/>
      <c r="C245" s="55"/>
      <c r="D245" s="55"/>
      <c r="E245" s="55"/>
      <c r="F245" s="55"/>
      <c r="G245" s="55"/>
      <c r="H245" s="55"/>
      <c r="I245" s="55"/>
      <c r="J245" s="55"/>
      <c r="K245" s="55"/>
      <c r="L245" s="56"/>
      <c r="M245" s="1"/>
      <c r="N245" s="1"/>
      <c r="O245" s="1"/>
    </row>
    <row r="246" spans="1:15" ht="12.75" customHeight="1">
      <c r="A246" s="1"/>
      <c r="B246" s="1"/>
      <c r="C246" s="55"/>
      <c r="D246" s="55"/>
      <c r="E246" s="55"/>
      <c r="F246" s="55"/>
      <c r="G246" s="55"/>
      <c r="H246" s="55"/>
      <c r="I246" s="55"/>
      <c r="J246" s="55"/>
      <c r="K246" s="55"/>
      <c r="L246" s="56"/>
      <c r="M246" s="1"/>
      <c r="N246" s="1"/>
      <c r="O246" s="1"/>
    </row>
    <row r="247" spans="1:15" ht="12.75" customHeight="1">
      <c r="A247" s="1"/>
      <c r="B247" s="1"/>
      <c r="C247" s="55"/>
      <c r="D247" s="55"/>
      <c r="E247" s="55"/>
      <c r="F247" s="55"/>
      <c r="G247" s="55"/>
      <c r="H247" s="55"/>
      <c r="I247" s="55"/>
      <c r="J247" s="55"/>
      <c r="K247" s="55"/>
      <c r="L247" s="56"/>
      <c r="M247" s="1"/>
      <c r="N247" s="1"/>
      <c r="O247" s="1"/>
    </row>
    <row r="248" spans="1:15" ht="12.75" customHeight="1">
      <c r="A248" s="1"/>
      <c r="B248" s="1"/>
      <c r="C248" s="55"/>
      <c r="D248" s="55"/>
      <c r="E248" s="55"/>
      <c r="F248" s="55"/>
      <c r="G248" s="55"/>
      <c r="H248" s="55"/>
      <c r="I248" s="55"/>
      <c r="J248" s="55"/>
      <c r="K248" s="55"/>
      <c r="L248" s="56"/>
      <c r="M248" s="1"/>
      <c r="N248" s="1"/>
      <c r="O248" s="1"/>
    </row>
    <row r="249" spans="1:15" ht="12.75" customHeight="1">
      <c r="A249" s="1"/>
      <c r="B249" s="1"/>
      <c r="C249" s="55"/>
      <c r="D249" s="55"/>
      <c r="E249" s="55"/>
      <c r="F249" s="55"/>
      <c r="G249" s="55"/>
      <c r="H249" s="55"/>
      <c r="I249" s="55"/>
      <c r="J249" s="55"/>
      <c r="K249" s="55"/>
      <c r="L249" s="56"/>
      <c r="M249" s="1"/>
      <c r="N249" s="1"/>
      <c r="O249" s="1"/>
    </row>
    <row r="250" spans="1:15" ht="12.75" customHeight="1">
      <c r="A250" s="1"/>
      <c r="B250" s="1"/>
      <c r="C250" s="55"/>
      <c r="D250" s="55"/>
      <c r="E250" s="55"/>
      <c r="F250" s="55"/>
      <c r="G250" s="55"/>
      <c r="H250" s="55"/>
      <c r="I250" s="55"/>
      <c r="J250" s="55"/>
      <c r="K250" s="55"/>
      <c r="L250" s="56"/>
      <c r="M250" s="1"/>
      <c r="N250" s="1"/>
      <c r="O250" s="1"/>
    </row>
    <row r="251" spans="1:15" ht="12.75" customHeight="1">
      <c r="A251" s="1"/>
      <c r="B251" s="1"/>
      <c r="C251" s="55"/>
      <c r="D251" s="55"/>
      <c r="E251" s="55"/>
      <c r="F251" s="55"/>
      <c r="G251" s="55"/>
      <c r="H251" s="55"/>
      <c r="I251" s="55"/>
      <c r="J251" s="55"/>
      <c r="K251" s="55"/>
      <c r="L251" s="56"/>
      <c r="M251" s="1"/>
      <c r="N251" s="1"/>
      <c r="O251" s="1"/>
    </row>
    <row r="252" spans="1:15" ht="12.75" customHeight="1">
      <c r="A252" s="1"/>
      <c r="B252" s="1"/>
      <c r="C252" s="55"/>
      <c r="D252" s="55"/>
      <c r="E252" s="55"/>
      <c r="F252" s="55"/>
      <c r="G252" s="55"/>
      <c r="H252" s="55"/>
      <c r="I252" s="55"/>
      <c r="J252" s="55"/>
      <c r="K252" s="55"/>
      <c r="L252" s="56"/>
      <c r="M252" s="1"/>
      <c r="N252" s="1"/>
      <c r="O252" s="1"/>
    </row>
    <row r="253" spans="1:15" ht="12.75" customHeight="1">
      <c r="A253" s="1"/>
      <c r="B253" s="1"/>
      <c r="C253" s="55"/>
      <c r="D253" s="55"/>
      <c r="E253" s="55"/>
      <c r="F253" s="55"/>
      <c r="G253" s="55"/>
      <c r="H253" s="55"/>
      <c r="I253" s="55"/>
      <c r="J253" s="55"/>
      <c r="K253" s="55"/>
      <c r="L253" s="56"/>
      <c r="M253" s="1"/>
      <c r="N253" s="1"/>
      <c r="O253" s="1"/>
    </row>
    <row r="254" spans="1:15" ht="12.75" customHeight="1">
      <c r="A254" s="1"/>
      <c r="B254" s="1"/>
      <c r="C254" s="55"/>
      <c r="D254" s="55"/>
      <c r="E254" s="55"/>
      <c r="F254" s="55"/>
      <c r="G254" s="55"/>
      <c r="H254" s="55"/>
      <c r="I254" s="55"/>
      <c r="J254" s="55"/>
      <c r="K254" s="55"/>
      <c r="L254" s="56"/>
      <c r="M254" s="1"/>
      <c r="N254" s="1"/>
      <c r="O254" s="1"/>
    </row>
    <row r="255" spans="1:15" ht="12.75" customHeight="1">
      <c r="A255" s="1"/>
      <c r="B255" s="1"/>
      <c r="C255" s="55"/>
      <c r="D255" s="55"/>
      <c r="E255" s="55"/>
      <c r="F255" s="55"/>
      <c r="G255" s="55"/>
      <c r="H255" s="55"/>
      <c r="I255" s="55"/>
      <c r="J255" s="55"/>
      <c r="K255" s="55"/>
      <c r="L255" s="56"/>
      <c r="M255" s="1"/>
      <c r="N255" s="1"/>
      <c r="O255" s="1"/>
    </row>
    <row r="256" spans="1:15" ht="12.75" customHeight="1">
      <c r="A256" s="1"/>
      <c r="B256" s="1"/>
      <c r="C256" s="55"/>
      <c r="D256" s="55"/>
      <c r="E256" s="55"/>
      <c r="F256" s="55"/>
      <c r="G256" s="55"/>
      <c r="H256" s="55"/>
      <c r="I256" s="55"/>
      <c r="J256" s="55"/>
      <c r="K256" s="55"/>
      <c r="L256" s="56"/>
      <c r="M256" s="1"/>
      <c r="N256" s="1"/>
      <c r="O256" s="1"/>
    </row>
    <row r="257" spans="1:15" ht="12.75" customHeight="1">
      <c r="A257" s="1"/>
      <c r="B257" s="1"/>
      <c r="C257" s="55"/>
      <c r="D257" s="55"/>
      <c r="E257" s="55"/>
      <c r="F257" s="55"/>
      <c r="G257" s="55"/>
      <c r="H257" s="55"/>
      <c r="I257" s="55"/>
      <c r="J257" s="55"/>
      <c r="K257" s="55"/>
      <c r="L257" s="56"/>
      <c r="M257" s="1"/>
      <c r="N257" s="1"/>
      <c r="O257" s="1"/>
    </row>
    <row r="258" spans="1:15" ht="12.75" customHeight="1">
      <c r="A258" s="1"/>
      <c r="B258" s="1"/>
      <c r="C258" s="55"/>
      <c r="D258" s="55"/>
      <c r="E258" s="55"/>
      <c r="F258" s="55"/>
      <c r="G258" s="55"/>
      <c r="H258" s="55"/>
      <c r="I258" s="55"/>
      <c r="J258" s="55"/>
      <c r="K258" s="55"/>
      <c r="L258" s="56"/>
      <c r="M258" s="1"/>
      <c r="N258" s="1"/>
      <c r="O258" s="1"/>
    </row>
    <row r="259" spans="1:15" ht="12.75" customHeight="1">
      <c r="A259" s="1"/>
      <c r="B259" s="1"/>
      <c r="C259" s="55"/>
      <c r="D259" s="55"/>
      <c r="E259" s="55"/>
      <c r="F259" s="55"/>
      <c r="G259" s="55"/>
      <c r="H259" s="55"/>
      <c r="I259" s="55"/>
      <c r="J259" s="55"/>
      <c r="K259" s="55"/>
      <c r="L259" s="56"/>
      <c r="M259" s="1"/>
      <c r="N259" s="1"/>
      <c r="O259" s="1"/>
    </row>
    <row r="260" spans="1:15" ht="12.75" customHeight="1">
      <c r="A260" s="1"/>
      <c r="B260" s="1"/>
      <c r="C260" s="55"/>
      <c r="D260" s="55"/>
      <c r="E260" s="55"/>
      <c r="F260" s="55"/>
      <c r="G260" s="55"/>
      <c r="H260" s="55"/>
      <c r="I260" s="55"/>
      <c r="J260" s="55"/>
      <c r="K260" s="55"/>
      <c r="L260" s="56"/>
      <c r="M260" s="1"/>
      <c r="N260" s="1"/>
      <c r="O260" s="1"/>
    </row>
    <row r="261" spans="1:15" ht="12.75" customHeight="1">
      <c r="A261" s="1"/>
      <c r="B261" s="1"/>
      <c r="C261" s="55"/>
      <c r="D261" s="55"/>
      <c r="E261" s="55"/>
      <c r="F261" s="55"/>
      <c r="G261" s="55"/>
      <c r="H261" s="55"/>
      <c r="I261" s="55"/>
      <c r="J261" s="55"/>
      <c r="K261" s="55"/>
      <c r="L261" s="56"/>
      <c r="M261" s="1"/>
      <c r="N261" s="1"/>
      <c r="O261" s="1"/>
    </row>
    <row r="262" spans="1:15" ht="12.75" customHeight="1">
      <c r="A262" s="1"/>
      <c r="B262" s="1"/>
      <c r="C262" s="55"/>
      <c r="D262" s="55"/>
      <c r="E262" s="55"/>
      <c r="F262" s="55"/>
      <c r="G262" s="55"/>
      <c r="H262" s="55"/>
      <c r="I262" s="55"/>
      <c r="J262" s="55"/>
      <c r="K262" s="55"/>
      <c r="L262" s="56"/>
      <c r="M262" s="1"/>
      <c r="N262" s="1"/>
      <c r="O262" s="1"/>
    </row>
    <row r="263" spans="1:15" ht="12.75" customHeight="1">
      <c r="A263" s="1"/>
      <c r="B263" s="1"/>
      <c r="C263" s="55"/>
      <c r="D263" s="55"/>
      <c r="E263" s="55"/>
      <c r="F263" s="55"/>
      <c r="G263" s="55"/>
      <c r="H263" s="55"/>
      <c r="I263" s="55"/>
      <c r="J263" s="55"/>
      <c r="K263" s="55"/>
      <c r="L263" s="56"/>
      <c r="M263" s="1"/>
      <c r="N263" s="1"/>
      <c r="O263" s="1"/>
    </row>
    <row r="264" spans="1:15" ht="12.75" customHeight="1">
      <c r="A264" s="1"/>
      <c r="B264" s="1"/>
      <c r="C264" s="55"/>
      <c r="D264" s="55"/>
      <c r="E264" s="55"/>
      <c r="F264" s="55"/>
      <c r="G264" s="55"/>
      <c r="H264" s="55"/>
      <c r="I264" s="55"/>
      <c r="J264" s="55"/>
      <c r="K264" s="55"/>
      <c r="L264" s="56"/>
      <c r="M264" s="1"/>
      <c r="N264" s="1"/>
      <c r="O264" s="1"/>
    </row>
    <row r="265" spans="1:15" ht="12.75" customHeight="1">
      <c r="A265" s="1"/>
      <c r="B265" s="1"/>
      <c r="C265" s="55"/>
      <c r="D265" s="55"/>
      <c r="E265" s="55"/>
      <c r="F265" s="55"/>
      <c r="G265" s="55"/>
      <c r="H265" s="55"/>
      <c r="I265" s="55"/>
      <c r="J265" s="55"/>
      <c r="K265" s="55"/>
      <c r="L265" s="56"/>
      <c r="M265" s="1"/>
      <c r="N265" s="1"/>
      <c r="O265" s="1"/>
    </row>
    <row r="266" spans="1:15" ht="12.75" customHeight="1">
      <c r="A266" s="1"/>
      <c r="B266" s="1"/>
      <c r="C266" s="55"/>
      <c r="D266" s="55"/>
      <c r="E266" s="55"/>
      <c r="F266" s="55"/>
      <c r="G266" s="55"/>
      <c r="H266" s="55"/>
      <c r="I266" s="55"/>
      <c r="J266" s="55"/>
      <c r="K266" s="55"/>
      <c r="L266" s="56"/>
      <c r="M266" s="1"/>
      <c r="N266" s="1"/>
      <c r="O266" s="1"/>
    </row>
    <row r="267" spans="1:15" ht="12.75" customHeight="1">
      <c r="A267" s="1"/>
      <c r="B267" s="1"/>
      <c r="C267" s="55"/>
      <c r="D267" s="55"/>
      <c r="E267" s="55"/>
      <c r="F267" s="55"/>
      <c r="G267" s="55"/>
      <c r="H267" s="55"/>
      <c r="I267" s="55"/>
      <c r="J267" s="55"/>
      <c r="K267" s="55"/>
      <c r="L267" s="56"/>
      <c r="M267" s="1"/>
      <c r="N267" s="1"/>
      <c r="O267" s="1"/>
    </row>
    <row r="268" spans="1:15" ht="12.75" customHeight="1">
      <c r="A268" s="1"/>
      <c r="B268" s="1"/>
      <c r="C268" s="55"/>
      <c r="D268" s="55"/>
      <c r="E268" s="55"/>
      <c r="F268" s="55"/>
      <c r="G268" s="55"/>
      <c r="H268" s="55"/>
      <c r="I268" s="55"/>
      <c r="J268" s="55"/>
      <c r="K268" s="55"/>
      <c r="L268" s="56"/>
      <c r="M268" s="1"/>
      <c r="N268" s="1"/>
      <c r="O268" s="1"/>
    </row>
    <row r="269" spans="1:15" ht="12.75" customHeight="1">
      <c r="A269" s="1"/>
      <c r="B269" s="1"/>
      <c r="C269" s="55"/>
      <c r="D269" s="55"/>
      <c r="E269" s="55"/>
      <c r="F269" s="55"/>
      <c r="G269" s="55"/>
      <c r="H269" s="55"/>
      <c r="I269" s="55"/>
      <c r="J269" s="55"/>
      <c r="K269" s="55"/>
      <c r="L269" s="56"/>
      <c r="M269" s="1"/>
      <c r="N269" s="1"/>
      <c r="O269" s="1"/>
    </row>
    <row r="270" spans="1:15" ht="12.75" customHeight="1">
      <c r="A270" s="1"/>
      <c r="B270" s="1"/>
      <c r="C270" s="55"/>
      <c r="D270" s="55"/>
      <c r="E270" s="55"/>
      <c r="F270" s="55"/>
      <c r="G270" s="55"/>
      <c r="H270" s="55"/>
      <c r="I270" s="55"/>
      <c r="J270" s="55"/>
      <c r="K270" s="55"/>
      <c r="L270" s="56"/>
      <c r="M270" s="1"/>
      <c r="N270" s="1"/>
      <c r="O270" s="1"/>
    </row>
    <row r="271" spans="1:15" ht="12.75" customHeight="1">
      <c r="A271" s="1"/>
      <c r="B271" s="1"/>
      <c r="C271" s="55"/>
      <c r="D271" s="55"/>
      <c r="E271" s="55"/>
      <c r="F271" s="55"/>
      <c r="G271" s="55"/>
      <c r="H271" s="55"/>
      <c r="I271" s="55"/>
      <c r="J271" s="55"/>
      <c r="K271" s="55"/>
      <c r="L271" s="56"/>
      <c r="M271" s="1"/>
      <c r="N271" s="1"/>
      <c r="O271" s="1"/>
    </row>
    <row r="272" spans="1:15" ht="12.75" customHeight="1">
      <c r="A272" s="1"/>
      <c r="B272" s="1"/>
      <c r="C272" s="55"/>
      <c r="D272" s="55"/>
      <c r="E272" s="55"/>
      <c r="F272" s="55"/>
      <c r="G272" s="55"/>
      <c r="H272" s="55"/>
      <c r="I272" s="55"/>
      <c r="J272" s="55"/>
      <c r="K272" s="55"/>
      <c r="L272" s="56"/>
      <c r="M272" s="1"/>
      <c r="N272" s="1"/>
      <c r="O272" s="1"/>
    </row>
    <row r="273" spans="1:15" ht="12.75" customHeight="1">
      <c r="A273" s="1"/>
      <c r="B273" s="1"/>
      <c r="C273" s="55"/>
      <c r="D273" s="55"/>
      <c r="E273" s="55"/>
      <c r="F273" s="55"/>
      <c r="G273" s="55"/>
      <c r="H273" s="55"/>
      <c r="I273" s="55"/>
      <c r="J273" s="55"/>
      <c r="K273" s="55"/>
      <c r="L273" s="56"/>
      <c r="M273" s="1"/>
      <c r="N273" s="1"/>
      <c r="O273" s="1"/>
    </row>
    <row r="274" spans="1:15" ht="12.75" customHeight="1">
      <c r="A274" s="1"/>
      <c r="B274" s="1"/>
      <c r="C274" s="55"/>
      <c r="D274" s="55"/>
      <c r="E274" s="55"/>
      <c r="F274" s="55"/>
      <c r="G274" s="55"/>
      <c r="H274" s="55"/>
      <c r="I274" s="55"/>
      <c r="J274" s="55"/>
      <c r="K274" s="55"/>
      <c r="L274" s="56"/>
      <c r="M274" s="1"/>
      <c r="N274" s="1"/>
      <c r="O274" s="1"/>
    </row>
    <row r="275" spans="1:15" ht="12.75" customHeight="1">
      <c r="A275" s="1"/>
      <c r="B275" s="1"/>
      <c r="C275" s="55"/>
      <c r="D275" s="55"/>
      <c r="E275" s="55"/>
      <c r="F275" s="55"/>
      <c r="G275" s="55"/>
      <c r="H275" s="55"/>
      <c r="I275" s="55"/>
      <c r="J275" s="55"/>
      <c r="K275" s="55"/>
      <c r="L275" s="56"/>
      <c r="M275" s="1"/>
      <c r="N275" s="1"/>
      <c r="O275" s="1"/>
    </row>
    <row r="276" spans="1:15" ht="12.75" customHeight="1">
      <c r="A276" s="1"/>
      <c r="B276" s="1"/>
      <c r="C276" s="55"/>
      <c r="D276" s="55"/>
      <c r="E276" s="55"/>
      <c r="F276" s="55"/>
      <c r="G276" s="55"/>
      <c r="H276" s="55"/>
      <c r="I276" s="55"/>
      <c r="J276" s="55"/>
      <c r="K276" s="55"/>
      <c r="L276" s="56"/>
      <c r="M276" s="1"/>
      <c r="N276" s="1"/>
      <c r="O276" s="1"/>
    </row>
    <row r="277" spans="1:15" ht="12.75" customHeight="1">
      <c r="A277" s="1"/>
      <c r="B277" s="1"/>
      <c r="C277" s="55"/>
      <c r="D277" s="55"/>
      <c r="E277" s="55"/>
      <c r="F277" s="55"/>
      <c r="G277" s="55"/>
      <c r="H277" s="55"/>
      <c r="I277" s="55"/>
      <c r="J277" s="55"/>
      <c r="K277" s="55"/>
      <c r="L277" s="56"/>
      <c r="M277" s="1"/>
      <c r="N277" s="1"/>
      <c r="O277" s="1"/>
    </row>
    <row r="278" spans="1:15" ht="12.75" customHeight="1">
      <c r="A278" s="1"/>
      <c r="B278" s="1"/>
      <c r="C278" s="55"/>
      <c r="D278" s="55"/>
      <c r="E278" s="55"/>
      <c r="F278" s="55"/>
      <c r="G278" s="55"/>
      <c r="H278" s="55"/>
      <c r="I278" s="55"/>
      <c r="J278" s="55"/>
      <c r="K278" s="55"/>
      <c r="L278" s="56"/>
      <c r="M278" s="1"/>
      <c r="N278" s="1"/>
      <c r="O278" s="1"/>
    </row>
    <row r="279" spans="1:15" ht="12.75" customHeight="1">
      <c r="A279" s="1"/>
      <c r="B279" s="1"/>
      <c r="C279" s="55"/>
      <c r="D279" s="55"/>
      <c r="E279" s="55"/>
      <c r="F279" s="55"/>
      <c r="G279" s="55"/>
      <c r="H279" s="55"/>
      <c r="I279" s="55"/>
      <c r="J279" s="55"/>
      <c r="K279" s="55"/>
      <c r="L279" s="56"/>
      <c r="M279" s="1"/>
      <c r="N279" s="1"/>
      <c r="O279" s="1"/>
    </row>
    <row r="280" spans="1:15" ht="12.75" customHeight="1">
      <c r="A280" s="1"/>
      <c r="B280" s="1"/>
      <c r="C280" s="55"/>
      <c r="D280" s="55"/>
      <c r="E280" s="55"/>
      <c r="F280" s="55"/>
      <c r="G280" s="55"/>
      <c r="H280" s="55"/>
      <c r="I280" s="55"/>
      <c r="J280" s="55"/>
      <c r="K280" s="55"/>
      <c r="L280" s="56"/>
      <c r="M280" s="1"/>
      <c r="N280" s="1"/>
      <c r="O280" s="1"/>
    </row>
    <row r="281" spans="1:15" ht="12.75" customHeight="1">
      <c r="A281" s="1"/>
      <c r="B281" s="1"/>
      <c r="C281" s="55"/>
      <c r="D281" s="55"/>
      <c r="E281" s="55"/>
      <c r="F281" s="55"/>
      <c r="G281" s="55"/>
      <c r="H281" s="55"/>
      <c r="I281" s="55"/>
      <c r="J281" s="55"/>
      <c r="K281" s="55"/>
      <c r="L281" s="56"/>
      <c r="M281" s="1"/>
      <c r="N281" s="1"/>
      <c r="O281" s="1"/>
    </row>
    <row r="282" spans="1:15" ht="12.75" customHeight="1">
      <c r="A282" s="1"/>
      <c r="B282" s="1"/>
      <c r="C282" s="55"/>
      <c r="D282" s="55"/>
      <c r="E282" s="55"/>
      <c r="F282" s="55"/>
      <c r="G282" s="55"/>
      <c r="H282" s="55"/>
      <c r="I282" s="55"/>
      <c r="J282" s="55"/>
      <c r="K282" s="55"/>
      <c r="L282" s="56"/>
      <c r="M282" s="1"/>
      <c r="N282" s="1"/>
      <c r="O282" s="1"/>
    </row>
    <row r="283" spans="1:15" ht="12.75" customHeight="1">
      <c r="A283" s="1"/>
      <c r="B283" s="1"/>
      <c r="C283" s="55"/>
      <c r="D283" s="55"/>
      <c r="E283" s="55"/>
      <c r="F283" s="55"/>
      <c r="G283" s="55"/>
      <c r="H283" s="55"/>
      <c r="I283" s="55"/>
      <c r="J283" s="55"/>
      <c r="K283" s="55"/>
      <c r="L283" s="56"/>
      <c r="M283" s="1"/>
      <c r="N283" s="1"/>
      <c r="O283" s="1"/>
    </row>
    <row r="284" spans="1:15" ht="12.75" customHeight="1">
      <c r="A284" s="1"/>
      <c r="B284" s="1"/>
      <c r="C284" s="55"/>
      <c r="D284" s="55"/>
      <c r="E284" s="55"/>
      <c r="F284" s="55"/>
      <c r="G284" s="55"/>
      <c r="H284" s="55"/>
      <c r="I284" s="55"/>
      <c r="J284" s="55"/>
      <c r="K284" s="55"/>
      <c r="L284" s="56"/>
      <c r="M284" s="1"/>
      <c r="N284" s="1"/>
      <c r="O284" s="1"/>
    </row>
    <row r="285" spans="1:15" ht="12.75" customHeight="1">
      <c r="A285" s="1"/>
      <c r="B285" s="1"/>
      <c r="C285" s="55"/>
      <c r="D285" s="55"/>
      <c r="E285" s="55"/>
      <c r="F285" s="55"/>
      <c r="G285" s="55"/>
      <c r="H285" s="55"/>
      <c r="I285" s="55"/>
      <c r="J285" s="55"/>
      <c r="K285" s="55"/>
      <c r="L285" s="56"/>
      <c r="M285" s="1"/>
      <c r="N285" s="1"/>
      <c r="O285" s="1"/>
    </row>
    <row r="286" spans="1:15" ht="12.75" customHeight="1">
      <c r="A286" s="1"/>
      <c r="B286" s="1"/>
      <c r="C286" s="55"/>
      <c r="D286" s="55"/>
      <c r="E286" s="55"/>
      <c r="F286" s="55"/>
      <c r="G286" s="55"/>
      <c r="H286" s="55"/>
      <c r="I286" s="55"/>
      <c r="J286" s="55"/>
      <c r="K286" s="55"/>
      <c r="L286" s="56"/>
      <c r="M286" s="1"/>
      <c r="N286" s="1"/>
      <c r="O286" s="1"/>
    </row>
    <row r="287" spans="1:15" ht="12.75" customHeight="1">
      <c r="A287" s="1"/>
      <c r="B287" s="1"/>
      <c r="C287" s="55"/>
      <c r="D287" s="55"/>
      <c r="E287" s="55"/>
      <c r="F287" s="55"/>
      <c r="G287" s="55"/>
      <c r="H287" s="55"/>
      <c r="I287" s="55"/>
      <c r="J287" s="55"/>
      <c r="K287" s="55"/>
      <c r="L287" s="56"/>
      <c r="M287" s="1"/>
      <c r="N287" s="1"/>
      <c r="O287" s="1"/>
    </row>
    <row r="288" spans="1:15" ht="12.75" customHeight="1">
      <c r="A288" s="1"/>
      <c r="B288" s="1"/>
      <c r="C288" s="55"/>
      <c r="D288" s="55"/>
      <c r="E288" s="55"/>
      <c r="F288" s="55"/>
      <c r="G288" s="55"/>
      <c r="H288" s="55"/>
      <c r="I288" s="55"/>
      <c r="J288" s="55"/>
      <c r="K288" s="55"/>
      <c r="L288" s="56"/>
      <c r="M288" s="1"/>
      <c r="N288" s="1"/>
      <c r="O288" s="1"/>
    </row>
    <row r="289" spans="1:15" ht="12.75" customHeight="1">
      <c r="A289" s="1"/>
      <c r="B289" s="1"/>
      <c r="C289" s="55"/>
      <c r="D289" s="55"/>
      <c r="E289" s="55"/>
      <c r="F289" s="55"/>
      <c r="G289" s="55"/>
      <c r="H289" s="55"/>
      <c r="I289" s="55"/>
      <c r="J289" s="55"/>
      <c r="K289" s="55"/>
      <c r="L289" s="56"/>
      <c r="M289" s="1"/>
      <c r="N289" s="1"/>
      <c r="O289" s="1"/>
    </row>
    <row r="290" spans="1:15" ht="12.75" customHeight="1">
      <c r="A290" s="1"/>
      <c r="B290" s="1"/>
      <c r="C290" s="55"/>
      <c r="D290" s="55"/>
      <c r="E290" s="55"/>
      <c r="F290" s="55"/>
      <c r="G290" s="55"/>
      <c r="H290" s="55"/>
      <c r="I290" s="55"/>
      <c r="J290" s="55"/>
      <c r="K290" s="55"/>
      <c r="L290" s="56"/>
      <c r="M290" s="1"/>
      <c r="N290" s="1"/>
      <c r="O290" s="1"/>
    </row>
    <row r="291" spans="1:15" ht="12.75" customHeight="1">
      <c r="A291" s="1"/>
      <c r="B291" s="1"/>
      <c r="C291" s="61"/>
      <c r="D291" s="61"/>
      <c r="E291" s="61"/>
      <c r="F291" s="61"/>
      <c r="G291" s="61"/>
      <c r="H291" s="61"/>
      <c r="I291" s="61"/>
      <c r="J291" s="61"/>
      <c r="K291" s="61"/>
      <c r="L291" s="56"/>
      <c r="M291" s="1"/>
      <c r="N291" s="1"/>
      <c r="O291" s="1"/>
    </row>
    <row r="292" spans="1:15" ht="12.75" customHeight="1">
      <c r="A292" s="1"/>
      <c r="B292" s="1"/>
      <c r="C292" s="55"/>
      <c r="D292" s="55"/>
      <c r="E292" s="55"/>
      <c r="F292" s="55"/>
      <c r="G292" s="55"/>
      <c r="H292" s="55"/>
      <c r="I292" s="55"/>
      <c r="J292" s="55"/>
      <c r="K292" s="55"/>
      <c r="L292" s="56"/>
      <c r="M292" s="1"/>
      <c r="N292" s="1"/>
      <c r="O292" s="1"/>
    </row>
    <row r="293" spans="1:15" ht="12.75" customHeight="1">
      <c r="A293" s="1"/>
      <c r="B293" s="1"/>
      <c r="C293" s="55"/>
      <c r="D293" s="55"/>
      <c r="E293" s="55"/>
      <c r="F293" s="55"/>
      <c r="G293" s="55"/>
      <c r="H293" s="55"/>
      <c r="I293" s="55"/>
      <c r="J293" s="55"/>
      <c r="K293" s="55"/>
      <c r="L293" s="56"/>
      <c r="M293" s="1"/>
      <c r="N293" s="1"/>
      <c r="O293" s="1"/>
    </row>
    <row r="294" spans="1:15" ht="12.75" customHeight="1">
      <c r="A294" s="1"/>
      <c r="B294" s="1"/>
      <c r="C294" s="55"/>
      <c r="D294" s="55"/>
      <c r="E294" s="55"/>
      <c r="F294" s="55"/>
      <c r="G294" s="55"/>
      <c r="H294" s="55"/>
      <c r="I294" s="55"/>
      <c r="J294" s="55"/>
      <c r="K294" s="55"/>
      <c r="L294" s="56"/>
      <c r="M294" s="1"/>
      <c r="N294" s="1"/>
      <c r="O294" s="1"/>
    </row>
    <row r="295" spans="1:15" ht="12.75" customHeight="1">
      <c r="A295" s="1"/>
      <c r="B295" s="1"/>
      <c r="C295" s="55"/>
      <c r="D295" s="55"/>
      <c r="E295" s="55"/>
      <c r="F295" s="55"/>
      <c r="G295" s="55"/>
      <c r="H295" s="55"/>
      <c r="I295" s="55"/>
      <c r="J295" s="55"/>
      <c r="K295" s="55"/>
      <c r="L295" s="56"/>
      <c r="M295" s="1"/>
      <c r="N295" s="1"/>
      <c r="O295" s="1"/>
    </row>
    <row r="296" spans="1:15" ht="12.75" customHeight="1">
      <c r="A296" s="1"/>
      <c r="B296" s="1"/>
      <c r="C296" s="55"/>
      <c r="D296" s="55"/>
      <c r="E296" s="55"/>
      <c r="F296" s="55"/>
      <c r="G296" s="55"/>
      <c r="H296" s="55"/>
      <c r="I296" s="55"/>
      <c r="J296" s="55"/>
      <c r="K296" s="55"/>
      <c r="L296" s="56"/>
      <c r="M296" s="1"/>
      <c r="N296" s="1"/>
      <c r="O296" s="1"/>
    </row>
    <row r="297" spans="1:15" ht="12.75" customHeight="1">
      <c r="A297" s="1"/>
      <c r="B297" s="1"/>
      <c r="C297" s="55"/>
      <c r="D297" s="55"/>
      <c r="E297" s="55"/>
      <c r="F297" s="55"/>
      <c r="G297" s="55"/>
      <c r="H297" s="55"/>
      <c r="I297" s="55"/>
      <c r="J297" s="55"/>
      <c r="K297" s="55"/>
      <c r="L297" s="56"/>
      <c r="M297" s="1"/>
      <c r="N297" s="1"/>
      <c r="O297" s="1"/>
    </row>
    <row r="298" spans="1:15" ht="12.75" customHeight="1">
      <c r="A298" s="1"/>
      <c r="B298" s="1"/>
      <c r="C298" s="55"/>
      <c r="D298" s="55"/>
      <c r="E298" s="55"/>
      <c r="F298" s="55"/>
      <c r="G298" s="55"/>
      <c r="H298" s="55"/>
      <c r="I298" s="55"/>
      <c r="J298" s="55"/>
      <c r="K298" s="55"/>
      <c r="L298" s="56"/>
      <c r="M298" s="1"/>
      <c r="N298" s="1"/>
      <c r="O298" s="1"/>
    </row>
    <row r="299" spans="1:15" ht="12.75" customHeight="1">
      <c r="A299" s="1"/>
      <c r="B299" s="1"/>
      <c r="C299" s="55"/>
      <c r="D299" s="55"/>
      <c r="E299" s="55"/>
      <c r="F299" s="55"/>
      <c r="G299" s="55"/>
      <c r="H299" s="55"/>
      <c r="I299" s="55"/>
      <c r="J299" s="55"/>
      <c r="K299" s="55"/>
      <c r="L299" s="56"/>
      <c r="M299" s="1"/>
      <c r="N299" s="1"/>
      <c r="O299" s="1"/>
    </row>
    <row r="300" spans="1:15" ht="12.75" customHeight="1">
      <c r="A300" s="1"/>
      <c r="B300" s="1"/>
      <c r="C300" s="55"/>
      <c r="D300" s="55"/>
      <c r="E300" s="55"/>
      <c r="F300" s="55"/>
      <c r="G300" s="55"/>
      <c r="H300" s="55"/>
      <c r="I300" s="55"/>
      <c r="J300" s="55"/>
      <c r="K300" s="55"/>
      <c r="L300" s="56"/>
      <c r="M300" s="1"/>
      <c r="N300" s="1"/>
      <c r="O300" s="1"/>
    </row>
    <row r="301" spans="1:15" ht="12.75" customHeight="1">
      <c r="A301" s="1"/>
      <c r="B301" s="1"/>
      <c r="C301" s="55"/>
      <c r="D301" s="55"/>
      <c r="E301" s="55"/>
      <c r="F301" s="55"/>
      <c r="G301" s="55"/>
      <c r="H301" s="55"/>
      <c r="I301" s="55"/>
      <c r="J301" s="55"/>
      <c r="K301" s="55"/>
      <c r="L301" s="56"/>
      <c r="M301" s="1"/>
      <c r="N301" s="1"/>
      <c r="O301" s="1"/>
    </row>
    <row r="302" spans="1:15" ht="12.75" customHeight="1">
      <c r="A302" s="1"/>
      <c r="B302" s="1"/>
      <c r="C302" s="55"/>
      <c r="D302" s="55"/>
      <c r="E302" s="55"/>
      <c r="F302" s="55"/>
      <c r="G302" s="55"/>
      <c r="H302" s="55"/>
      <c r="I302" s="55"/>
      <c r="J302" s="55"/>
      <c r="K302" s="55"/>
      <c r="L302" s="56"/>
      <c r="M302" s="1"/>
      <c r="N302" s="1"/>
      <c r="O302" s="1"/>
    </row>
    <row r="303" spans="1:15" ht="12.75" customHeight="1">
      <c r="A303" s="1"/>
      <c r="B303" s="1"/>
      <c r="C303" s="55"/>
      <c r="D303" s="55"/>
      <c r="E303" s="55"/>
      <c r="F303" s="55"/>
      <c r="G303" s="55"/>
      <c r="H303" s="55"/>
      <c r="I303" s="55"/>
      <c r="J303" s="55"/>
      <c r="K303" s="55"/>
      <c r="L303" s="56"/>
      <c r="M303" s="1"/>
      <c r="N303" s="1"/>
      <c r="O303" s="1"/>
    </row>
    <row r="304" spans="1:15" ht="12.75" customHeight="1">
      <c r="A304" s="1"/>
      <c r="B304" s="1"/>
      <c r="C304" s="55"/>
      <c r="D304" s="55"/>
      <c r="E304" s="55"/>
      <c r="F304" s="55"/>
      <c r="G304" s="55"/>
      <c r="H304" s="55"/>
      <c r="I304" s="55"/>
      <c r="J304" s="55"/>
      <c r="K304" s="55"/>
      <c r="L304" s="56"/>
      <c r="M304" s="1"/>
      <c r="N304" s="1"/>
      <c r="O304" s="1"/>
    </row>
    <row r="305" spans="1:15" ht="12.75" customHeight="1">
      <c r="A305" s="1"/>
      <c r="B305" s="1"/>
      <c r="C305" s="55"/>
      <c r="D305" s="55"/>
      <c r="E305" s="55"/>
      <c r="F305" s="55"/>
      <c r="G305" s="55"/>
      <c r="H305" s="55"/>
      <c r="I305" s="55"/>
      <c r="J305" s="55"/>
      <c r="K305" s="55"/>
      <c r="L305" s="56"/>
      <c r="M305" s="1"/>
      <c r="N305" s="1"/>
      <c r="O305" s="1"/>
    </row>
    <row r="306" spans="1:15" ht="12.75" customHeight="1">
      <c r="A306" s="1"/>
      <c r="B306" s="1"/>
      <c r="C306" s="55"/>
      <c r="D306" s="55"/>
      <c r="E306" s="55"/>
      <c r="F306" s="55"/>
      <c r="G306" s="55"/>
      <c r="H306" s="55"/>
      <c r="I306" s="55"/>
      <c r="J306" s="55"/>
      <c r="K306" s="55"/>
      <c r="L306" s="56"/>
      <c r="M306" s="1"/>
      <c r="N306" s="1"/>
      <c r="O306" s="1"/>
    </row>
    <row r="307" spans="1:15" ht="12.75" customHeight="1">
      <c r="A307" s="1"/>
      <c r="B307" s="1"/>
      <c r="C307" s="55"/>
      <c r="D307" s="55"/>
      <c r="E307" s="55"/>
      <c r="F307" s="55"/>
      <c r="G307" s="55"/>
      <c r="H307" s="55"/>
      <c r="I307" s="55"/>
      <c r="J307" s="55"/>
      <c r="K307" s="55"/>
      <c r="L307" s="56"/>
      <c r="M307" s="1"/>
      <c r="N307" s="1"/>
      <c r="O307" s="1"/>
    </row>
    <row r="308" spans="1:15" ht="12.75" customHeight="1">
      <c r="A308" s="1"/>
      <c r="B308" s="1"/>
      <c r="C308" s="55"/>
      <c r="D308" s="55"/>
      <c r="E308" s="55"/>
      <c r="F308" s="55"/>
      <c r="G308" s="55"/>
      <c r="H308" s="55"/>
      <c r="I308" s="55"/>
      <c r="J308" s="55"/>
      <c r="K308" s="55"/>
      <c r="L308" s="56"/>
      <c r="M308" s="1"/>
      <c r="N308" s="1"/>
      <c r="O308" s="1"/>
    </row>
    <row r="309" spans="1:15" ht="12.75" customHeight="1">
      <c r="A309" s="1"/>
      <c r="B309" s="1"/>
      <c r="C309" s="55"/>
      <c r="D309" s="55"/>
      <c r="E309" s="55"/>
      <c r="F309" s="55"/>
      <c r="G309" s="55"/>
      <c r="H309" s="55"/>
      <c r="I309" s="55"/>
      <c r="J309" s="55"/>
      <c r="K309" s="55"/>
      <c r="L309" s="56"/>
      <c r="M309" s="1"/>
      <c r="N309" s="1"/>
      <c r="O309" s="1"/>
    </row>
    <row r="310" spans="1:15" ht="12.75" customHeight="1">
      <c r="A310" s="1"/>
      <c r="B310" s="1"/>
      <c r="C310" s="55"/>
      <c r="D310" s="55"/>
      <c r="E310" s="55"/>
      <c r="F310" s="55"/>
      <c r="G310" s="55"/>
      <c r="H310" s="55"/>
      <c r="I310" s="55"/>
      <c r="J310" s="55"/>
      <c r="K310" s="55"/>
      <c r="L310" s="56"/>
      <c r="M310" s="1"/>
      <c r="N310" s="1"/>
      <c r="O310" s="1"/>
    </row>
    <row r="311" spans="1:15" ht="12.75" customHeight="1">
      <c r="A311" s="1"/>
      <c r="B311" s="1"/>
      <c r="C311" s="55"/>
      <c r="D311" s="55"/>
      <c r="E311" s="55"/>
      <c r="F311" s="55"/>
      <c r="G311" s="55"/>
      <c r="H311" s="55"/>
      <c r="I311" s="55"/>
      <c r="J311" s="55"/>
      <c r="K311" s="55"/>
      <c r="L311" s="56"/>
      <c r="M311" s="1"/>
      <c r="N311" s="1"/>
      <c r="O311" s="1"/>
    </row>
    <row r="312" spans="1:15" ht="12.75" customHeight="1">
      <c r="A312" s="1"/>
      <c r="B312" s="1"/>
      <c r="C312" s="55"/>
      <c r="D312" s="55"/>
      <c r="E312" s="55"/>
      <c r="F312" s="55"/>
      <c r="G312" s="55"/>
      <c r="H312" s="55"/>
      <c r="I312" s="55"/>
      <c r="J312" s="55"/>
      <c r="K312" s="55"/>
      <c r="L312" s="56"/>
      <c r="M312" s="1"/>
      <c r="N312" s="1"/>
      <c r="O312" s="1"/>
    </row>
    <row r="313" spans="1:15" ht="12.75" customHeight="1">
      <c r="A313" s="1"/>
      <c r="B313" s="1"/>
      <c r="C313" s="55"/>
      <c r="D313" s="55"/>
      <c r="E313" s="55"/>
      <c r="F313" s="55"/>
      <c r="G313" s="55"/>
      <c r="H313" s="55"/>
      <c r="I313" s="55"/>
      <c r="J313" s="55"/>
      <c r="K313" s="55"/>
      <c r="L313" s="56"/>
      <c r="M313" s="1"/>
      <c r="N313" s="1"/>
      <c r="O313" s="1"/>
    </row>
    <row r="314" spans="1:15" ht="12.75" customHeight="1">
      <c r="A314" s="1"/>
      <c r="B314" s="1"/>
      <c r="C314" s="55"/>
      <c r="D314" s="55"/>
      <c r="E314" s="55"/>
      <c r="F314" s="55"/>
      <c r="G314" s="55"/>
      <c r="H314" s="55"/>
      <c r="I314" s="55"/>
      <c r="J314" s="55"/>
      <c r="K314" s="55"/>
      <c r="L314" s="56"/>
      <c r="M314" s="1"/>
      <c r="N314" s="1"/>
      <c r="O314" s="1"/>
    </row>
    <row r="315" spans="1:15" ht="12.75" customHeight="1">
      <c r="A315" s="1"/>
      <c r="B315" s="1"/>
      <c r="C315" s="55"/>
      <c r="D315" s="55"/>
      <c r="E315" s="55"/>
      <c r="F315" s="55"/>
      <c r="G315" s="55"/>
      <c r="H315" s="55"/>
      <c r="I315" s="55"/>
      <c r="J315" s="55"/>
      <c r="K315" s="55"/>
      <c r="L315" s="56"/>
      <c r="M315" s="1"/>
      <c r="N315" s="1"/>
      <c r="O315" s="1"/>
    </row>
    <row r="316" spans="1:15" ht="12.75" customHeight="1">
      <c r="A316" s="1"/>
      <c r="B316" s="1"/>
      <c r="C316" s="55"/>
      <c r="D316" s="55"/>
      <c r="E316" s="55"/>
      <c r="F316" s="55"/>
      <c r="G316" s="55"/>
      <c r="H316" s="55"/>
      <c r="I316" s="55"/>
      <c r="J316" s="55"/>
      <c r="K316" s="55"/>
      <c r="L316" s="56"/>
      <c r="M316" s="1"/>
      <c r="N316" s="1"/>
      <c r="O316" s="1"/>
    </row>
    <row r="317" spans="1:15" ht="12.75" customHeight="1">
      <c r="A317" s="1"/>
      <c r="B317" s="1"/>
      <c r="C317" s="55"/>
      <c r="D317" s="55"/>
      <c r="E317" s="55"/>
      <c r="F317" s="55"/>
      <c r="G317" s="55"/>
      <c r="H317" s="55"/>
      <c r="I317" s="55"/>
      <c r="J317" s="55"/>
      <c r="K317" s="55"/>
      <c r="L317" s="56"/>
      <c r="M317" s="1"/>
      <c r="N317" s="1"/>
      <c r="O317" s="1"/>
    </row>
    <row r="318" spans="1:15" ht="12.75" customHeight="1">
      <c r="A318" s="1"/>
      <c r="B318" s="1"/>
      <c r="C318" s="55"/>
      <c r="D318" s="55"/>
      <c r="E318" s="55"/>
      <c r="F318" s="55"/>
      <c r="G318" s="55"/>
      <c r="H318" s="55"/>
      <c r="I318" s="55"/>
      <c r="J318" s="55"/>
      <c r="K318" s="55"/>
      <c r="L318" s="56"/>
      <c r="M318" s="1"/>
      <c r="N318" s="1"/>
      <c r="O318" s="1"/>
    </row>
    <row r="319" spans="1:15" ht="12.75" customHeight="1">
      <c r="A319" s="1"/>
      <c r="B319" s="1"/>
      <c r="C319" s="55"/>
      <c r="D319" s="55"/>
      <c r="E319" s="55"/>
      <c r="F319" s="55"/>
      <c r="G319" s="55"/>
      <c r="H319" s="55"/>
      <c r="I319" s="55"/>
      <c r="J319" s="55"/>
      <c r="K319" s="55"/>
      <c r="L319" s="56"/>
      <c r="M319" s="1"/>
      <c r="N319" s="1"/>
      <c r="O319" s="1"/>
    </row>
    <row r="320" spans="1:15" ht="12.75" customHeight="1">
      <c r="A320" s="1"/>
      <c r="B320" s="1"/>
      <c r="C320" s="55"/>
      <c r="D320" s="55"/>
      <c r="E320" s="55"/>
      <c r="F320" s="55"/>
      <c r="G320" s="55"/>
      <c r="H320" s="55"/>
      <c r="I320" s="55"/>
      <c r="J320" s="55"/>
      <c r="K320" s="55"/>
      <c r="L320" s="56"/>
      <c r="M320" s="1"/>
      <c r="N320" s="1"/>
      <c r="O320" s="1"/>
    </row>
    <row r="321" spans="1:15" ht="12.75" customHeight="1">
      <c r="A321" s="1"/>
      <c r="B321" s="1"/>
      <c r="C321" s="55"/>
      <c r="D321" s="55"/>
      <c r="E321" s="55"/>
      <c r="F321" s="55"/>
      <c r="G321" s="55"/>
      <c r="H321" s="55"/>
      <c r="I321" s="55"/>
      <c r="J321" s="55"/>
      <c r="K321" s="55"/>
      <c r="L321" s="56"/>
      <c r="M321" s="1"/>
      <c r="N321" s="1"/>
      <c r="O321" s="1"/>
    </row>
    <row r="322" spans="1:15" ht="12.75" customHeight="1">
      <c r="A322" s="1"/>
      <c r="B322" s="1"/>
      <c r="C322" s="55"/>
      <c r="D322" s="55"/>
      <c r="E322" s="55"/>
      <c r="F322" s="55"/>
      <c r="G322" s="55"/>
      <c r="H322" s="55"/>
      <c r="I322" s="55"/>
      <c r="J322" s="55"/>
      <c r="K322" s="55"/>
      <c r="L322" s="56"/>
      <c r="M322" s="1"/>
      <c r="N322" s="1"/>
      <c r="O322" s="1"/>
    </row>
    <row r="323" spans="1:15" ht="12.75" customHeight="1">
      <c r="A323" s="1"/>
      <c r="B323" s="1"/>
      <c r="C323" s="55"/>
      <c r="D323" s="55"/>
      <c r="E323" s="55"/>
      <c r="F323" s="55"/>
      <c r="G323" s="55"/>
      <c r="H323" s="55"/>
      <c r="I323" s="55"/>
      <c r="J323" s="55"/>
      <c r="K323" s="55"/>
      <c r="L323" s="56"/>
      <c r="M323" s="1"/>
      <c r="N323" s="1"/>
      <c r="O323" s="1"/>
    </row>
    <row r="324" spans="1:15" ht="12.75" customHeight="1">
      <c r="A324" s="1"/>
      <c r="B324" s="1"/>
      <c r="C324" s="55"/>
      <c r="D324" s="55"/>
      <c r="E324" s="55"/>
      <c r="F324" s="55"/>
      <c r="G324" s="55"/>
      <c r="H324" s="55"/>
      <c r="I324" s="55"/>
      <c r="J324" s="55"/>
      <c r="K324" s="55"/>
      <c r="L324" s="56"/>
      <c r="M324" s="1"/>
      <c r="N324" s="1"/>
      <c r="O324" s="1"/>
    </row>
    <row r="325" spans="1:15" ht="12.75" customHeight="1">
      <c r="A325" s="1"/>
      <c r="B325" s="1"/>
      <c r="C325" s="55"/>
      <c r="D325" s="55"/>
      <c r="E325" s="55"/>
      <c r="F325" s="55"/>
      <c r="G325" s="55"/>
      <c r="H325" s="55"/>
      <c r="I325" s="55"/>
      <c r="J325" s="55"/>
      <c r="K325" s="55"/>
      <c r="L325" s="56"/>
      <c r="M325" s="1"/>
      <c r="N325" s="1"/>
      <c r="O325" s="1"/>
    </row>
    <row r="326" spans="1:15" ht="12.75" customHeight="1">
      <c r="A326" s="1"/>
      <c r="B326" s="1"/>
      <c r="C326" s="55"/>
      <c r="D326" s="55"/>
      <c r="E326" s="55"/>
      <c r="F326" s="55"/>
      <c r="G326" s="55"/>
      <c r="H326" s="55"/>
      <c r="I326" s="55"/>
      <c r="J326" s="55"/>
      <c r="K326" s="55"/>
      <c r="L326" s="56"/>
      <c r="M326" s="1"/>
      <c r="N326" s="1"/>
      <c r="O326" s="1"/>
    </row>
    <row r="327" spans="1:15" ht="12.75" customHeight="1">
      <c r="A327" s="1"/>
      <c r="B327" s="1"/>
      <c r="C327" s="55"/>
      <c r="D327" s="55"/>
      <c r="E327" s="55"/>
      <c r="F327" s="55"/>
      <c r="G327" s="55"/>
      <c r="H327" s="55"/>
      <c r="I327" s="55"/>
      <c r="J327" s="55"/>
      <c r="K327" s="55"/>
      <c r="L327" s="56"/>
      <c r="M327" s="1"/>
      <c r="N327" s="1"/>
      <c r="O327" s="1"/>
    </row>
    <row r="328" spans="1:15" ht="12.75" customHeight="1">
      <c r="A328" s="1"/>
      <c r="B328" s="1"/>
      <c r="C328" s="55"/>
      <c r="D328" s="55"/>
      <c r="E328" s="55"/>
      <c r="F328" s="55"/>
      <c r="G328" s="55"/>
      <c r="H328" s="55"/>
      <c r="I328" s="55"/>
      <c r="J328" s="55"/>
      <c r="K328" s="55"/>
      <c r="L328" s="56"/>
      <c r="M328" s="1"/>
      <c r="N328" s="1"/>
      <c r="O328" s="1"/>
    </row>
    <row r="329" spans="1:15" ht="12.75" customHeight="1">
      <c r="A329" s="1"/>
      <c r="B329" s="1"/>
      <c r="C329" s="55"/>
      <c r="D329" s="55"/>
      <c r="E329" s="55"/>
      <c r="F329" s="55"/>
      <c r="G329" s="55"/>
      <c r="H329" s="55"/>
      <c r="I329" s="55"/>
      <c r="J329" s="55"/>
      <c r="K329" s="55"/>
      <c r="L329" s="56"/>
      <c r="M329" s="1"/>
      <c r="N329" s="1"/>
      <c r="O329" s="1"/>
    </row>
    <row r="330" spans="1:15" ht="12.75" customHeight="1">
      <c r="A330" s="1"/>
      <c r="B330" s="1"/>
      <c r="C330" s="55"/>
      <c r="D330" s="55"/>
      <c r="E330" s="55"/>
      <c r="F330" s="55"/>
      <c r="G330" s="55"/>
      <c r="H330" s="55"/>
      <c r="I330" s="55"/>
      <c r="J330" s="55"/>
      <c r="K330" s="55"/>
      <c r="L330" s="56"/>
      <c r="M330" s="1"/>
      <c r="N330" s="1"/>
      <c r="O330" s="1"/>
    </row>
    <row r="331" spans="1:15" ht="12.75" customHeight="1">
      <c r="A331" s="1"/>
      <c r="B331" s="1"/>
      <c r="C331" s="55"/>
      <c r="D331" s="55"/>
      <c r="E331" s="55"/>
      <c r="F331" s="55"/>
      <c r="G331" s="55"/>
      <c r="H331" s="55"/>
      <c r="I331" s="55"/>
      <c r="J331" s="55"/>
      <c r="K331" s="55"/>
      <c r="L331" s="56"/>
      <c r="M331" s="1"/>
      <c r="N331" s="1"/>
      <c r="O331" s="1"/>
    </row>
    <row r="332" spans="1:15" ht="12.75" customHeight="1">
      <c r="A332" s="1"/>
      <c r="B332" s="1"/>
      <c r="C332" s="61"/>
      <c r="D332" s="61"/>
      <c r="E332" s="55"/>
      <c r="F332" s="55"/>
      <c r="G332" s="55"/>
      <c r="H332" s="61"/>
      <c r="I332" s="61"/>
      <c r="J332" s="61"/>
      <c r="K332" s="61"/>
      <c r="L332" s="56"/>
      <c r="M332" s="1"/>
      <c r="N332" s="1"/>
      <c r="O332" s="1"/>
    </row>
    <row r="333" spans="1:15" ht="12.75" customHeight="1">
      <c r="A333" s="1"/>
      <c r="B333" s="1"/>
      <c r="C333" s="55"/>
      <c r="D333" s="55"/>
      <c r="E333" s="55"/>
      <c r="F333" s="55"/>
      <c r="G333" s="55"/>
      <c r="H333" s="55"/>
      <c r="I333" s="55"/>
      <c r="J333" s="55"/>
      <c r="K333" s="55"/>
      <c r="L333" s="56"/>
      <c r="M333" s="1"/>
      <c r="N333" s="1"/>
      <c r="O333" s="1"/>
    </row>
    <row r="334" spans="1:15" ht="12.75" customHeight="1">
      <c r="A334" s="1"/>
      <c r="B334" s="1"/>
      <c r="C334" s="55"/>
      <c r="D334" s="55"/>
      <c r="E334" s="55"/>
      <c r="F334" s="55"/>
      <c r="G334" s="55"/>
      <c r="H334" s="55"/>
      <c r="I334" s="55"/>
      <c r="J334" s="55"/>
      <c r="K334" s="55"/>
      <c r="L334" s="56"/>
      <c r="M334" s="1"/>
      <c r="N334" s="1"/>
      <c r="O334" s="1"/>
    </row>
    <row r="335" spans="1:15" ht="12.75" customHeight="1">
      <c r="A335" s="1"/>
      <c r="B335" s="1"/>
      <c r="C335" s="55"/>
      <c r="D335" s="55"/>
      <c r="E335" s="55"/>
      <c r="F335" s="55"/>
      <c r="G335" s="55"/>
      <c r="H335" s="55"/>
      <c r="I335" s="55"/>
      <c r="J335" s="55"/>
      <c r="K335" s="55"/>
      <c r="L335" s="56"/>
      <c r="M335" s="1"/>
      <c r="N335" s="1"/>
      <c r="O335" s="1"/>
    </row>
    <row r="336" spans="1:15" ht="12.75" customHeight="1">
      <c r="A336" s="1"/>
      <c r="B336" s="1"/>
      <c r="C336" s="55"/>
      <c r="D336" s="55"/>
      <c r="E336" s="55"/>
      <c r="F336" s="55"/>
      <c r="G336" s="55"/>
      <c r="H336" s="55"/>
      <c r="I336" s="55"/>
      <c r="J336" s="55"/>
      <c r="K336" s="55"/>
      <c r="L336" s="56"/>
      <c r="M336" s="1"/>
      <c r="N336" s="1"/>
      <c r="O336" s="1"/>
    </row>
    <row r="337" spans="1:15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46"/>
      <c r="M337" s="1"/>
      <c r="N337" s="1"/>
      <c r="O337" s="1"/>
    </row>
    <row r="338" spans="1:15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46"/>
      <c r="M338" s="1"/>
      <c r="N338" s="1"/>
      <c r="O338" s="1"/>
    </row>
    <row r="339" spans="1:15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46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6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6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6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6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6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6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6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6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6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6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6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6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6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6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6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6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6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6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6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6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6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6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6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6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6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6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6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6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6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6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6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6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6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6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6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6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6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6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6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6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6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6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6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6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6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6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6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6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6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6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6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6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6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6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6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6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6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6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6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6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6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6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6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6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6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6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6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6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6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6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6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6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6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6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6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6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6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6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6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6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6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6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6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6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6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6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6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6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6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6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6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6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6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6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6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6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6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6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6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6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6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6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6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6"/>
      <c r="M443" s="1"/>
      <c r="N443" s="1"/>
      <c r="O443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3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48"/>
      <c r="B1" s="349"/>
      <c r="C1" s="65"/>
      <c r="D1" s="65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305</v>
      </c>
      <c r="M5" s="1"/>
      <c r="N5" s="1"/>
      <c r="O5" s="1"/>
    </row>
    <row r="6" spans="1:15" ht="12.75" customHeight="1">
      <c r="A6" s="66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45481</v>
      </c>
      <c r="L6" s="1"/>
      <c r="M6" s="1"/>
      <c r="N6" s="1"/>
      <c r="O6" s="1"/>
    </row>
    <row r="7" spans="1:15" ht="12.75" customHeight="1">
      <c r="B7" s="1"/>
      <c r="C7" s="1" t="s">
        <v>306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3"/>
      <c r="B8" s="5"/>
      <c r="C8" s="5"/>
      <c r="D8" s="5"/>
      <c r="E8" s="5"/>
      <c r="F8" s="5"/>
      <c r="G8" s="67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42" t="s">
        <v>16</v>
      </c>
      <c r="B9" s="344" t="s">
        <v>18</v>
      </c>
      <c r="C9" s="347" t="s">
        <v>20</v>
      </c>
      <c r="D9" s="347" t="s">
        <v>21</v>
      </c>
      <c r="E9" s="339" t="s">
        <v>22</v>
      </c>
      <c r="F9" s="340"/>
      <c r="G9" s="341"/>
      <c r="H9" s="339" t="s">
        <v>23</v>
      </c>
      <c r="I9" s="340"/>
      <c r="J9" s="341"/>
      <c r="K9" s="26"/>
      <c r="L9" s="27"/>
      <c r="M9" s="48"/>
      <c r="N9" s="1"/>
      <c r="O9" s="1"/>
    </row>
    <row r="10" spans="1:15" ht="42.75" customHeight="1">
      <c r="A10" s="343"/>
      <c r="B10" s="346"/>
      <c r="C10" s="346"/>
      <c r="D10" s="34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0" t="s">
        <v>253</v>
      </c>
      <c r="N10" s="1"/>
      <c r="O10" s="1"/>
    </row>
    <row r="11" spans="1:15" ht="12" customHeight="1">
      <c r="A11" s="33">
        <v>1</v>
      </c>
      <c r="B11" s="53" t="s">
        <v>307</v>
      </c>
      <c r="C11" s="31">
        <v>964.7</v>
      </c>
      <c r="D11" s="36">
        <v>950.86666666666679</v>
      </c>
      <c r="E11" s="36">
        <v>934.03333333333353</v>
      </c>
      <c r="F11" s="36">
        <v>903.36666666666679</v>
      </c>
      <c r="G11" s="36">
        <v>886.53333333333353</v>
      </c>
      <c r="H11" s="36">
        <v>981.53333333333353</v>
      </c>
      <c r="I11" s="36">
        <v>998.36666666666679</v>
      </c>
      <c r="J11" s="36">
        <v>1029.0333333333335</v>
      </c>
      <c r="K11" s="31">
        <v>967.7</v>
      </c>
      <c r="L11" s="31">
        <v>920.2</v>
      </c>
      <c r="M11" s="31">
        <v>4.9852699999999999</v>
      </c>
      <c r="N11" s="1"/>
      <c r="O11" s="1"/>
    </row>
    <row r="12" spans="1:15" ht="12" customHeight="1">
      <c r="A12" s="33">
        <v>2</v>
      </c>
      <c r="B12" s="53" t="s">
        <v>308</v>
      </c>
      <c r="C12" s="31">
        <v>38768.1</v>
      </c>
      <c r="D12" s="36">
        <v>38939.35</v>
      </c>
      <c r="E12" s="36">
        <v>38428.75</v>
      </c>
      <c r="F12" s="36">
        <v>38089.4</v>
      </c>
      <c r="G12" s="36">
        <v>37578.800000000003</v>
      </c>
      <c r="H12" s="36">
        <v>39278.699999999997</v>
      </c>
      <c r="I12" s="36">
        <v>39789.299999999988</v>
      </c>
      <c r="J12" s="36">
        <v>40128.649999999994</v>
      </c>
      <c r="K12" s="31">
        <v>39449.949999999997</v>
      </c>
      <c r="L12" s="31">
        <v>38600</v>
      </c>
      <c r="M12" s="31">
        <v>8.3030000000000007E-2</v>
      </c>
      <c r="N12" s="1"/>
      <c r="O12" s="1"/>
    </row>
    <row r="13" spans="1:15" ht="12" customHeight="1">
      <c r="A13" s="33">
        <v>3</v>
      </c>
      <c r="B13" s="53" t="s">
        <v>41</v>
      </c>
      <c r="C13" s="31">
        <v>8679.4</v>
      </c>
      <c r="D13" s="36">
        <v>8666.6</v>
      </c>
      <c r="E13" s="36">
        <v>8617.25</v>
      </c>
      <c r="F13" s="36">
        <v>8555.1</v>
      </c>
      <c r="G13" s="36">
        <v>8505.75</v>
      </c>
      <c r="H13" s="36">
        <v>8728.75</v>
      </c>
      <c r="I13" s="36">
        <v>8778.1000000000022</v>
      </c>
      <c r="J13" s="36">
        <v>8840.25</v>
      </c>
      <c r="K13" s="31">
        <v>8715.9500000000007</v>
      </c>
      <c r="L13" s="31">
        <v>8604.4500000000007</v>
      </c>
      <c r="M13" s="31">
        <v>2.2247699999999999</v>
      </c>
      <c r="N13" s="1"/>
      <c r="O13" s="1"/>
    </row>
    <row r="14" spans="1:15" ht="12" customHeight="1">
      <c r="A14" s="33">
        <v>4</v>
      </c>
      <c r="B14" s="53" t="s">
        <v>48</v>
      </c>
      <c r="C14" s="31">
        <v>2669.5</v>
      </c>
      <c r="D14" s="36">
        <v>2686.0666666666666</v>
      </c>
      <c r="E14" s="36">
        <v>2631.8833333333332</v>
      </c>
      <c r="F14" s="36">
        <v>2594.2666666666664</v>
      </c>
      <c r="G14" s="36">
        <v>2540.083333333333</v>
      </c>
      <c r="H14" s="36">
        <v>2723.6833333333334</v>
      </c>
      <c r="I14" s="36">
        <v>2777.8666666666668</v>
      </c>
      <c r="J14" s="36">
        <v>2815.4833333333336</v>
      </c>
      <c r="K14" s="31">
        <v>2740.25</v>
      </c>
      <c r="L14" s="31">
        <v>2648.45</v>
      </c>
      <c r="M14" s="31">
        <v>3.6357499999999998</v>
      </c>
      <c r="N14" s="1"/>
      <c r="O14" s="1"/>
    </row>
    <row r="15" spans="1:15" ht="12" customHeight="1">
      <c r="A15" s="33">
        <v>5</v>
      </c>
      <c r="B15" s="53" t="s">
        <v>309</v>
      </c>
      <c r="C15" s="31">
        <v>4262.3500000000004</v>
      </c>
      <c r="D15" s="36">
        <v>4260.05</v>
      </c>
      <c r="E15" s="36">
        <v>4227</v>
      </c>
      <c r="F15" s="36">
        <v>4191.6499999999996</v>
      </c>
      <c r="G15" s="36">
        <v>4158.5999999999995</v>
      </c>
      <c r="H15" s="36">
        <v>4295.4000000000005</v>
      </c>
      <c r="I15" s="36">
        <v>4328.4500000000016</v>
      </c>
      <c r="J15" s="36">
        <v>4363.8000000000011</v>
      </c>
      <c r="K15" s="31">
        <v>4293.1000000000004</v>
      </c>
      <c r="L15" s="31">
        <v>4224.7</v>
      </c>
      <c r="M15" s="31">
        <v>0.36973</v>
      </c>
      <c r="N15" s="1"/>
      <c r="O15" s="1"/>
    </row>
    <row r="16" spans="1:15" ht="12" customHeight="1">
      <c r="A16" s="33">
        <v>6</v>
      </c>
      <c r="B16" s="53" t="s">
        <v>310</v>
      </c>
      <c r="C16" s="31">
        <v>1569.65</v>
      </c>
      <c r="D16" s="36">
        <v>1567.1333333333332</v>
      </c>
      <c r="E16" s="36">
        <v>1553.5166666666664</v>
      </c>
      <c r="F16" s="36">
        <v>1537.3833333333332</v>
      </c>
      <c r="G16" s="36">
        <v>1523.7666666666664</v>
      </c>
      <c r="H16" s="36">
        <v>1583.2666666666664</v>
      </c>
      <c r="I16" s="36">
        <v>1596.8833333333332</v>
      </c>
      <c r="J16" s="36">
        <v>1613.0166666666664</v>
      </c>
      <c r="K16" s="31">
        <v>1580.75</v>
      </c>
      <c r="L16" s="31">
        <v>1551</v>
      </c>
      <c r="M16" s="31">
        <v>10.28694</v>
      </c>
      <c r="N16" s="1"/>
      <c r="O16" s="1"/>
    </row>
    <row r="17" spans="1:15" ht="12" customHeight="1">
      <c r="A17" s="33">
        <v>7</v>
      </c>
      <c r="B17" s="53" t="s">
        <v>62</v>
      </c>
      <c r="C17" s="31">
        <v>672.6</v>
      </c>
      <c r="D17" s="36">
        <v>672.98333333333346</v>
      </c>
      <c r="E17" s="36">
        <v>667.76666666666688</v>
      </c>
      <c r="F17" s="36">
        <v>662.93333333333339</v>
      </c>
      <c r="G17" s="36">
        <v>657.71666666666681</v>
      </c>
      <c r="H17" s="36">
        <v>677.81666666666695</v>
      </c>
      <c r="I17" s="36">
        <v>683.03333333333342</v>
      </c>
      <c r="J17" s="36">
        <v>687.86666666666702</v>
      </c>
      <c r="K17" s="31">
        <v>678.2</v>
      </c>
      <c r="L17" s="31">
        <v>668.15</v>
      </c>
      <c r="M17" s="31">
        <v>12.25024</v>
      </c>
      <c r="N17" s="1"/>
      <c r="O17" s="1"/>
    </row>
    <row r="18" spans="1:15" ht="12" customHeight="1">
      <c r="A18" s="33">
        <v>8</v>
      </c>
      <c r="B18" s="53" t="s">
        <v>39</v>
      </c>
      <c r="C18" s="31">
        <v>721.9</v>
      </c>
      <c r="D18" s="36">
        <v>722.31666666666661</v>
      </c>
      <c r="E18" s="36">
        <v>715.73333333333323</v>
      </c>
      <c r="F18" s="36">
        <v>709.56666666666661</v>
      </c>
      <c r="G18" s="36">
        <v>702.98333333333323</v>
      </c>
      <c r="H18" s="36">
        <v>728.48333333333323</v>
      </c>
      <c r="I18" s="36">
        <v>735.06666666666672</v>
      </c>
      <c r="J18" s="36">
        <v>741.23333333333323</v>
      </c>
      <c r="K18" s="31">
        <v>728.9</v>
      </c>
      <c r="L18" s="31">
        <v>716.15</v>
      </c>
      <c r="M18" s="31">
        <v>6.9684299999999997</v>
      </c>
      <c r="N18" s="1"/>
      <c r="O18" s="1"/>
    </row>
    <row r="19" spans="1:15" ht="12" customHeight="1">
      <c r="A19" s="33">
        <v>9</v>
      </c>
      <c r="B19" s="53" t="s">
        <v>311</v>
      </c>
      <c r="C19" s="31">
        <v>1779.05</v>
      </c>
      <c r="D19" s="36">
        <v>1796.0666666666666</v>
      </c>
      <c r="E19" s="36">
        <v>1747.2833333333333</v>
      </c>
      <c r="F19" s="36">
        <v>1715.5166666666667</v>
      </c>
      <c r="G19" s="36">
        <v>1666.7333333333333</v>
      </c>
      <c r="H19" s="36">
        <v>1827.8333333333333</v>
      </c>
      <c r="I19" s="36">
        <v>1876.6166666666666</v>
      </c>
      <c r="J19" s="36">
        <v>1908.3833333333332</v>
      </c>
      <c r="K19" s="31">
        <v>1844.85</v>
      </c>
      <c r="L19" s="31">
        <v>1764.3</v>
      </c>
      <c r="M19" s="31">
        <v>5.0415799999999997</v>
      </c>
      <c r="N19" s="1"/>
      <c r="O19" s="1"/>
    </row>
    <row r="20" spans="1:15" ht="12" customHeight="1">
      <c r="A20" s="33">
        <v>10</v>
      </c>
      <c r="B20" s="53" t="s">
        <v>43</v>
      </c>
      <c r="C20" s="31">
        <v>27823.45</v>
      </c>
      <c r="D20" s="36">
        <v>27842.216666666671</v>
      </c>
      <c r="E20" s="36">
        <v>27687.28333333334</v>
      </c>
      <c r="F20" s="36">
        <v>27551.116666666669</v>
      </c>
      <c r="G20" s="36">
        <v>27396.183333333338</v>
      </c>
      <c r="H20" s="36">
        <v>27978.383333333342</v>
      </c>
      <c r="I20" s="36">
        <v>28133.316666666669</v>
      </c>
      <c r="J20" s="36">
        <v>28269.483333333344</v>
      </c>
      <c r="K20" s="31">
        <v>27997.15</v>
      </c>
      <c r="L20" s="31">
        <v>27706.05</v>
      </c>
      <c r="M20" s="31">
        <v>8.337E-2</v>
      </c>
      <c r="N20" s="1"/>
      <c r="O20" s="1"/>
    </row>
    <row r="21" spans="1:15" ht="12" customHeight="1">
      <c r="A21" s="33">
        <v>11</v>
      </c>
      <c r="B21" s="53" t="s">
        <v>782</v>
      </c>
      <c r="C21" s="31">
        <v>1492.3</v>
      </c>
      <c r="D21" s="36">
        <v>1500.3166666666666</v>
      </c>
      <c r="E21" s="36">
        <v>1476.7333333333331</v>
      </c>
      <c r="F21" s="36">
        <v>1461.1666666666665</v>
      </c>
      <c r="G21" s="36">
        <v>1437.583333333333</v>
      </c>
      <c r="H21" s="36">
        <v>1515.8833333333332</v>
      </c>
      <c r="I21" s="36">
        <v>1539.4666666666667</v>
      </c>
      <c r="J21" s="36">
        <v>1555.0333333333333</v>
      </c>
      <c r="K21" s="31">
        <v>1523.9</v>
      </c>
      <c r="L21" s="31">
        <v>1484.75</v>
      </c>
      <c r="M21" s="31">
        <v>3.58114</v>
      </c>
      <c r="N21" s="1"/>
      <c r="O21" s="1"/>
    </row>
    <row r="22" spans="1:15" ht="12" customHeight="1">
      <c r="A22" s="33">
        <v>12</v>
      </c>
      <c r="B22" s="53" t="s">
        <v>825</v>
      </c>
      <c r="C22" s="31">
        <v>1012.65</v>
      </c>
      <c r="D22" s="36">
        <v>1016.15</v>
      </c>
      <c r="E22" s="36">
        <v>1006.5</v>
      </c>
      <c r="F22" s="36">
        <v>1000.35</v>
      </c>
      <c r="G22" s="36">
        <v>990.7</v>
      </c>
      <c r="H22" s="36">
        <v>1022.3</v>
      </c>
      <c r="I22" s="36">
        <v>1031.9499999999998</v>
      </c>
      <c r="J22" s="36">
        <v>1038.0999999999999</v>
      </c>
      <c r="K22" s="31">
        <v>1025.8</v>
      </c>
      <c r="L22" s="31">
        <v>1010</v>
      </c>
      <c r="M22" s="31">
        <v>6.5999600000000003</v>
      </c>
      <c r="N22" s="1"/>
      <c r="O22" s="1"/>
    </row>
    <row r="23" spans="1:15" ht="12.75" customHeight="1">
      <c r="A23" s="33">
        <v>13</v>
      </c>
      <c r="B23" s="53" t="s">
        <v>49</v>
      </c>
      <c r="C23" s="31">
        <v>3147.9</v>
      </c>
      <c r="D23" s="36">
        <v>3143.4666666666672</v>
      </c>
      <c r="E23" s="36">
        <v>3128.3833333333341</v>
      </c>
      <c r="F23" s="36">
        <v>3108.8666666666668</v>
      </c>
      <c r="G23" s="36">
        <v>3093.7833333333338</v>
      </c>
      <c r="H23" s="36">
        <v>3162.9833333333345</v>
      </c>
      <c r="I23" s="36">
        <v>3178.0666666666675</v>
      </c>
      <c r="J23" s="36">
        <v>3197.5833333333348</v>
      </c>
      <c r="K23" s="31">
        <v>3158.55</v>
      </c>
      <c r="L23" s="31">
        <v>3123.95</v>
      </c>
      <c r="M23" s="31">
        <v>6.6398799999999998</v>
      </c>
      <c r="N23" s="1"/>
      <c r="O23" s="1"/>
    </row>
    <row r="24" spans="1:15" ht="12.75" customHeight="1">
      <c r="A24" s="33">
        <v>14</v>
      </c>
      <c r="B24" s="53" t="s">
        <v>261</v>
      </c>
      <c r="C24" s="31">
        <v>1754.3</v>
      </c>
      <c r="D24" s="36">
        <v>1760.1833333333334</v>
      </c>
      <c r="E24" s="36">
        <v>1745.3666666666668</v>
      </c>
      <c r="F24" s="36">
        <v>1736.4333333333334</v>
      </c>
      <c r="G24" s="36">
        <v>1721.6166666666668</v>
      </c>
      <c r="H24" s="36">
        <v>1769.1166666666668</v>
      </c>
      <c r="I24" s="36">
        <v>1783.9333333333334</v>
      </c>
      <c r="J24" s="36">
        <v>1792.8666666666668</v>
      </c>
      <c r="K24" s="31">
        <v>1775</v>
      </c>
      <c r="L24" s="31">
        <v>1751.25</v>
      </c>
      <c r="M24" s="31">
        <v>3.9893299999999998</v>
      </c>
      <c r="N24" s="1"/>
      <c r="O24" s="1"/>
    </row>
    <row r="25" spans="1:15" ht="12.75" customHeight="1">
      <c r="A25" s="33">
        <v>15</v>
      </c>
      <c r="B25" s="53" t="s">
        <v>50</v>
      </c>
      <c r="C25" s="31">
        <v>1500.45</v>
      </c>
      <c r="D25" s="36">
        <v>1501.2833333333335</v>
      </c>
      <c r="E25" s="36">
        <v>1493.0666666666671</v>
      </c>
      <c r="F25" s="36">
        <v>1485.6833333333336</v>
      </c>
      <c r="G25" s="36">
        <v>1477.4666666666672</v>
      </c>
      <c r="H25" s="36">
        <v>1508.666666666667</v>
      </c>
      <c r="I25" s="36">
        <v>1516.8833333333337</v>
      </c>
      <c r="J25" s="36">
        <v>1524.2666666666669</v>
      </c>
      <c r="K25" s="31">
        <v>1509.5</v>
      </c>
      <c r="L25" s="31">
        <v>1493.9</v>
      </c>
      <c r="M25" s="31">
        <v>21.116330000000001</v>
      </c>
      <c r="N25" s="1"/>
      <c r="O25" s="1"/>
    </row>
    <row r="26" spans="1:15" ht="12.75" customHeight="1">
      <c r="A26" s="33">
        <v>16</v>
      </c>
      <c r="B26" s="53" t="s">
        <v>789</v>
      </c>
      <c r="C26" s="31">
        <v>708.9</v>
      </c>
      <c r="D26" s="36">
        <v>710</v>
      </c>
      <c r="E26" s="36">
        <v>705.4</v>
      </c>
      <c r="F26" s="36">
        <v>701.9</v>
      </c>
      <c r="G26" s="36">
        <v>697.3</v>
      </c>
      <c r="H26" s="36">
        <v>713.5</v>
      </c>
      <c r="I26" s="36">
        <v>718.09999999999991</v>
      </c>
      <c r="J26" s="36">
        <v>721.6</v>
      </c>
      <c r="K26" s="31">
        <v>714.6</v>
      </c>
      <c r="L26" s="31">
        <v>706.5</v>
      </c>
      <c r="M26" s="31">
        <v>21.30002</v>
      </c>
      <c r="N26" s="1"/>
      <c r="O26" s="1"/>
    </row>
    <row r="27" spans="1:15" ht="12.75" customHeight="1">
      <c r="A27" s="33">
        <v>17</v>
      </c>
      <c r="B27" s="53" t="s">
        <v>262</v>
      </c>
      <c r="C27" s="31">
        <v>891.05</v>
      </c>
      <c r="D27" s="36">
        <v>895.05000000000007</v>
      </c>
      <c r="E27" s="36">
        <v>886.00000000000011</v>
      </c>
      <c r="F27" s="36">
        <v>880.95</v>
      </c>
      <c r="G27" s="36">
        <v>871.90000000000009</v>
      </c>
      <c r="H27" s="36">
        <v>900.10000000000014</v>
      </c>
      <c r="I27" s="36">
        <v>909.15000000000009</v>
      </c>
      <c r="J27" s="36">
        <v>914.20000000000016</v>
      </c>
      <c r="K27" s="31">
        <v>904.1</v>
      </c>
      <c r="L27" s="31">
        <v>890</v>
      </c>
      <c r="M27" s="31">
        <v>8.7333700000000007</v>
      </c>
      <c r="N27" s="1"/>
      <c r="O27" s="1"/>
    </row>
    <row r="28" spans="1:15" ht="12.75" customHeight="1">
      <c r="A28" s="33">
        <v>18</v>
      </c>
      <c r="B28" s="53" t="s">
        <v>263</v>
      </c>
      <c r="C28" s="31">
        <v>332.9</v>
      </c>
      <c r="D28" s="36">
        <v>333.36666666666662</v>
      </c>
      <c r="E28" s="36">
        <v>331.53333333333325</v>
      </c>
      <c r="F28" s="36">
        <v>330.16666666666663</v>
      </c>
      <c r="G28" s="36">
        <v>328.33333333333326</v>
      </c>
      <c r="H28" s="36">
        <v>334.73333333333323</v>
      </c>
      <c r="I28" s="36">
        <v>336.56666666666661</v>
      </c>
      <c r="J28" s="36">
        <v>337.93333333333322</v>
      </c>
      <c r="K28" s="31">
        <v>335.2</v>
      </c>
      <c r="L28" s="31">
        <v>332</v>
      </c>
      <c r="M28" s="31">
        <v>11.70818</v>
      </c>
      <c r="N28" s="1"/>
      <c r="O28" s="1"/>
    </row>
    <row r="29" spans="1:15" ht="12.75" customHeight="1">
      <c r="A29" s="33">
        <v>19</v>
      </c>
      <c r="B29" s="53" t="s">
        <v>44</v>
      </c>
      <c r="C29" s="31">
        <v>236.01</v>
      </c>
      <c r="D29" s="36">
        <v>237.04333333333332</v>
      </c>
      <c r="E29" s="36">
        <v>234.62666666666664</v>
      </c>
      <c r="F29" s="36">
        <v>233.24333333333331</v>
      </c>
      <c r="G29" s="36">
        <v>230.82666666666663</v>
      </c>
      <c r="H29" s="36">
        <v>238.42666666666665</v>
      </c>
      <c r="I29" s="36">
        <v>240.84333333333333</v>
      </c>
      <c r="J29" s="36">
        <v>242.22666666666666</v>
      </c>
      <c r="K29" s="31">
        <v>239.46</v>
      </c>
      <c r="L29" s="31">
        <v>235.66</v>
      </c>
      <c r="M29" s="31">
        <v>45.24859</v>
      </c>
      <c r="N29" s="1"/>
      <c r="O29" s="1"/>
    </row>
    <row r="30" spans="1:15" ht="12.75" customHeight="1">
      <c r="A30" s="33">
        <v>20</v>
      </c>
      <c r="B30" s="53" t="s">
        <v>46</v>
      </c>
      <c r="C30" s="31">
        <v>327.64999999999998</v>
      </c>
      <c r="D30" s="36">
        <v>329.01666666666665</v>
      </c>
      <c r="E30" s="36">
        <v>324.13333333333333</v>
      </c>
      <c r="F30" s="36">
        <v>320.61666666666667</v>
      </c>
      <c r="G30" s="36">
        <v>315.73333333333335</v>
      </c>
      <c r="H30" s="36">
        <v>332.5333333333333</v>
      </c>
      <c r="I30" s="36">
        <v>337.41666666666663</v>
      </c>
      <c r="J30" s="36">
        <v>340.93333333333328</v>
      </c>
      <c r="K30" s="31">
        <v>333.9</v>
      </c>
      <c r="L30" s="31">
        <v>325.5</v>
      </c>
      <c r="M30" s="31">
        <v>28.192139999999998</v>
      </c>
      <c r="N30" s="1"/>
      <c r="O30" s="1"/>
    </row>
    <row r="31" spans="1:15" ht="12.75" customHeight="1">
      <c r="A31" s="33">
        <v>21</v>
      </c>
      <c r="B31" s="53" t="s">
        <v>896</v>
      </c>
      <c r="C31" s="31">
        <v>922</v>
      </c>
      <c r="D31" s="36">
        <v>910.86666666666667</v>
      </c>
      <c r="E31" s="36">
        <v>896.73333333333335</v>
      </c>
      <c r="F31" s="36">
        <v>871.4666666666667</v>
      </c>
      <c r="G31" s="36">
        <v>857.33333333333337</v>
      </c>
      <c r="H31" s="36">
        <v>936.13333333333333</v>
      </c>
      <c r="I31" s="36">
        <v>950.26666666666677</v>
      </c>
      <c r="J31" s="36">
        <v>975.5333333333333</v>
      </c>
      <c r="K31" s="31">
        <v>925</v>
      </c>
      <c r="L31" s="31">
        <v>885.6</v>
      </c>
      <c r="M31" s="31">
        <v>4.6669999999999998</v>
      </c>
      <c r="N31" s="1"/>
      <c r="O31" s="1"/>
    </row>
    <row r="32" spans="1:15" ht="12.75" customHeight="1">
      <c r="A32" s="33">
        <v>22</v>
      </c>
      <c r="B32" s="53" t="s">
        <v>312</v>
      </c>
      <c r="C32" s="31">
        <v>917.3</v>
      </c>
      <c r="D32" s="36">
        <v>919.51666666666654</v>
      </c>
      <c r="E32" s="36">
        <v>909.8833333333331</v>
      </c>
      <c r="F32" s="36">
        <v>902.46666666666658</v>
      </c>
      <c r="G32" s="36">
        <v>892.83333333333314</v>
      </c>
      <c r="H32" s="36">
        <v>926.93333333333305</v>
      </c>
      <c r="I32" s="36">
        <v>936.56666666666649</v>
      </c>
      <c r="J32" s="36">
        <v>943.98333333333301</v>
      </c>
      <c r="K32" s="31">
        <v>929.15</v>
      </c>
      <c r="L32" s="31">
        <v>912.1</v>
      </c>
      <c r="M32" s="31">
        <v>0.45096000000000003</v>
      </c>
      <c r="N32" s="1"/>
      <c r="O32" s="1"/>
    </row>
    <row r="33" spans="1:15" ht="12.75" customHeight="1">
      <c r="A33" s="33">
        <v>23</v>
      </c>
      <c r="B33" s="53" t="s">
        <v>313</v>
      </c>
      <c r="C33" s="31">
        <v>1339.4</v>
      </c>
      <c r="D33" s="36">
        <v>1338.7</v>
      </c>
      <c r="E33" s="36">
        <v>1313.0500000000002</v>
      </c>
      <c r="F33" s="36">
        <v>1286.7</v>
      </c>
      <c r="G33" s="36">
        <v>1261.0500000000002</v>
      </c>
      <c r="H33" s="36">
        <v>1365.0500000000002</v>
      </c>
      <c r="I33" s="36">
        <v>1390.7000000000003</v>
      </c>
      <c r="J33" s="36">
        <v>1417.0500000000002</v>
      </c>
      <c r="K33" s="31">
        <v>1364.35</v>
      </c>
      <c r="L33" s="31">
        <v>1312.35</v>
      </c>
      <c r="M33" s="31">
        <v>4.1663300000000003</v>
      </c>
      <c r="N33" s="1"/>
      <c r="O33" s="1"/>
    </row>
    <row r="34" spans="1:15" ht="12.75" customHeight="1">
      <c r="A34" s="33">
        <v>24</v>
      </c>
      <c r="B34" s="53" t="s">
        <v>314</v>
      </c>
      <c r="C34" s="31">
        <v>2266.6</v>
      </c>
      <c r="D34" s="36">
        <v>2234.1833333333329</v>
      </c>
      <c r="E34" s="36">
        <v>2192.5666666666657</v>
      </c>
      <c r="F34" s="36">
        <v>2118.5333333333328</v>
      </c>
      <c r="G34" s="36">
        <v>2076.9166666666656</v>
      </c>
      <c r="H34" s="36">
        <v>2308.2166666666658</v>
      </c>
      <c r="I34" s="36">
        <v>2349.8333333333335</v>
      </c>
      <c r="J34" s="36">
        <v>2423.8666666666659</v>
      </c>
      <c r="K34" s="31">
        <v>2275.8000000000002</v>
      </c>
      <c r="L34" s="31">
        <v>2160.15</v>
      </c>
      <c r="M34" s="31">
        <v>5.3759399999999999</v>
      </c>
      <c r="N34" s="1"/>
      <c r="O34" s="1"/>
    </row>
    <row r="35" spans="1:15" ht="12.75" customHeight="1">
      <c r="A35" s="33">
        <v>25</v>
      </c>
      <c r="B35" s="53" t="s">
        <v>315</v>
      </c>
      <c r="C35" s="31">
        <v>989.05</v>
      </c>
      <c r="D35" s="36">
        <v>990.68333333333339</v>
      </c>
      <c r="E35" s="36">
        <v>963.36666666666679</v>
      </c>
      <c r="F35" s="36">
        <v>937.68333333333339</v>
      </c>
      <c r="G35" s="36">
        <v>910.36666666666679</v>
      </c>
      <c r="H35" s="36">
        <v>1016.3666666666668</v>
      </c>
      <c r="I35" s="36">
        <v>1043.6833333333334</v>
      </c>
      <c r="J35" s="36">
        <v>1069.3666666666668</v>
      </c>
      <c r="K35" s="31">
        <v>1018</v>
      </c>
      <c r="L35" s="31">
        <v>965</v>
      </c>
      <c r="M35" s="31">
        <v>5.2891500000000002</v>
      </c>
      <c r="N35" s="1"/>
      <c r="O35" s="1"/>
    </row>
    <row r="36" spans="1:15" ht="12.75" customHeight="1">
      <c r="A36" s="33">
        <v>26</v>
      </c>
      <c r="B36" s="53" t="s">
        <v>51</v>
      </c>
      <c r="C36" s="31">
        <v>5063.55</v>
      </c>
      <c r="D36" s="36">
        <v>5046.3833333333332</v>
      </c>
      <c r="E36" s="36">
        <v>5007.7666666666664</v>
      </c>
      <c r="F36" s="36">
        <v>4951.9833333333336</v>
      </c>
      <c r="G36" s="36">
        <v>4913.3666666666668</v>
      </c>
      <c r="H36" s="36">
        <v>5102.1666666666661</v>
      </c>
      <c r="I36" s="36">
        <v>5140.7833333333328</v>
      </c>
      <c r="J36" s="36">
        <v>5196.5666666666657</v>
      </c>
      <c r="K36" s="31">
        <v>5085</v>
      </c>
      <c r="L36" s="31">
        <v>4990.6000000000004</v>
      </c>
      <c r="M36" s="31">
        <v>1.6674500000000001</v>
      </c>
      <c r="N36" s="1"/>
      <c r="O36" s="1"/>
    </row>
    <row r="37" spans="1:15" ht="12.75" customHeight="1">
      <c r="A37" s="33">
        <v>27</v>
      </c>
      <c r="B37" s="53" t="s">
        <v>316</v>
      </c>
      <c r="C37" s="31">
        <v>2128.35</v>
      </c>
      <c r="D37" s="36">
        <v>2130.4666666666667</v>
      </c>
      <c r="E37" s="36">
        <v>2112.0333333333333</v>
      </c>
      <c r="F37" s="36">
        <v>2095.7166666666667</v>
      </c>
      <c r="G37" s="36">
        <v>2077.2833333333333</v>
      </c>
      <c r="H37" s="36">
        <v>2146.7833333333333</v>
      </c>
      <c r="I37" s="36">
        <v>2165.2166666666667</v>
      </c>
      <c r="J37" s="36">
        <v>2181.5333333333333</v>
      </c>
      <c r="K37" s="31">
        <v>2148.9</v>
      </c>
      <c r="L37" s="31">
        <v>2114.15</v>
      </c>
      <c r="M37" s="31">
        <v>0.31303999999999998</v>
      </c>
      <c r="N37" s="1"/>
      <c r="O37" s="1"/>
    </row>
    <row r="38" spans="1:15" ht="12.75" customHeight="1">
      <c r="A38" s="33">
        <v>28</v>
      </c>
      <c r="B38" s="53" t="s">
        <v>737</v>
      </c>
      <c r="C38" s="31">
        <v>64.459999999999994</v>
      </c>
      <c r="D38" s="36">
        <v>64.256666666666661</v>
      </c>
      <c r="E38" s="36">
        <v>63.523333333333326</v>
      </c>
      <c r="F38" s="36">
        <v>62.586666666666666</v>
      </c>
      <c r="G38" s="36">
        <v>61.853333333333332</v>
      </c>
      <c r="H38" s="36">
        <v>65.193333333333328</v>
      </c>
      <c r="I38" s="36">
        <v>65.926666666666677</v>
      </c>
      <c r="J38" s="36">
        <v>66.863333333333316</v>
      </c>
      <c r="K38" s="31">
        <v>64.989999999999995</v>
      </c>
      <c r="L38" s="31">
        <v>63.32</v>
      </c>
      <c r="M38" s="31">
        <v>35.314990000000002</v>
      </c>
      <c r="N38" s="1"/>
      <c r="O38" s="1"/>
    </row>
    <row r="39" spans="1:15" ht="12.75" customHeight="1">
      <c r="A39" s="33">
        <v>29</v>
      </c>
      <c r="B39" s="53" t="s">
        <v>826</v>
      </c>
      <c r="C39" s="31">
        <v>28.28</v>
      </c>
      <c r="D39" s="36">
        <v>28.236666666666668</v>
      </c>
      <c r="E39" s="36">
        <v>28.003333333333337</v>
      </c>
      <c r="F39" s="36">
        <v>27.72666666666667</v>
      </c>
      <c r="G39" s="36">
        <v>27.493333333333339</v>
      </c>
      <c r="H39" s="36">
        <v>28.513333333333335</v>
      </c>
      <c r="I39" s="36">
        <v>28.746666666666663</v>
      </c>
      <c r="J39" s="36">
        <v>29.023333333333333</v>
      </c>
      <c r="K39" s="31">
        <v>28.47</v>
      </c>
      <c r="L39" s="31">
        <v>27.96</v>
      </c>
      <c r="M39" s="31">
        <v>91.058409999999995</v>
      </c>
      <c r="N39" s="1"/>
      <c r="O39" s="1"/>
    </row>
    <row r="40" spans="1:15" ht="12.75" customHeight="1">
      <c r="A40" s="33">
        <v>30</v>
      </c>
      <c r="B40" s="53" t="s">
        <v>813</v>
      </c>
      <c r="C40" s="31">
        <v>1694.65</v>
      </c>
      <c r="D40" s="36">
        <v>1692.45</v>
      </c>
      <c r="E40" s="36">
        <v>1679.9</v>
      </c>
      <c r="F40" s="36">
        <v>1665.15</v>
      </c>
      <c r="G40" s="36">
        <v>1652.6000000000001</v>
      </c>
      <c r="H40" s="36">
        <v>1707.2</v>
      </c>
      <c r="I40" s="36">
        <v>1719.7499999999998</v>
      </c>
      <c r="J40" s="36">
        <v>1734.5</v>
      </c>
      <c r="K40" s="31">
        <v>1705</v>
      </c>
      <c r="L40" s="31">
        <v>1677.7</v>
      </c>
      <c r="M40" s="31">
        <v>6.7470699999999999</v>
      </c>
      <c r="N40" s="1"/>
      <c r="O40" s="1"/>
    </row>
    <row r="41" spans="1:15" ht="12.75" customHeight="1">
      <c r="A41" s="33">
        <v>31</v>
      </c>
      <c r="B41" s="53" t="s">
        <v>317</v>
      </c>
      <c r="C41" s="31">
        <v>4503.8</v>
      </c>
      <c r="D41" s="36">
        <v>4511.666666666667</v>
      </c>
      <c r="E41" s="36">
        <v>4474.3333333333339</v>
      </c>
      <c r="F41" s="36">
        <v>4444.8666666666668</v>
      </c>
      <c r="G41" s="36">
        <v>4407.5333333333338</v>
      </c>
      <c r="H41" s="36">
        <v>4541.1333333333341</v>
      </c>
      <c r="I41" s="36">
        <v>4578.4666666666681</v>
      </c>
      <c r="J41" s="36">
        <v>4607.9333333333343</v>
      </c>
      <c r="K41" s="31">
        <v>4549</v>
      </c>
      <c r="L41" s="31">
        <v>4482.2</v>
      </c>
      <c r="M41" s="31">
        <v>0.51156999999999997</v>
      </c>
      <c r="N41" s="1"/>
      <c r="O41" s="1"/>
    </row>
    <row r="42" spans="1:15" ht="12.75" customHeight="1">
      <c r="A42" s="33">
        <v>32</v>
      </c>
      <c r="B42" s="53" t="s">
        <v>52</v>
      </c>
      <c r="C42" s="31">
        <v>686</v>
      </c>
      <c r="D42" s="36">
        <v>684.66666666666663</v>
      </c>
      <c r="E42" s="36">
        <v>678.33333333333326</v>
      </c>
      <c r="F42" s="36">
        <v>670.66666666666663</v>
      </c>
      <c r="G42" s="36">
        <v>664.33333333333326</v>
      </c>
      <c r="H42" s="36">
        <v>692.33333333333326</v>
      </c>
      <c r="I42" s="36">
        <v>698.66666666666652</v>
      </c>
      <c r="J42" s="36">
        <v>706.33333333333326</v>
      </c>
      <c r="K42" s="31">
        <v>691</v>
      </c>
      <c r="L42" s="31">
        <v>677</v>
      </c>
      <c r="M42" s="31">
        <v>45.924460000000003</v>
      </c>
      <c r="N42" s="1"/>
      <c r="O42" s="1"/>
    </row>
    <row r="43" spans="1:15" ht="12.75" customHeight="1">
      <c r="A43" s="33">
        <v>33</v>
      </c>
      <c r="B43" s="53" t="s">
        <v>856</v>
      </c>
      <c r="C43" s="31">
        <v>4010.25</v>
      </c>
      <c r="D43" s="36">
        <v>3965.65</v>
      </c>
      <c r="E43" s="36">
        <v>3911.3</v>
      </c>
      <c r="F43" s="36">
        <v>3812.35</v>
      </c>
      <c r="G43" s="36">
        <v>3758</v>
      </c>
      <c r="H43" s="36">
        <v>4064.6000000000004</v>
      </c>
      <c r="I43" s="36">
        <v>4118.95</v>
      </c>
      <c r="J43" s="36">
        <v>4217.9000000000005</v>
      </c>
      <c r="K43" s="31">
        <v>4020</v>
      </c>
      <c r="L43" s="31">
        <v>3866.7</v>
      </c>
      <c r="M43" s="31">
        <v>0.38128000000000001</v>
      </c>
      <c r="N43" s="1"/>
      <c r="O43" s="1"/>
    </row>
    <row r="44" spans="1:15" ht="12.75" customHeight="1">
      <c r="A44" s="33">
        <v>34</v>
      </c>
      <c r="B44" s="53" t="s">
        <v>318</v>
      </c>
      <c r="C44" s="31">
        <v>2363.6</v>
      </c>
      <c r="D44" s="36">
        <v>2372.8666666666668</v>
      </c>
      <c r="E44" s="36">
        <v>2335.7333333333336</v>
      </c>
      <c r="F44" s="36">
        <v>2307.8666666666668</v>
      </c>
      <c r="G44" s="36">
        <v>2270.7333333333336</v>
      </c>
      <c r="H44" s="36">
        <v>2400.7333333333336</v>
      </c>
      <c r="I44" s="36">
        <v>2437.8666666666668</v>
      </c>
      <c r="J44" s="36">
        <v>2465.7333333333336</v>
      </c>
      <c r="K44" s="31">
        <v>2410</v>
      </c>
      <c r="L44" s="31">
        <v>2345</v>
      </c>
      <c r="M44" s="31">
        <v>10.42961</v>
      </c>
      <c r="N44" s="1"/>
      <c r="O44" s="1"/>
    </row>
    <row r="45" spans="1:15" ht="12.75" customHeight="1">
      <c r="A45" s="33">
        <v>35</v>
      </c>
      <c r="B45" s="53" t="s">
        <v>319</v>
      </c>
      <c r="C45" s="31">
        <v>762.75</v>
      </c>
      <c r="D45" s="36">
        <v>763.79999999999984</v>
      </c>
      <c r="E45" s="36">
        <v>760.49999999999966</v>
      </c>
      <c r="F45" s="36">
        <v>758.24999999999977</v>
      </c>
      <c r="G45" s="36">
        <v>754.94999999999959</v>
      </c>
      <c r="H45" s="36">
        <v>766.04999999999973</v>
      </c>
      <c r="I45" s="36">
        <v>769.34999999999991</v>
      </c>
      <c r="J45" s="36">
        <v>771.5999999999998</v>
      </c>
      <c r="K45" s="31">
        <v>767.1</v>
      </c>
      <c r="L45" s="31">
        <v>761.55</v>
      </c>
      <c r="M45" s="31">
        <v>0.43829000000000001</v>
      </c>
      <c r="N45" s="1"/>
      <c r="O45" s="1"/>
    </row>
    <row r="46" spans="1:15" ht="12.75" customHeight="1">
      <c r="A46" s="33">
        <v>36</v>
      </c>
      <c r="B46" s="53" t="s">
        <v>791</v>
      </c>
      <c r="C46" s="31">
        <v>8861.5499999999993</v>
      </c>
      <c r="D46" s="36">
        <v>8754.6333333333332</v>
      </c>
      <c r="E46" s="36">
        <v>8631.2666666666664</v>
      </c>
      <c r="F46" s="36">
        <v>8400.9833333333336</v>
      </c>
      <c r="G46" s="36">
        <v>8277.6166666666668</v>
      </c>
      <c r="H46" s="36">
        <v>8984.9166666666661</v>
      </c>
      <c r="I46" s="36">
        <v>9108.283333333331</v>
      </c>
      <c r="J46" s="36">
        <v>9338.5666666666657</v>
      </c>
      <c r="K46" s="31">
        <v>8878</v>
      </c>
      <c r="L46" s="31">
        <v>8524.35</v>
      </c>
      <c r="M46" s="31">
        <v>0.96538000000000002</v>
      </c>
      <c r="N46" s="1"/>
      <c r="O46" s="1"/>
    </row>
    <row r="47" spans="1:15" ht="12.75" customHeight="1">
      <c r="A47" s="33">
        <v>37</v>
      </c>
      <c r="B47" s="53" t="s">
        <v>53</v>
      </c>
      <c r="C47" s="31">
        <v>6328.55</v>
      </c>
      <c r="D47" s="36">
        <v>6276.8</v>
      </c>
      <c r="E47" s="36">
        <v>6210.75</v>
      </c>
      <c r="F47" s="36">
        <v>6092.95</v>
      </c>
      <c r="G47" s="36">
        <v>6026.9</v>
      </c>
      <c r="H47" s="36">
        <v>6394.6</v>
      </c>
      <c r="I47" s="36">
        <v>6460.6500000000015</v>
      </c>
      <c r="J47" s="36">
        <v>6578.4500000000007</v>
      </c>
      <c r="K47" s="31">
        <v>6342.85</v>
      </c>
      <c r="L47" s="31">
        <v>6159</v>
      </c>
      <c r="M47" s="31">
        <v>3.5030000000000001</v>
      </c>
      <c r="N47" s="1"/>
      <c r="O47" s="1"/>
    </row>
    <row r="48" spans="1:15" ht="12.75" customHeight="1">
      <c r="A48" s="33">
        <v>38</v>
      </c>
      <c r="B48" s="53" t="s">
        <v>55</v>
      </c>
      <c r="C48" s="31">
        <v>524.35</v>
      </c>
      <c r="D48" s="36">
        <v>525.94999999999993</v>
      </c>
      <c r="E48" s="36">
        <v>519.39999999999986</v>
      </c>
      <c r="F48" s="36">
        <v>514.44999999999993</v>
      </c>
      <c r="G48" s="36">
        <v>507.89999999999986</v>
      </c>
      <c r="H48" s="36">
        <v>530.89999999999986</v>
      </c>
      <c r="I48" s="36">
        <v>537.44999999999982</v>
      </c>
      <c r="J48" s="36">
        <v>542.39999999999986</v>
      </c>
      <c r="K48" s="31">
        <v>532.5</v>
      </c>
      <c r="L48" s="31">
        <v>521</v>
      </c>
      <c r="M48" s="31">
        <v>20.088570000000001</v>
      </c>
      <c r="N48" s="1"/>
      <c r="O48" s="1"/>
    </row>
    <row r="49" spans="1:15" ht="12.75" customHeight="1">
      <c r="A49" s="33">
        <v>39</v>
      </c>
      <c r="B49" s="53" t="s">
        <v>320</v>
      </c>
      <c r="C49" s="31">
        <v>340.05</v>
      </c>
      <c r="D49" s="36">
        <v>341.01666666666671</v>
      </c>
      <c r="E49" s="36">
        <v>336.88333333333344</v>
      </c>
      <c r="F49" s="36">
        <v>333.71666666666675</v>
      </c>
      <c r="G49" s="36">
        <v>329.58333333333348</v>
      </c>
      <c r="H49" s="36">
        <v>344.18333333333339</v>
      </c>
      <c r="I49" s="36">
        <v>348.31666666666672</v>
      </c>
      <c r="J49" s="36">
        <v>351.48333333333335</v>
      </c>
      <c r="K49" s="31">
        <v>345.15</v>
      </c>
      <c r="L49" s="31">
        <v>337.85</v>
      </c>
      <c r="M49" s="31">
        <v>2.7991700000000002</v>
      </c>
      <c r="N49" s="1"/>
      <c r="O49" s="1"/>
    </row>
    <row r="50" spans="1:15" ht="12.75" customHeight="1">
      <c r="A50" s="33">
        <v>40</v>
      </c>
      <c r="B50" s="53" t="s">
        <v>790</v>
      </c>
      <c r="C50" s="31">
        <v>747.05</v>
      </c>
      <c r="D50" s="36">
        <v>745.81666666666661</v>
      </c>
      <c r="E50" s="36">
        <v>731.73333333333323</v>
      </c>
      <c r="F50" s="36">
        <v>716.41666666666663</v>
      </c>
      <c r="G50" s="36">
        <v>702.33333333333326</v>
      </c>
      <c r="H50" s="36">
        <v>761.13333333333321</v>
      </c>
      <c r="I50" s="36">
        <v>775.2166666666667</v>
      </c>
      <c r="J50" s="36">
        <v>790.53333333333319</v>
      </c>
      <c r="K50" s="31">
        <v>759.9</v>
      </c>
      <c r="L50" s="31">
        <v>730.5</v>
      </c>
      <c r="M50" s="31">
        <v>13.447319999999999</v>
      </c>
      <c r="N50" s="1"/>
      <c r="O50" s="1"/>
    </row>
    <row r="51" spans="1:15" ht="12.75" customHeight="1">
      <c r="A51" s="33">
        <v>41</v>
      </c>
      <c r="B51" s="53" t="s">
        <v>321</v>
      </c>
      <c r="C51" s="31">
        <v>690.45</v>
      </c>
      <c r="D51" s="36">
        <v>689.7166666666667</v>
      </c>
      <c r="E51" s="36">
        <v>680.63333333333344</v>
      </c>
      <c r="F51" s="36">
        <v>670.81666666666672</v>
      </c>
      <c r="G51" s="36">
        <v>661.73333333333346</v>
      </c>
      <c r="H51" s="36">
        <v>699.53333333333342</v>
      </c>
      <c r="I51" s="36">
        <v>708.61666666666667</v>
      </c>
      <c r="J51" s="36">
        <v>718.43333333333339</v>
      </c>
      <c r="K51" s="31">
        <v>698.8</v>
      </c>
      <c r="L51" s="31">
        <v>679.9</v>
      </c>
      <c r="M51" s="31">
        <v>0.97619999999999996</v>
      </c>
      <c r="N51" s="1"/>
      <c r="O51" s="1"/>
    </row>
    <row r="52" spans="1:15" ht="12.75" customHeight="1">
      <c r="A52" s="33">
        <v>42</v>
      </c>
      <c r="B52" s="53" t="s">
        <v>56</v>
      </c>
      <c r="C52" s="31">
        <v>229.56</v>
      </c>
      <c r="D52" s="36">
        <v>228.67</v>
      </c>
      <c r="E52" s="36">
        <v>226.89</v>
      </c>
      <c r="F52" s="36">
        <v>224.22</v>
      </c>
      <c r="G52" s="36">
        <v>222.44</v>
      </c>
      <c r="H52" s="36">
        <v>231.33999999999997</v>
      </c>
      <c r="I52" s="36">
        <v>233.12</v>
      </c>
      <c r="J52" s="36">
        <v>235.78999999999996</v>
      </c>
      <c r="K52" s="31">
        <v>230.45</v>
      </c>
      <c r="L52" s="31">
        <v>226</v>
      </c>
      <c r="M52" s="31">
        <v>135.57431</v>
      </c>
      <c r="N52" s="1"/>
      <c r="O52" s="1"/>
    </row>
    <row r="53" spans="1:15" ht="12.75" customHeight="1">
      <c r="A53" s="33">
        <v>43</v>
      </c>
      <c r="B53" s="53" t="s">
        <v>58</v>
      </c>
      <c r="C53" s="31">
        <v>2935.9</v>
      </c>
      <c r="D53" s="36">
        <v>2931.9666666666667</v>
      </c>
      <c r="E53" s="36">
        <v>2917.0333333333333</v>
      </c>
      <c r="F53" s="36">
        <v>2898.1666666666665</v>
      </c>
      <c r="G53" s="36">
        <v>2883.2333333333331</v>
      </c>
      <c r="H53" s="36">
        <v>2950.8333333333335</v>
      </c>
      <c r="I53" s="36">
        <v>2965.7666666666669</v>
      </c>
      <c r="J53" s="36">
        <v>2984.6333333333337</v>
      </c>
      <c r="K53" s="31">
        <v>2946.9</v>
      </c>
      <c r="L53" s="31">
        <v>2913.1</v>
      </c>
      <c r="M53" s="31">
        <v>8.1742899999999992</v>
      </c>
      <c r="N53" s="1"/>
      <c r="O53" s="1"/>
    </row>
    <row r="54" spans="1:15" ht="12.75" customHeight="1">
      <c r="A54" s="33">
        <v>44</v>
      </c>
      <c r="B54" s="53" t="s">
        <v>322</v>
      </c>
      <c r="C54" s="31">
        <v>340.1</v>
      </c>
      <c r="D54" s="36">
        <v>342.56666666666666</v>
      </c>
      <c r="E54" s="36">
        <v>337.13333333333333</v>
      </c>
      <c r="F54" s="36">
        <v>334.16666666666669</v>
      </c>
      <c r="G54" s="36">
        <v>328.73333333333335</v>
      </c>
      <c r="H54" s="36">
        <v>345.5333333333333</v>
      </c>
      <c r="I54" s="36">
        <v>350.96666666666658</v>
      </c>
      <c r="J54" s="36">
        <v>353.93333333333328</v>
      </c>
      <c r="K54" s="31">
        <v>348</v>
      </c>
      <c r="L54" s="31">
        <v>339.6</v>
      </c>
      <c r="M54" s="31">
        <v>17.370139999999999</v>
      </c>
      <c r="N54" s="1"/>
      <c r="O54" s="1"/>
    </row>
    <row r="55" spans="1:15" ht="12.75" customHeight="1">
      <c r="A55" s="33">
        <v>45</v>
      </c>
      <c r="B55" s="53" t="s">
        <v>857</v>
      </c>
      <c r="C55" s="31">
        <v>6895.75</v>
      </c>
      <c r="D55" s="36">
        <v>6978.3</v>
      </c>
      <c r="E55" s="36">
        <v>6766.6</v>
      </c>
      <c r="F55" s="36">
        <v>6637.45</v>
      </c>
      <c r="G55" s="36">
        <v>6425.75</v>
      </c>
      <c r="H55" s="36">
        <v>7107.4500000000007</v>
      </c>
      <c r="I55" s="36">
        <v>7319.15</v>
      </c>
      <c r="J55" s="36">
        <v>7448.3000000000011</v>
      </c>
      <c r="K55" s="31">
        <v>7190</v>
      </c>
      <c r="L55" s="31">
        <v>6849.15</v>
      </c>
      <c r="M55" s="31">
        <v>0.65575000000000006</v>
      </c>
      <c r="N55" s="1"/>
      <c r="O55" s="1"/>
    </row>
    <row r="56" spans="1:15" ht="12" customHeight="1">
      <c r="A56" s="33">
        <v>46</v>
      </c>
      <c r="B56" s="53" t="s">
        <v>59</v>
      </c>
      <c r="C56" s="31">
        <v>2406.25</v>
      </c>
      <c r="D56" s="36">
        <v>2402.9</v>
      </c>
      <c r="E56" s="36">
        <v>2372.3500000000004</v>
      </c>
      <c r="F56" s="36">
        <v>2338.4500000000003</v>
      </c>
      <c r="G56" s="36">
        <v>2307.9000000000005</v>
      </c>
      <c r="H56" s="36">
        <v>2436.8000000000002</v>
      </c>
      <c r="I56" s="36">
        <v>2467.3500000000004</v>
      </c>
      <c r="J56" s="36">
        <v>2501.25</v>
      </c>
      <c r="K56" s="31">
        <v>2433.4499999999998</v>
      </c>
      <c r="L56" s="31">
        <v>2369</v>
      </c>
      <c r="M56" s="31">
        <v>7.2212199999999998</v>
      </c>
      <c r="N56" s="1"/>
      <c r="O56" s="1"/>
    </row>
    <row r="57" spans="1:15" ht="12.75" customHeight="1">
      <c r="A57" s="33">
        <v>47</v>
      </c>
      <c r="B57" s="53" t="s">
        <v>60</v>
      </c>
      <c r="C57" s="31">
        <v>6756</v>
      </c>
      <c r="D57" s="36">
        <v>6742.833333333333</v>
      </c>
      <c r="E57" s="36">
        <v>6675.6666666666661</v>
      </c>
      <c r="F57" s="36">
        <v>6595.333333333333</v>
      </c>
      <c r="G57" s="36">
        <v>6528.1666666666661</v>
      </c>
      <c r="H57" s="36">
        <v>6823.1666666666661</v>
      </c>
      <c r="I57" s="36">
        <v>6890.3333333333321</v>
      </c>
      <c r="J57" s="36">
        <v>6970.6666666666661</v>
      </c>
      <c r="K57" s="31">
        <v>6810</v>
      </c>
      <c r="L57" s="31">
        <v>6662.5</v>
      </c>
      <c r="M57" s="31">
        <v>0.42151</v>
      </c>
      <c r="N57" s="1"/>
      <c r="O57" s="1"/>
    </row>
    <row r="58" spans="1:15" ht="12.75" customHeight="1">
      <c r="A58" s="33">
        <v>48</v>
      </c>
      <c r="B58" s="53" t="s">
        <v>63</v>
      </c>
      <c r="C58" s="31">
        <v>1303.55</v>
      </c>
      <c r="D58" s="36">
        <v>1290.1166666666666</v>
      </c>
      <c r="E58" s="36">
        <v>1268.4333333333332</v>
      </c>
      <c r="F58" s="36">
        <v>1233.3166666666666</v>
      </c>
      <c r="G58" s="36">
        <v>1211.6333333333332</v>
      </c>
      <c r="H58" s="36">
        <v>1325.2333333333331</v>
      </c>
      <c r="I58" s="36">
        <v>1346.9166666666665</v>
      </c>
      <c r="J58" s="36">
        <v>1382.0333333333331</v>
      </c>
      <c r="K58" s="31">
        <v>1311.8</v>
      </c>
      <c r="L58" s="31">
        <v>1255</v>
      </c>
      <c r="M58" s="31">
        <v>27.0867</v>
      </c>
      <c r="N58" s="1"/>
      <c r="O58" s="1"/>
    </row>
    <row r="59" spans="1:15" ht="12.75" customHeight="1">
      <c r="A59" s="33">
        <v>49</v>
      </c>
      <c r="B59" s="53" t="s">
        <v>323</v>
      </c>
      <c r="C59" s="31">
        <v>610.54999999999995</v>
      </c>
      <c r="D59" s="36">
        <v>609.5333333333333</v>
      </c>
      <c r="E59" s="36">
        <v>602.06666666666661</v>
      </c>
      <c r="F59" s="36">
        <v>593.58333333333326</v>
      </c>
      <c r="G59" s="36">
        <v>586.11666666666656</v>
      </c>
      <c r="H59" s="36">
        <v>618.01666666666665</v>
      </c>
      <c r="I59" s="36">
        <v>625.48333333333335</v>
      </c>
      <c r="J59" s="36">
        <v>633.9666666666667</v>
      </c>
      <c r="K59" s="31">
        <v>617</v>
      </c>
      <c r="L59" s="31">
        <v>601.04999999999995</v>
      </c>
      <c r="M59" s="31">
        <v>2.88137</v>
      </c>
      <c r="N59" s="1"/>
      <c r="O59" s="1"/>
    </row>
    <row r="60" spans="1:15" ht="12.75" customHeight="1">
      <c r="A60" s="33">
        <v>50</v>
      </c>
      <c r="B60" s="53" t="s">
        <v>264</v>
      </c>
      <c r="C60" s="31">
        <v>4853.1000000000004</v>
      </c>
      <c r="D60" s="36">
        <v>4822.3</v>
      </c>
      <c r="E60" s="36">
        <v>4773.6000000000004</v>
      </c>
      <c r="F60" s="36">
        <v>4694.1000000000004</v>
      </c>
      <c r="G60" s="36">
        <v>4645.4000000000005</v>
      </c>
      <c r="H60" s="36">
        <v>4901.8</v>
      </c>
      <c r="I60" s="36">
        <v>4950.4999999999991</v>
      </c>
      <c r="J60" s="36">
        <v>5030</v>
      </c>
      <c r="K60" s="31">
        <v>4871</v>
      </c>
      <c r="L60" s="31">
        <v>4742.8</v>
      </c>
      <c r="M60" s="31">
        <v>3.5969099999999998</v>
      </c>
      <c r="N60" s="1"/>
      <c r="O60" s="1"/>
    </row>
    <row r="61" spans="1:15" ht="12.75" customHeight="1">
      <c r="A61" s="33">
        <v>51</v>
      </c>
      <c r="B61" s="53" t="s">
        <v>64</v>
      </c>
      <c r="C61" s="31">
        <v>1287.05</v>
      </c>
      <c r="D61" s="36">
        <v>1284.45</v>
      </c>
      <c r="E61" s="36">
        <v>1273.5</v>
      </c>
      <c r="F61" s="36">
        <v>1259.95</v>
      </c>
      <c r="G61" s="36">
        <v>1249</v>
      </c>
      <c r="H61" s="36">
        <v>1298</v>
      </c>
      <c r="I61" s="36">
        <v>1308.9500000000003</v>
      </c>
      <c r="J61" s="36">
        <v>1322.5</v>
      </c>
      <c r="K61" s="31">
        <v>1295.4000000000001</v>
      </c>
      <c r="L61" s="31">
        <v>1270.9000000000001</v>
      </c>
      <c r="M61" s="31">
        <v>85.935019999999994</v>
      </c>
      <c r="N61" s="1"/>
      <c r="O61" s="1"/>
    </row>
    <row r="62" spans="1:15" ht="12.75" customHeight="1">
      <c r="A62" s="33">
        <v>52</v>
      </c>
      <c r="B62" s="53" t="s">
        <v>324</v>
      </c>
      <c r="C62" s="31">
        <v>5059.95</v>
      </c>
      <c r="D62" s="36">
        <v>5070.25</v>
      </c>
      <c r="E62" s="36">
        <v>4652.5</v>
      </c>
      <c r="F62" s="36">
        <v>4245.05</v>
      </c>
      <c r="G62" s="36">
        <v>3827.3</v>
      </c>
      <c r="H62" s="36">
        <v>5477.7</v>
      </c>
      <c r="I62" s="36">
        <v>5895.45</v>
      </c>
      <c r="J62" s="36">
        <v>6302.9</v>
      </c>
      <c r="K62" s="31">
        <v>5488</v>
      </c>
      <c r="L62" s="31">
        <v>4662.8</v>
      </c>
      <c r="M62" s="31">
        <v>66.808419999999998</v>
      </c>
      <c r="N62" s="1"/>
      <c r="O62" s="1"/>
    </row>
    <row r="63" spans="1:15" ht="12.75" customHeight="1">
      <c r="A63" s="33">
        <v>53</v>
      </c>
      <c r="B63" s="53" t="s">
        <v>793</v>
      </c>
      <c r="C63" s="31">
        <v>379.4</v>
      </c>
      <c r="D63" s="36">
        <v>376.4666666666667</v>
      </c>
      <c r="E63" s="36">
        <v>371.93333333333339</v>
      </c>
      <c r="F63" s="36">
        <v>364.4666666666667</v>
      </c>
      <c r="G63" s="36">
        <v>359.93333333333339</v>
      </c>
      <c r="H63" s="36">
        <v>383.93333333333339</v>
      </c>
      <c r="I63" s="36">
        <v>388.4666666666667</v>
      </c>
      <c r="J63" s="36">
        <v>395.93333333333339</v>
      </c>
      <c r="K63" s="31">
        <v>381</v>
      </c>
      <c r="L63" s="31">
        <v>369</v>
      </c>
      <c r="M63" s="31">
        <v>31.44434</v>
      </c>
      <c r="N63" s="1"/>
      <c r="O63" s="1"/>
    </row>
    <row r="64" spans="1:15" ht="12.75" customHeight="1">
      <c r="A64" s="33">
        <v>54</v>
      </c>
      <c r="B64" s="53" t="s">
        <v>325</v>
      </c>
      <c r="C64" s="31">
        <v>2405.35</v>
      </c>
      <c r="D64" s="36">
        <v>2422.9833333333331</v>
      </c>
      <c r="E64" s="36">
        <v>2377.3666666666663</v>
      </c>
      <c r="F64" s="36">
        <v>2349.3833333333332</v>
      </c>
      <c r="G64" s="36">
        <v>2303.7666666666664</v>
      </c>
      <c r="H64" s="36">
        <v>2450.9666666666662</v>
      </c>
      <c r="I64" s="36">
        <v>2496.583333333333</v>
      </c>
      <c r="J64" s="36">
        <v>2524.5666666666662</v>
      </c>
      <c r="K64" s="31">
        <v>2468.6</v>
      </c>
      <c r="L64" s="31">
        <v>2395</v>
      </c>
      <c r="M64" s="31">
        <v>8.3600399999999997</v>
      </c>
      <c r="N64" s="1"/>
      <c r="O64" s="1"/>
    </row>
    <row r="65" spans="1:15" ht="12.75" customHeight="1">
      <c r="A65" s="33">
        <v>55</v>
      </c>
      <c r="B65" s="53" t="s">
        <v>65</v>
      </c>
      <c r="C65" s="31">
        <v>9635.7999999999993</v>
      </c>
      <c r="D65" s="36">
        <v>9596.3666666666668</v>
      </c>
      <c r="E65" s="36">
        <v>9532.7333333333336</v>
      </c>
      <c r="F65" s="36">
        <v>9429.6666666666661</v>
      </c>
      <c r="G65" s="36">
        <v>9366.0333333333328</v>
      </c>
      <c r="H65" s="36">
        <v>9699.4333333333343</v>
      </c>
      <c r="I65" s="36">
        <v>9763.0666666666693</v>
      </c>
      <c r="J65" s="36">
        <v>9866.133333333335</v>
      </c>
      <c r="K65" s="31">
        <v>9660</v>
      </c>
      <c r="L65" s="31">
        <v>9493.2999999999993</v>
      </c>
      <c r="M65" s="31">
        <v>6.0862800000000004</v>
      </c>
      <c r="N65" s="1"/>
      <c r="O65" s="1"/>
    </row>
    <row r="66" spans="1:15" ht="12.75" customHeight="1">
      <c r="A66" s="33">
        <v>56</v>
      </c>
      <c r="B66" s="53" t="s">
        <v>68</v>
      </c>
      <c r="C66" s="31">
        <v>7138</v>
      </c>
      <c r="D66" s="36">
        <v>7121.6333333333341</v>
      </c>
      <c r="E66" s="36">
        <v>7093.3666666666686</v>
      </c>
      <c r="F66" s="36">
        <v>7048.7333333333345</v>
      </c>
      <c r="G66" s="36">
        <v>7020.466666666669</v>
      </c>
      <c r="H66" s="36">
        <v>7166.2666666666682</v>
      </c>
      <c r="I66" s="36">
        <v>7194.5333333333328</v>
      </c>
      <c r="J66" s="36">
        <v>7239.1666666666679</v>
      </c>
      <c r="K66" s="31">
        <v>7149.9</v>
      </c>
      <c r="L66" s="31">
        <v>7077</v>
      </c>
      <c r="M66" s="31">
        <v>9.3107900000000008</v>
      </c>
      <c r="N66" s="1"/>
      <c r="O66" s="1"/>
    </row>
    <row r="67" spans="1:15" ht="12.75" customHeight="1">
      <c r="A67" s="33">
        <v>57</v>
      </c>
      <c r="B67" s="53" t="s">
        <v>67</v>
      </c>
      <c r="C67" s="31">
        <v>1579.6</v>
      </c>
      <c r="D67" s="36">
        <v>1580.1333333333332</v>
      </c>
      <c r="E67" s="36">
        <v>1569.5666666666664</v>
      </c>
      <c r="F67" s="36">
        <v>1559.5333333333331</v>
      </c>
      <c r="G67" s="36">
        <v>1548.9666666666662</v>
      </c>
      <c r="H67" s="36">
        <v>1590.1666666666665</v>
      </c>
      <c r="I67" s="36">
        <v>1600.7333333333331</v>
      </c>
      <c r="J67" s="36">
        <v>1610.7666666666667</v>
      </c>
      <c r="K67" s="31">
        <v>1590.7</v>
      </c>
      <c r="L67" s="31">
        <v>1570.1</v>
      </c>
      <c r="M67" s="31">
        <v>10.705920000000001</v>
      </c>
      <c r="N67" s="1"/>
      <c r="O67" s="1"/>
    </row>
    <row r="68" spans="1:15" ht="12.75" customHeight="1">
      <c r="A68" s="33">
        <v>58</v>
      </c>
      <c r="B68" s="53" t="s">
        <v>265</v>
      </c>
      <c r="C68" s="31">
        <v>9667.6</v>
      </c>
      <c r="D68" s="36">
        <v>9705.85</v>
      </c>
      <c r="E68" s="36">
        <v>9511.75</v>
      </c>
      <c r="F68" s="36">
        <v>9355.9</v>
      </c>
      <c r="G68" s="36">
        <v>9161.7999999999993</v>
      </c>
      <c r="H68" s="36">
        <v>9861.7000000000007</v>
      </c>
      <c r="I68" s="36">
        <v>10055.800000000003</v>
      </c>
      <c r="J68" s="36">
        <v>10211.650000000001</v>
      </c>
      <c r="K68" s="31">
        <v>9899.9500000000007</v>
      </c>
      <c r="L68" s="31">
        <v>9550</v>
      </c>
      <c r="M68" s="31">
        <v>1.3649</v>
      </c>
      <c r="N68" s="1"/>
      <c r="O68" s="1"/>
    </row>
    <row r="69" spans="1:15" ht="12.75" customHeight="1">
      <c r="A69" s="33">
        <v>59</v>
      </c>
      <c r="B69" s="53" t="s">
        <v>326</v>
      </c>
      <c r="C69" s="31">
        <v>2377.85</v>
      </c>
      <c r="D69" s="36">
        <v>2392.4666666666667</v>
      </c>
      <c r="E69" s="36">
        <v>2356.0333333333333</v>
      </c>
      <c r="F69" s="36">
        <v>2334.2166666666667</v>
      </c>
      <c r="G69" s="36">
        <v>2297.7833333333333</v>
      </c>
      <c r="H69" s="36">
        <v>2414.2833333333333</v>
      </c>
      <c r="I69" s="36">
        <v>2450.7166666666667</v>
      </c>
      <c r="J69" s="36">
        <v>2472.5333333333333</v>
      </c>
      <c r="K69" s="31">
        <v>2428.9</v>
      </c>
      <c r="L69" s="31">
        <v>2370.65</v>
      </c>
      <c r="M69" s="31">
        <v>0.70452999999999999</v>
      </c>
      <c r="N69" s="1"/>
      <c r="O69" s="1"/>
    </row>
    <row r="70" spans="1:15" ht="12.75" customHeight="1">
      <c r="A70" s="33">
        <v>60</v>
      </c>
      <c r="B70" s="53" t="s">
        <v>69</v>
      </c>
      <c r="C70" s="31">
        <v>3177.5</v>
      </c>
      <c r="D70" s="36">
        <v>3168.1833333333329</v>
      </c>
      <c r="E70" s="36">
        <v>3141.3666666666659</v>
      </c>
      <c r="F70" s="36">
        <v>3105.2333333333331</v>
      </c>
      <c r="G70" s="36">
        <v>3078.4166666666661</v>
      </c>
      <c r="H70" s="36">
        <v>3204.3166666666657</v>
      </c>
      <c r="I70" s="36">
        <v>3231.1333333333323</v>
      </c>
      <c r="J70" s="36">
        <v>3267.2666666666655</v>
      </c>
      <c r="K70" s="31">
        <v>3195</v>
      </c>
      <c r="L70" s="31">
        <v>3132.05</v>
      </c>
      <c r="M70" s="31">
        <v>1.22584</v>
      </c>
      <c r="N70" s="1"/>
      <c r="O70" s="1"/>
    </row>
    <row r="71" spans="1:15" ht="12.75" customHeight="1">
      <c r="A71" s="33">
        <v>61</v>
      </c>
      <c r="B71" s="53" t="s">
        <v>70</v>
      </c>
      <c r="C71" s="31">
        <v>426.6</v>
      </c>
      <c r="D71" s="36">
        <v>427.70000000000005</v>
      </c>
      <c r="E71" s="36">
        <v>422.35000000000008</v>
      </c>
      <c r="F71" s="36">
        <v>418.1</v>
      </c>
      <c r="G71" s="36">
        <v>412.75000000000006</v>
      </c>
      <c r="H71" s="36">
        <v>431.9500000000001</v>
      </c>
      <c r="I71" s="36">
        <v>437.3</v>
      </c>
      <c r="J71" s="36">
        <v>441.55000000000013</v>
      </c>
      <c r="K71" s="31">
        <v>433.05</v>
      </c>
      <c r="L71" s="31">
        <v>423.45</v>
      </c>
      <c r="M71" s="31">
        <v>9.6458100000000009</v>
      </c>
      <c r="N71" s="1"/>
      <c r="O71" s="1"/>
    </row>
    <row r="72" spans="1:15" ht="12.75" customHeight="1">
      <c r="A72" s="33">
        <v>62</v>
      </c>
      <c r="B72" s="53" t="s">
        <v>71</v>
      </c>
      <c r="C72" s="31">
        <v>204.33</v>
      </c>
      <c r="D72" s="36">
        <v>204.67666666666665</v>
      </c>
      <c r="E72" s="36">
        <v>202.65333333333331</v>
      </c>
      <c r="F72" s="36">
        <v>200.97666666666666</v>
      </c>
      <c r="G72" s="36">
        <v>198.95333333333332</v>
      </c>
      <c r="H72" s="36">
        <v>206.3533333333333</v>
      </c>
      <c r="I72" s="36">
        <v>208.37666666666667</v>
      </c>
      <c r="J72" s="36">
        <v>210.05333333333328</v>
      </c>
      <c r="K72" s="31">
        <v>206.7</v>
      </c>
      <c r="L72" s="31">
        <v>203</v>
      </c>
      <c r="M72" s="31">
        <v>119.46566</v>
      </c>
      <c r="N72" s="1"/>
      <c r="O72" s="1"/>
    </row>
    <row r="73" spans="1:15" ht="12.75" customHeight="1">
      <c r="A73" s="33">
        <v>63</v>
      </c>
      <c r="B73" s="53" t="s">
        <v>72</v>
      </c>
      <c r="C73" s="31">
        <v>273.8</v>
      </c>
      <c r="D73" s="36">
        <v>272.38333333333338</v>
      </c>
      <c r="E73" s="36">
        <v>270.36666666666679</v>
      </c>
      <c r="F73" s="36">
        <v>266.93333333333339</v>
      </c>
      <c r="G73" s="36">
        <v>264.9166666666668</v>
      </c>
      <c r="H73" s="36">
        <v>275.81666666666678</v>
      </c>
      <c r="I73" s="36">
        <v>277.83333333333331</v>
      </c>
      <c r="J73" s="36">
        <v>281.26666666666677</v>
      </c>
      <c r="K73" s="31">
        <v>274.39999999999998</v>
      </c>
      <c r="L73" s="31">
        <v>268.95</v>
      </c>
      <c r="M73" s="31">
        <v>153.55368000000001</v>
      </c>
      <c r="N73" s="1"/>
      <c r="O73" s="1"/>
    </row>
    <row r="74" spans="1:15" ht="12.75" customHeight="1">
      <c r="A74" s="33">
        <v>64</v>
      </c>
      <c r="B74" s="53" t="s">
        <v>266</v>
      </c>
      <c r="C74" s="31">
        <v>120.45</v>
      </c>
      <c r="D74" s="36">
        <v>120.14999999999999</v>
      </c>
      <c r="E74" s="36">
        <v>118.84999999999998</v>
      </c>
      <c r="F74" s="36">
        <v>117.24999999999999</v>
      </c>
      <c r="G74" s="36">
        <v>115.94999999999997</v>
      </c>
      <c r="H74" s="36">
        <v>121.74999999999999</v>
      </c>
      <c r="I74" s="36">
        <v>123.05</v>
      </c>
      <c r="J74" s="36">
        <v>124.64999999999999</v>
      </c>
      <c r="K74" s="31">
        <v>121.45</v>
      </c>
      <c r="L74" s="31">
        <v>118.55</v>
      </c>
      <c r="M74" s="31">
        <v>80.389930000000007</v>
      </c>
      <c r="N74" s="1"/>
      <c r="O74" s="1"/>
    </row>
    <row r="75" spans="1:15" ht="12.75" customHeight="1">
      <c r="A75" s="33">
        <v>65</v>
      </c>
      <c r="B75" s="53" t="s">
        <v>327</v>
      </c>
      <c r="C75" s="31">
        <v>63.77</v>
      </c>
      <c r="D75" s="36">
        <v>63.79</v>
      </c>
      <c r="E75" s="36">
        <v>63.379999999999995</v>
      </c>
      <c r="F75" s="36">
        <v>62.989999999999995</v>
      </c>
      <c r="G75" s="36">
        <v>62.579999999999991</v>
      </c>
      <c r="H75" s="36">
        <v>64.180000000000007</v>
      </c>
      <c r="I75" s="36">
        <v>64.59</v>
      </c>
      <c r="J75" s="36">
        <v>64.98</v>
      </c>
      <c r="K75" s="31">
        <v>64.2</v>
      </c>
      <c r="L75" s="31">
        <v>63.4</v>
      </c>
      <c r="M75" s="31">
        <v>104.93789</v>
      </c>
      <c r="N75" s="1"/>
      <c r="O75" s="1"/>
    </row>
    <row r="76" spans="1:15" ht="12.75" customHeight="1">
      <c r="A76" s="33">
        <v>66</v>
      </c>
      <c r="B76" s="53" t="s">
        <v>73</v>
      </c>
      <c r="C76" s="31">
        <v>1507.65</v>
      </c>
      <c r="D76" s="36">
        <v>1508.2666666666667</v>
      </c>
      <c r="E76" s="36">
        <v>1500.4333333333334</v>
      </c>
      <c r="F76" s="36">
        <v>1493.2166666666667</v>
      </c>
      <c r="G76" s="36">
        <v>1485.3833333333334</v>
      </c>
      <c r="H76" s="36">
        <v>1515.4833333333333</v>
      </c>
      <c r="I76" s="36">
        <v>1523.3166666666668</v>
      </c>
      <c r="J76" s="36">
        <v>1530.5333333333333</v>
      </c>
      <c r="K76" s="31">
        <v>1516.1</v>
      </c>
      <c r="L76" s="31">
        <v>1501.05</v>
      </c>
      <c r="M76" s="31">
        <v>2.52285</v>
      </c>
      <c r="N76" s="1"/>
      <c r="O76" s="1"/>
    </row>
    <row r="77" spans="1:15" ht="12.75" customHeight="1">
      <c r="A77" s="33">
        <v>67</v>
      </c>
      <c r="B77" s="53" t="s">
        <v>328</v>
      </c>
      <c r="C77" s="31">
        <v>6567.25</v>
      </c>
      <c r="D77" s="36">
        <v>6551.7666666666664</v>
      </c>
      <c r="E77" s="36">
        <v>6515.5333333333328</v>
      </c>
      <c r="F77" s="36">
        <v>6463.8166666666666</v>
      </c>
      <c r="G77" s="36">
        <v>6427.583333333333</v>
      </c>
      <c r="H77" s="36">
        <v>6603.4833333333327</v>
      </c>
      <c r="I77" s="36">
        <v>6639.7166666666662</v>
      </c>
      <c r="J77" s="36">
        <v>6691.4333333333325</v>
      </c>
      <c r="K77" s="31">
        <v>6588</v>
      </c>
      <c r="L77" s="31">
        <v>6500.05</v>
      </c>
      <c r="M77" s="31">
        <v>0.13850999999999999</v>
      </c>
      <c r="N77" s="1"/>
      <c r="O77" s="1"/>
    </row>
    <row r="78" spans="1:15" ht="12.75" customHeight="1">
      <c r="A78" s="33">
        <v>68</v>
      </c>
      <c r="B78" s="53" t="s">
        <v>75</v>
      </c>
      <c r="C78" s="31">
        <v>514.4</v>
      </c>
      <c r="D78" s="36">
        <v>515.2166666666667</v>
      </c>
      <c r="E78" s="36">
        <v>510.93333333333339</v>
      </c>
      <c r="F78" s="36">
        <v>507.4666666666667</v>
      </c>
      <c r="G78" s="36">
        <v>503.18333333333339</v>
      </c>
      <c r="H78" s="36">
        <v>518.68333333333339</v>
      </c>
      <c r="I78" s="36">
        <v>522.9666666666667</v>
      </c>
      <c r="J78" s="36">
        <v>526.43333333333339</v>
      </c>
      <c r="K78" s="31">
        <v>519.5</v>
      </c>
      <c r="L78" s="31">
        <v>511.75</v>
      </c>
      <c r="M78" s="31">
        <v>9.4937500000000004</v>
      </c>
      <c r="N78" s="1"/>
      <c r="O78" s="1"/>
    </row>
    <row r="79" spans="1:15" ht="12.75" customHeight="1">
      <c r="A79" s="33">
        <v>69</v>
      </c>
      <c r="B79" s="53" t="s">
        <v>329</v>
      </c>
      <c r="C79" s="31">
        <v>1731.85</v>
      </c>
      <c r="D79" s="36">
        <v>1727.5166666666667</v>
      </c>
      <c r="E79" s="36">
        <v>1660.3333333333333</v>
      </c>
      <c r="F79" s="36">
        <v>1588.8166666666666</v>
      </c>
      <c r="G79" s="36">
        <v>1521.6333333333332</v>
      </c>
      <c r="H79" s="36">
        <v>1799.0333333333333</v>
      </c>
      <c r="I79" s="36">
        <v>1866.2166666666667</v>
      </c>
      <c r="J79" s="36">
        <v>1937.7333333333333</v>
      </c>
      <c r="K79" s="31">
        <v>1794.7</v>
      </c>
      <c r="L79" s="31">
        <v>1656</v>
      </c>
      <c r="M79" s="31">
        <v>96.294619999999995</v>
      </c>
      <c r="N79" s="1"/>
      <c r="O79" s="1"/>
    </row>
    <row r="80" spans="1:15" ht="12.75" customHeight="1">
      <c r="A80" s="33">
        <v>70</v>
      </c>
      <c r="B80" s="53" t="s">
        <v>74</v>
      </c>
      <c r="C80" s="31">
        <v>324.05</v>
      </c>
      <c r="D80" s="36">
        <v>321.78333333333336</v>
      </c>
      <c r="E80" s="36">
        <v>316.76666666666671</v>
      </c>
      <c r="F80" s="36">
        <v>309.48333333333335</v>
      </c>
      <c r="G80" s="36">
        <v>304.4666666666667</v>
      </c>
      <c r="H80" s="36">
        <v>329.06666666666672</v>
      </c>
      <c r="I80" s="36">
        <v>334.08333333333337</v>
      </c>
      <c r="J80" s="36">
        <v>341.36666666666673</v>
      </c>
      <c r="K80" s="31">
        <v>326.8</v>
      </c>
      <c r="L80" s="31">
        <v>314.5</v>
      </c>
      <c r="M80" s="31">
        <v>631.25211000000002</v>
      </c>
      <c r="N80" s="1"/>
      <c r="O80" s="1"/>
    </row>
    <row r="81" spans="1:15" ht="12.75" customHeight="1">
      <c r="A81" s="33">
        <v>71</v>
      </c>
      <c r="B81" s="53" t="s">
        <v>76</v>
      </c>
      <c r="C81" s="31">
        <v>1672.25</v>
      </c>
      <c r="D81" s="36">
        <v>1672.9166666666667</v>
      </c>
      <c r="E81" s="36">
        <v>1659.8333333333335</v>
      </c>
      <c r="F81" s="36">
        <v>1647.4166666666667</v>
      </c>
      <c r="G81" s="36">
        <v>1634.3333333333335</v>
      </c>
      <c r="H81" s="36">
        <v>1685.3333333333335</v>
      </c>
      <c r="I81" s="36">
        <v>1698.416666666667</v>
      </c>
      <c r="J81" s="36">
        <v>1710.8333333333335</v>
      </c>
      <c r="K81" s="31">
        <v>1686</v>
      </c>
      <c r="L81" s="31">
        <v>1660.5</v>
      </c>
      <c r="M81" s="31">
        <v>12.14143</v>
      </c>
      <c r="N81" s="1"/>
      <c r="O81" s="1"/>
    </row>
    <row r="82" spans="1:15" ht="12.75" customHeight="1">
      <c r="A82" s="33">
        <v>72</v>
      </c>
      <c r="B82" s="53" t="s">
        <v>79</v>
      </c>
      <c r="C82" s="31">
        <v>316.39999999999998</v>
      </c>
      <c r="D82" s="36">
        <v>315.56666666666666</v>
      </c>
      <c r="E82" s="36">
        <v>309.13333333333333</v>
      </c>
      <c r="F82" s="36">
        <v>301.86666666666667</v>
      </c>
      <c r="G82" s="36">
        <v>295.43333333333334</v>
      </c>
      <c r="H82" s="36">
        <v>322.83333333333331</v>
      </c>
      <c r="I82" s="36">
        <v>329.26666666666659</v>
      </c>
      <c r="J82" s="36">
        <v>336.5333333333333</v>
      </c>
      <c r="K82" s="31">
        <v>322</v>
      </c>
      <c r="L82" s="31">
        <v>308.3</v>
      </c>
      <c r="M82" s="31">
        <v>372.84773000000001</v>
      </c>
      <c r="N82" s="1"/>
      <c r="O82" s="1"/>
    </row>
    <row r="83" spans="1:15" ht="12.75" customHeight="1">
      <c r="A83" s="33">
        <v>73</v>
      </c>
      <c r="B83" s="53" t="s">
        <v>83</v>
      </c>
      <c r="C83" s="31">
        <v>306.64999999999998</v>
      </c>
      <c r="D83" s="36">
        <v>305.2833333333333</v>
      </c>
      <c r="E83" s="36">
        <v>303.36666666666662</v>
      </c>
      <c r="F83" s="36">
        <v>300.08333333333331</v>
      </c>
      <c r="G83" s="36">
        <v>298.16666666666663</v>
      </c>
      <c r="H83" s="36">
        <v>308.56666666666661</v>
      </c>
      <c r="I83" s="36">
        <v>310.48333333333335</v>
      </c>
      <c r="J83" s="36">
        <v>313.76666666666659</v>
      </c>
      <c r="K83" s="31">
        <v>307.2</v>
      </c>
      <c r="L83" s="31">
        <v>302</v>
      </c>
      <c r="M83" s="31">
        <v>76.847679999999997</v>
      </c>
      <c r="N83" s="1"/>
      <c r="O83" s="1"/>
    </row>
    <row r="84" spans="1:15" ht="12.75" customHeight="1">
      <c r="A84" s="33">
        <v>74</v>
      </c>
      <c r="B84" s="53" t="s">
        <v>78</v>
      </c>
      <c r="C84" s="31">
        <v>1429.7</v>
      </c>
      <c r="D84" s="36">
        <v>1426.7166666666665</v>
      </c>
      <c r="E84" s="36">
        <v>1419.833333333333</v>
      </c>
      <c r="F84" s="36">
        <v>1409.9666666666665</v>
      </c>
      <c r="G84" s="36">
        <v>1403.083333333333</v>
      </c>
      <c r="H84" s="36">
        <v>1436.583333333333</v>
      </c>
      <c r="I84" s="36">
        <v>1443.4666666666667</v>
      </c>
      <c r="J84" s="36">
        <v>1453.333333333333</v>
      </c>
      <c r="K84" s="31">
        <v>1433.6</v>
      </c>
      <c r="L84" s="31">
        <v>1416.85</v>
      </c>
      <c r="M84" s="31">
        <v>48.811979999999998</v>
      </c>
      <c r="N84" s="1"/>
      <c r="O84" s="1"/>
    </row>
    <row r="85" spans="1:15" ht="12.75" customHeight="1">
      <c r="A85" s="33">
        <v>75</v>
      </c>
      <c r="B85" s="53" t="s">
        <v>792</v>
      </c>
      <c r="C85" s="31">
        <v>706.65</v>
      </c>
      <c r="D85" s="36">
        <v>708.61666666666667</v>
      </c>
      <c r="E85" s="36">
        <v>696.38333333333333</v>
      </c>
      <c r="F85" s="36">
        <v>686.11666666666667</v>
      </c>
      <c r="G85" s="36">
        <v>673.88333333333333</v>
      </c>
      <c r="H85" s="36">
        <v>718.88333333333333</v>
      </c>
      <c r="I85" s="36">
        <v>731.11666666666667</v>
      </c>
      <c r="J85" s="36">
        <v>741.38333333333333</v>
      </c>
      <c r="K85" s="31">
        <v>720.85</v>
      </c>
      <c r="L85" s="31">
        <v>698.35</v>
      </c>
      <c r="M85" s="31">
        <v>3.3489300000000002</v>
      </c>
      <c r="N85" s="1"/>
      <c r="O85" s="1"/>
    </row>
    <row r="86" spans="1:15" ht="12.75" customHeight="1">
      <c r="A86" s="33">
        <v>76</v>
      </c>
      <c r="B86" s="53" t="s">
        <v>80</v>
      </c>
      <c r="C86" s="31">
        <v>370.2</v>
      </c>
      <c r="D86" s="36">
        <v>367.23333333333329</v>
      </c>
      <c r="E86" s="36">
        <v>363.06666666666661</v>
      </c>
      <c r="F86" s="36">
        <v>355.93333333333334</v>
      </c>
      <c r="G86" s="36">
        <v>351.76666666666665</v>
      </c>
      <c r="H86" s="36">
        <v>374.36666666666656</v>
      </c>
      <c r="I86" s="36">
        <v>378.53333333333319</v>
      </c>
      <c r="J86" s="36">
        <v>385.66666666666652</v>
      </c>
      <c r="K86" s="31">
        <v>371.4</v>
      </c>
      <c r="L86" s="31">
        <v>360.1</v>
      </c>
      <c r="M86" s="31">
        <v>76.588440000000006</v>
      </c>
      <c r="N86" s="1"/>
      <c r="O86" s="1"/>
    </row>
    <row r="87" spans="1:15" ht="12.75" customHeight="1">
      <c r="A87" s="33">
        <v>77</v>
      </c>
      <c r="B87" s="53" t="s">
        <v>330</v>
      </c>
      <c r="C87" s="31">
        <v>1593.15</v>
      </c>
      <c r="D87" s="36">
        <v>1593.4833333333333</v>
      </c>
      <c r="E87" s="36">
        <v>1568.7166666666667</v>
      </c>
      <c r="F87" s="36">
        <v>1544.2833333333333</v>
      </c>
      <c r="G87" s="36">
        <v>1519.5166666666667</v>
      </c>
      <c r="H87" s="36">
        <v>1617.9166666666667</v>
      </c>
      <c r="I87" s="36">
        <v>1642.6833333333336</v>
      </c>
      <c r="J87" s="36">
        <v>1667.1166666666668</v>
      </c>
      <c r="K87" s="31">
        <v>1618.25</v>
      </c>
      <c r="L87" s="31">
        <v>1569.05</v>
      </c>
      <c r="M87" s="31">
        <v>1.66764</v>
      </c>
      <c r="N87" s="1"/>
      <c r="O87" s="1"/>
    </row>
    <row r="88" spans="1:15" ht="12.75" customHeight="1">
      <c r="A88" s="33">
        <v>78</v>
      </c>
      <c r="B88" s="53" t="s">
        <v>86</v>
      </c>
      <c r="C88" s="31">
        <v>714.7</v>
      </c>
      <c r="D88" s="36">
        <v>715.70000000000016</v>
      </c>
      <c r="E88" s="36">
        <v>709.45000000000027</v>
      </c>
      <c r="F88" s="36">
        <v>704.20000000000016</v>
      </c>
      <c r="G88" s="36">
        <v>697.95000000000027</v>
      </c>
      <c r="H88" s="36">
        <v>720.95000000000027</v>
      </c>
      <c r="I88" s="36">
        <v>727.2</v>
      </c>
      <c r="J88" s="36">
        <v>732.45000000000027</v>
      </c>
      <c r="K88" s="31">
        <v>721.95</v>
      </c>
      <c r="L88" s="31">
        <v>710.45</v>
      </c>
      <c r="M88" s="31">
        <v>12.184150000000001</v>
      </c>
      <c r="N88" s="1"/>
      <c r="O88" s="1"/>
    </row>
    <row r="89" spans="1:15" ht="12.75" customHeight="1">
      <c r="A89" s="33">
        <v>79</v>
      </c>
      <c r="B89" s="53" t="s">
        <v>331</v>
      </c>
      <c r="C89" s="31">
        <v>8226.9500000000007</v>
      </c>
      <c r="D89" s="36">
        <v>8217.7166666666672</v>
      </c>
      <c r="E89" s="36">
        <v>8176.883333333335</v>
      </c>
      <c r="F89" s="36">
        <v>8126.8166666666675</v>
      </c>
      <c r="G89" s="36">
        <v>8085.9833333333354</v>
      </c>
      <c r="H89" s="36">
        <v>8267.7833333333347</v>
      </c>
      <c r="I89" s="36">
        <v>8308.6166666666668</v>
      </c>
      <c r="J89" s="36">
        <v>8358.6833333333343</v>
      </c>
      <c r="K89" s="31">
        <v>8258.5499999999993</v>
      </c>
      <c r="L89" s="31">
        <v>8167.65</v>
      </c>
      <c r="M89" s="31">
        <v>8.863E-2</v>
      </c>
      <c r="N89" s="1"/>
      <c r="O89" s="1"/>
    </row>
    <row r="90" spans="1:15" ht="12.75" customHeight="1">
      <c r="A90" s="33">
        <v>80</v>
      </c>
      <c r="B90" s="53" t="s">
        <v>332</v>
      </c>
      <c r="C90" s="31">
        <v>1705.25</v>
      </c>
      <c r="D90" s="36">
        <v>1702.0833333333333</v>
      </c>
      <c r="E90" s="36">
        <v>1599.1666666666665</v>
      </c>
      <c r="F90" s="36">
        <v>1493.0833333333333</v>
      </c>
      <c r="G90" s="36">
        <v>1390.1666666666665</v>
      </c>
      <c r="H90" s="36">
        <v>1808.1666666666665</v>
      </c>
      <c r="I90" s="36">
        <v>1911.083333333333</v>
      </c>
      <c r="J90" s="36">
        <v>2017.1666666666665</v>
      </c>
      <c r="K90" s="31">
        <v>1805</v>
      </c>
      <c r="L90" s="31">
        <v>1596</v>
      </c>
      <c r="M90" s="31">
        <v>34.527360000000002</v>
      </c>
      <c r="N90" s="1"/>
      <c r="O90" s="1"/>
    </row>
    <row r="91" spans="1:15" ht="12.75" customHeight="1">
      <c r="A91" s="33">
        <v>81</v>
      </c>
      <c r="B91" s="53" t="s">
        <v>333</v>
      </c>
      <c r="C91" s="31">
        <v>2053.5500000000002</v>
      </c>
      <c r="D91" s="36">
        <v>2056.7333333333336</v>
      </c>
      <c r="E91" s="36">
        <v>2033.4666666666672</v>
      </c>
      <c r="F91" s="36">
        <v>2013.3833333333337</v>
      </c>
      <c r="G91" s="36">
        <v>1990.1166666666672</v>
      </c>
      <c r="H91" s="36">
        <v>2076.8166666666671</v>
      </c>
      <c r="I91" s="36">
        <v>2100.0833333333335</v>
      </c>
      <c r="J91" s="36">
        <v>2120.166666666667</v>
      </c>
      <c r="K91" s="31">
        <v>2080</v>
      </c>
      <c r="L91" s="31">
        <v>2036.65</v>
      </c>
      <c r="M91" s="31">
        <v>0.95753999999999995</v>
      </c>
      <c r="N91" s="1"/>
      <c r="O91" s="1"/>
    </row>
    <row r="92" spans="1:15" ht="12.75" customHeight="1">
      <c r="A92" s="33">
        <v>82</v>
      </c>
      <c r="B92" s="53" t="s">
        <v>334</v>
      </c>
      <c r="C92" s="31">
        <v>516.25</v>
      </c>
      <c r="D92" s="36">
        <v>517.25</v>
      </c>
      <c r="E92" s="36">
        <v>512.29999999999995</v>
      </c>
      <c r="F92" s="36">
        <v>508.34999999999991</v>
      </c>
      <c r="G92" s="36">
        <v>503.39999999999986</v>
      </c>
      <c r="H92" s="36">
        <v>521.20000000000005</v>
      </c>
      <c r="I92" s="36">
        <v>526.15000000000009</v>
      </c>
      <c r="J92" s="36">
        <v>530.10000000000014</v>
      </c>
      <c r="K92" s="31">
        <v>522.20000000000005</v>
      </c>
      <c r="L92" s="31">
        <v>513.29999999999995</v>
      </c>
      <c r="M92" s="31">
        <v>4.1177999999999999</v>
      </c>
      <c r="N92" s="1"/>
      <c r="O92" s="1"/>
    </row>
    <row r="93" spans="1:15" ht="12.75" customHeight="1">
      <c r="A93" s="33">
        <v>83</v>
      </c>
      <c r="B93" s="53" t="s">
        <v>81</v>
      </c>
      <c r="C93" s="31">
        <v>35074</v>
      </c>
      <c r="D93" s="36">
        <v>35232.666666666664</v>
      </c>
      <c r="E93" s="36">
        <v>34785.333333333328</v>
      </c>
      <c r="F93" s="36">
        <v>34496.666666666664</v>
      </c>
      <c r="G93" s="36">
        <v>34049.333333333328</v>
      </c>
      <c r="H93" s="36">
        <v>35521.333333333328</v>
      </c>
      <c r="I93" s="36">
        <v>35968.666666666657</v>
      </c>
      <c r="J93" s="36">
        <v>36257.333333333328</v>
      </c>
      <c r="K93" s="31">
        <v>35680</v>
      </c>
      <c r="L93" s="31">
        <v>34944</v>
      </c>
      <c r="M93" s="31">
        <v>0.33743000000000001</v>
      </c>
      <c r="N93" s="1"/>
      <c r="O93" s="1"/>
    </row>
    <row r="94" spans="1:15" ht="12.75" customHeight="1">
      <c r="A94" s="33">
        <v>84</v>
      </c>
      <c r="B94" s="53" t="s">
        <v>335</v>
      </c>
      <c r="C94" s="31">
        <v>1344.45</v>
      </c>
      <c r="D94" s="36">
        <v>1354.4666666666667</v>
      </c>
      <c r="E94" s="36">
        <v>1323.9833333333333</v>
      </c>
      <c r="F94" s="36">
        <v>1303.5166666666667</v>
      </c>
      <c r="G94" s="36">
        <v>1273.0333333333333</v>
      </c>
      <c r="H94" s="36">
        <v>1374.9333333333334</v>
      </c>
      <c r="I94" s="36">
        <v>1405.416666666667</v>
      </c>
      <c r="J94" s="36">
        <v>1425.8833333333334</v>
      </c>
      <c r="K94" s="31">
        <v>1384.95</v>
      </c>
      <c r="L94" s="31">
        <v>1334</v>
      </c>
      <c r="M94" s="31">
        <v>2.67605</v>
      </c>
      <c r="N94" s="1"/>
      <c r="O94" s="1"/>
    </row>
    <row r="95" spans="1:15" ht="12.75" customHeight="1">
      <c r="A95" s="33">
        <v>85</v>
      </c>
      <c r="B95" s="53" t="s">
        <v>84</v>
      </c>
      <c r="C95" s="31">
        <v>5546.8</v>
      </c>
      <c r="D95" s="36">
        <v>5511.75</v>
      </c>
      <c r="E95" s="36">
        <v>5469</v>
      </c>
      <c r="F95" s="36">
        <v>5391.2</v>
      </c>
      <c r="G95" s="36">
        <v>5348.45</v>
      </c>
      <c r="H95" s="36">
        <v>5589.55</v>
      </c>
      <c r="I95" s="36">
        <v>5632.3</v>
      </c>
      <c r="J95" s="36">
        <v>5710.1</v>
      </c>
      <c r="K95" s="31">
        <v>5554.5</v>
      </c>
      <c r="L95" s="31">
        <v>5433.95</v>
      </c>
      <c r="M95" s="31">
        <v>1.7233000000000001</v>
      </c>
      <c r="N95" s="1"/>
      <c r="O95" s="1"/>
    </row>
    <row r="96" spans="1:15" ht="12.75" customHeight="1">
      <c r="A96" s="33">
        <v>86</v>
      </c>
      <c r="B96" s="53" t="s">
        <v>336</v>
      </c>
      <c r="C96" s="31">
        <v>2460.5</v>
      </c>
      <c r="D96" s="36">
        <v>2462.5333333333333</v>
      </c>
      <c r="E96" s="36">
        <v>2426.2666666666664</v>
      </c>
      <c r="F96" s="36">
        <v>2392.0333333333333</v>
      </c>
      <c r="G96" s="36">
        <v>2355.7666666666664</v>
      </c>
      <c r="H96" s="36">
        <v>2496.7666666666664</v>
      </c>
      <c r="I96" s="36">
        <v>2533.0333333333338</v>
      </c>
      <c r="J96" s="36">
        <v>2567.2666666666664</v>
      </c>
      <c r="K96" s="31">
        <v>2498.8000000000002</v>
      </c>
      <c r="L96" s="31">
        <v>2428.3000000000002</v>
      </c>
      <c r="M96" s="31">
        <v>1.98766</v>
      </c>
      <c r="N96" s="1"/>
      <c r="O96" s="1"/>
    </row>
    <row r="97" spans="1:15" ht="12.75" customHeight="1">
      <c r="A97" s="33">
        <v>87</v>
      </c>
      <c r="B97" s="53" t="s">
        <v>337</v>
      </c>
      <c r="C97" s="31">
        <v>588.79999999999995</v>
      </c>
      <c r="D97" s="36">
        <v>589.19999999999993</v>
      </c>
      <c r="E97" s="36">
        <v>584.59999999999991</v>
      </c>
      <c r="F97" s="36">
        <v>580.4</v>
      </c>
      <c r="G97" s="36">
        <v>575.79999999999995</v>
      </c>
      <c r="H97" s="36">
        <v>593.39999999999986</v>
      </c>
      <c r="I97" s="36">
        <v>598</v>
      </c>
      <c r="J97" s="36">
        <v>602.19999999999982</v>
      </c>
      <c r="K97" s="31">
        <v>593.79999999999995</v>
      </c>
      <c r="L97" s="31">
        <v>585</v>
      </c>
      <c r="M97" s="31">
        <v>1.1452100000000001</v>
      </c>
      <c r="N97" s="1"/>
      <c r="O97" s="1"/>
    </row>
    <row r="98" spans="1:15" ht="12.75" customHeight="1">
      <c r="A98" s="33">
        <v>88</v>
      </c>
      <c r="B98" s="53" t="s">
        <v>338</v>
      </c>
      <c r="C98" s="31">
        <v>168.02</v>
      </c>
      <c r="D98" s="36">
        <v>165.02333333333334</v>
      </c>
      <c r="E98" s="36">
        <v>160.14666666666668</v>
      </c>
      <c r="F98" s="36">
        <v>152.27333333333334</v>
      </c>
      <c r="G98" s="36">
        <v>147.39666666666668</v>
      </c>
      <c r="H98" s="36">
        <v>172.89666666666668</v>
      </c>
      <c r="I98" s="36">
        <v>177.77333333333334</v>
      </c>
      <c r="J98" s="36">
        <v>185.64666666666668</v>
      </c>
      <c r="K98" s="31">
        <v>169.9</v>
      </c>
      <c r="L98" s="31">
        <v>157.15</v>
      </c>
      <c r="M98" s="31">
        <v>119.01412000000001</v>
      </c>
      <c r="N98" s="1"/>
      <c r="O98" s="1"/>
    </row>
    <row r="99" spans="1:15" ht="12.75" customHeight="1">
      <c r="A99" s="33">
        <v>89</v>
      </c>
      <c r="B99" s="53" t="s">
        <v>339</v>
      </c>
      <c r="C99" s="31">
        <v>772.2</v>
      </c>
      <c r="D99" s="36">
        <v>758.80000000000007</v>
      </c>
      <c r="E99" s="36">
        <v>735.25000000000011</v>
      </c>
      <c r="F99" s="36">
        <v>698.30000000000007</v>
      </c>
      <c r="G99" s="36">
        <v>674.75000000000011</v>
      </c>
      <c r="H99" s="36">
        <v>795.75000000000011</v>
      </c>
      <c r="I99" s="36">
        <v>819.30000000000007</v>
      </c>
      <c r="J99" s="36">
        <v>856.25000000000011</v>
      </c>
      <c r="K99" s="31">
        <v>782.35</v>
      </c>
      <c r="L99" s="31">
        <v>721.85</v>
      </c>
      <c r="M99" s="31">
        <v>80.031620000000004</v>
      </c>
      <c r="N99" s="1"/>
      <c r="O99" s="1"/>
    </row>
    <row r="100" spans="1:15" ht="12.75" customHeight="1">
      <c r="A100" s="33">
        <v>90</v>
      </c>
      <c r="B100" s="53" t="s">
        <v>788</v>
      </c>
      <c r="C100" s="31">
        <v>612.15</v>
      </c>
      <c r="D100" s="36">
        <v>606.91666666666663</v>
      </c>
      <c r="E100" s="36">
        <v>599.83333333333326</v>
      </c>
      <c r="F100" s="36">
        <v>587.51666666666665</v>
      </c>
      <c r="G100" s="36">
        <v>580.43333333333328</v>
      </c>
      <c r="H100" s="36">
        <v>619.23333333333323</v>
      </c>
      <c r="I100" s="36">
        <v>626.31666666666649</v>
      </c>
      <c r="J100" s="36">
        <v>638.63333333333321</v>
      </c>
      <c r="K100" s="31">
        <v>614</v>
      </c>
      <c r="L100" s="31">
        <v>594.6</v>
      </c>
      <c r="M100" s="31">
        <v>6.3715599999999997</v>
      </c>
      <c r="N100" s="1"/>
      <c r="O100" s="1"/>
    </row>
    <row r="101" spans="1:15" ht="12.75" customHeight="1">
      <c r="A101" s="33">
        <v>91</v>
      </c>
      <c r="B101" s="53" t="s">
        <v>340</v>
      </c>
      <c r="C101" s="31">
        <v>4269</v>
      </c>
      <c r="D101" s="36">
        <v>4278</v>
      </c>
      <c r="E101" s="36">
        <v>4231</v>
      </c>
      <c r="F101" s="36">
        <v>4193</v>
      </c>
      <c r="G101" s="36">
        <v>4146</v>
      </c>
      <c r="H101" s="36">
        <v>4316</v>
      </c>
      <c r="I101" s="36">
        <v>4363</v>
      </c>
      <c r="J101" s="36">
        <v>4401</v>
      </c>
      <c r="K101" s="31">
        <v>4325</v>
      </c>
      <c r="L101" s="31">
        <v>4240</v>
      </c>
      <c r="M101" s="31">
        <v>0.43395</v>
      </c>
      <c r="N101" s="1"/>
      <c r="O101" s="1"/>
    </row>
    <row r="102" spans="1:15" ht="12.75" customHeight="1">
      <c r="A102" s="33">
        <v>92</v>
      </c>
      <c r="B102" s="53" t="s">
        <v>341</v>
      </c>
      <c r="C102" s="31">
        <v>377.6</v>
      </c>
      <c r="D102" s="36">
        <v>375.58333333333331</v>
      </c>
      <c r="E102" s="36">
        <v>371.16666666666663</v>
      </c>
      <c r="F102" s="36">
        <v>364.73333333333329</v>
      </c>
      <c r="G102" s="36">
        <v>360.31666666666661</v>
      </c>
      <c r="H102" s="36">
        <v>382.01666666666665</v>
      </c>
      <c r="I102" s="36">
        <v>386.43333333333328</v>
      </c>
      <c r="J102" s="36">
        <v>392.86666666666667</v>
      </c>
      <c r="K102" s="31">
        <v>380</v>
      </c>
      <c r="L102" s="31">
        <v>369.15</v>
      </c>
      <c r="M102" s="31">
        <v>3.1514899999999999</v>
      </c>
      <c r="N102" s="1"/>
      <c r="O102" s="1"/>
    </row>
    <row r="103" spans="1:15" ht="12.75" customHeight="1">
      <c r="A103" s="33">
        <v>93</v>
      </c>
      <c r="B103" s="53" t="s">
        <v>342</v>
      </c>
      <c r="C103" s="31">
        <v>294</v>
      </c>
      <c r="D103" s="36">
        <v>295.06666666666666</v>
      </c>
      <c r="E103" s="36">
        <v>291.0333333333333</v>
      </c>
      <c r="F103" s="36">
        <v>288.06666666666666</v>
      </c>
      <c r="G103" s="36">
        <v>284.0333333333333</v>
      </c>
      <c r="H103" s="36">
        <v>298.0333333333333</v>
      </c>
      <c r="I103" s="36">
        <v>302.06666666666672</v>
      </c>
      <c r="J103" s="36">
        <v>305.0333333333333</v>
      </c>
      <c r="K103" s="31">
        <v>299.10000000000002</v>
      </c>
      <c r="L103" s="31">
        <v>292.10000000000002</v>
      </c>
      <c r="M103" s="31">
        <v>9.1065000000000005</v>
      </c>
      <c r="N103" s="1"/>
      <c r="O103" s="1"/>
    </row>
    <row r="104" spans="1:15" ht="12.75" customHeight="1">
      <c r="A104" s="33">
        <v>94</v>
      </c>
      <c r="B104" s="53" t="s">
        <v>88</v>
      </c>
      <c r="C104" s="31">
        <v>886.9</v>
      </c>
      <c r="D104" s="36">
        <v>887.26666666666677</v>
      </c>
      <c r="E104" s="36">
        <v>879.13333333333355</v>
      </c>
      <c r="F104" s="36">
        <v>871.36666666666679</v>
      </c>
      <c r="G104" s="36">
        <v>863.23333333333358</v>
      </c>
      <c r="H104" s="36">
        <v>895.03333333333353</v>
      </c>
      <c r="I104" s="36">
        <v>903.16666666666674</v>
      </c>
      <c r="J104" s="36">
        <v>910.93333333333351</v>
      </c>
      <c r="K104" s="31">
        <v>895.4</v>
      </c>
      <c r="L104" s="31">
        <v>879.5</v>
      </c>
      <c r="M104" s="31">
        <v>3.4049299999999998</v>
      </c>
      <c r="N104" s="1"/>
      <c r="O104" s="1"/>
    </row>
    <row r="105" spans="1:15" ht="12.75" customHeight="1">
      <c r="A105" s="33">
        <v>95</v>
      </c>
      <c r="B105" s="53" t="s">
        <v>87</v>
      </c>
      <c r="C105" s="31">
        <v>117.76</v>
      </c>
      <c r="D105" s="36">
        <v>117.42</v>
      </c>
      <c r="E105" s="36">
        <v>116.86</v>
      </c>
      <c r="F105" s="36">
        <v>115.96</v>
      </c>
      <c r="G105" s="36">
        <v>115.39999999999999</v>
      </c>
      <c r="H105" s="36">
        <v>118.32000000000001</v>
      </c>
      <c r="I105" s="36">
        <v>118.88000000000001</v>
      </c>
      <c r="J105" s="36">
        <v>119.78000000000002</v>
      </c>
      <c r="K105" s="31">
        <v>117.98</v>
      </c>
      <c r="L105" s="31">
        <v>116.52</v>
      </c>
      <c r="M105" s="31">
        <v>201.03764000000001</v>
      </c>
      <c r="N105" s="1"/>
      <c r="O105" s="1"/>
    </row>
    <row r="106" spans="1:15" ht="12.75" customHeight="1">
      <c r="A106" s="33">
        <v>96</v>
      </c>
      <c r="B106" s="53" t="s">
        <v>811</v>
      </c>
      <c r="C106" s="31">
        <v>1456.2</v>
      </c>
      <c r="D106" s="36">
        <v>1448.0833333333333</v>
      </c>
      <c r="E106" s="36">
        <v>1430.2166666666665</v>
      </c>
      <c r="F106" s="36">
        <v>1404.2333333333331</v>
      </c>
      <c r="G106" s="36">
        <v>1386.3666666666663</v>
      </c>
      <c r="H106" s="36">
        <v>1474.0666666666666</v>
      </c>
      <c r="I106" s="36">
        <v>1491.9333333333334</v>
      </c>
      <c r="J106" s="36">
        <v>1517.9166666666667</v>
      </c>
      <c r="K106" s="31">
        <v>1465.95</v>
      </c>
      <c r="L106" s="31">
        <v>1422.1</v>
      </c>
      <c r="M106" s="31">
        <v>1.27153</v>
      </c>
      <c r="N106" s="1"/>
      <c r="O106" s="1"/>
    </row>
    <row r="107" spans="1:15" ht="12.75" customHeight="1">
      <c r="A107" s="33">
        <v>97</v>
      </c>
      <c r="B107" s="53" t="s">
        <v>343</v>
      </c>
      <c r="C107" s="31">
        <v>211.93</v>
      </c>
      <c r="D107" s="36">
        <v>212.56333333333336</v>
      </c>
      <c r="E107" s="36">
        <v>210.86666666666673</v>
      </c>
      <c r="F107" s="36">
        <v>209.80333333333337</v>
      </c>
      <c r="G107" s="36">
        <v>208.10666666666674</v>
      </c>
      <c r="H107" s="36">
        <v>213.62666666666672</v>
      </c>
      <c r="I107" s="36">
        <v>215.32333333333338</v>
      </c>
      <c r="J107" s="36">
        <v>216.38666666666671</v>
      </c>
      <c r="K107" s="31">
        <v>214.26</v>
      </c>
      <c r="L107" s="31">
        <v>211.5</v>
      </c>
      <c r="M107" s="31">
        <v>1.5929899999999999</v>
      </c>
      <c r="N107" s="1"/>
      <c r="O107" s="1"/>
    </row>
    <row r="108" spans="1:15" ht="12.75" customHeight="1">
      <c r="A108" s="33">
        <v>98</v>
      </c>
      <c r="B108" s="53" t="s">
        <v>344</v>
      </c>
      <c r="C108" s="31">
        <v>1690.4</v>
      </c>
      <c r="D108" s="36">
        <v>1699.0666666666668</v>
      </c>
      <c r="E108" s="36">
        <v>1676.2333333333336</v>
      </c>
      <c r="F108" s="36">
        <v>1662.0666666666668</v>
      </c>
      <c r="G108" s="36">
        <v>1639.2333333333336</v>
      </c>
      <c r="H108" s="36">
        <v>1713.2333333333336</v>
      </c>
      <c r="I108" s="36">
        <v>1736.0666666666671</v>
      </c>
      <c r="J108" s="36">
        <v>1750.2333333333336</v>
      </c>
      <c r="K108" s="31">
        <v>1721.9</v>
      </c>
      <c r="L108" s="31">
        <v>1684.9</v>
      </c>
      <c r="M108" s="31">
        <v>0.89378999999999997</v>
      </c>
      <c r="N108" s="1"/>
      <c r="O108" s="1"/>
    </row>
    <row r="109" spans="1:15" ht="12.75" customHeight="1">
      <c r="A109" s="33">
        <v>99</v>
      </c>
      <c r="B109" s="53" t="s">
        <v>345</v>
      </c>
      <c r="C109" s="31">
        <v>254.02</v>
      </c>
      <c r="D109" s="36">
        <v>253.68666666666664</v>
      </c>
      <c r="E109" s="36">
        <v>247.37333333333328</v>
      </c>
      <c r="F109" s="36">
        <v>240.72666666666663</v>
      </c>
      <c r="G109" s="36">
        <v>234.41333333333327</v>
      </c>
      <c r="H109" s="36">
        <v>260.33333333333326</v>
      </c>
      <c r="I109" s="36">
        <v>266.64666666666665</v>
      </c>
      <c r="J109" s="36">
        <v>273.29333333333329</v>
      </c>
      <c r="K109" s="31">
        <v>260</v>
      </c>
      <c r="L109" s="31">
        <v>247.04</v>
      </c>
      <c r="M109" s="31">
        <v>330.53967999999998</v>
      </c>
      <c r="N109" s="1"/>
      <c r="O109" s="1"/>
    </row>
    <row r="110" spans="1:15" ht="12.75" customHeight="1">
      <c r="A110" s="33">
        <v>100</v>
      </c>
      <c r="B110" s="53" t="s">
        <v>346</v>
      </c>
      <c r="C110" s="31">
        <v>2693.6</v>
      </c>
      <c r="D110" s="36">
        <v>2687.7833333333333</v>
      </c>
      <c r="E110" s="36">
        <v>2662.3666666666668</v>
      </c>
      <c r="F110" s="36">
        <v>2631.1333333333337</v>
      </c>
      <c r="G110" s="36">
        <v>2605.7166666666672</v>
      </c>
      <c r="H110" s="36">
        <v>2719.0166666666664</v>
      </c>
      <c r="I110" s="36">
        <v>2744.4333333333334</v>
      </c>
      <c r="J110" s="36">
        <v>2775.6666666666661</v>
      </c>
      <c r="K110" s="31">
        <v>2713.2</v>
      </c>
      <c r="L110" s="31">
        <v>2656.55</v>
      </c>
      <c r="M110" s="31">
        <v>2.8862999999999999</v>
      </c>
      <c r="N110" s="1"/>
      <c r="O110" s="1"/>
    </row>
    <row r="111" spans="1:15" ht="12.75" customHeight="1">
      <c r="A111" s="33">
        <v>101</v>
      </c>
      <c r="B111" s="53" t="s">
        <v>858</v>
      </c>
      <c r="C111" s="31">
        <v>969.4</v>
      </c>
      <c r="D111" s="36">
        <v>976.5</v>
      </c>
      <c r="E111" s="36">
        <v>953</v>
      </c>
      <c r="F111" s="36">
        <v>936.6</v>
      </c>
      <c r="G111" s="36">
        <v>913.1</v>
      </c>
      <c r="H111" s="36">
        <v>992.9</v>
      </c>
      <c r="I111" s="36">
        <v>1016.4</v>
      </c>
      <c r="J111" s="36">
        <v>1032.8</v>
      </c>
      <c r="K111" s="31">
        <v>1000</v>
      </c>
      <c r="L111" s="31">
        <v>960.1</v>
      </c>
      <c r="M111" s="31">
        <v>4.2752699999999999</v>
      </c>
      <c r="N111" s="1"/>
      <c r="O111" s="1"/>
    </row>
    <row r="112" spans="1:15" ht="12.75" customHeight="1">
      <c r="A112" s="33">
        <v>102</v>
      </c>
      <c r="B112" s="53" t="s">
        <v>347</v>
      </c>
      <c r="C112" s="31">
        <v>62.18</v>
      </c>
      <c r="D112" s="36">
        <v>62.28</v>
      </c>
      <c r="E112" s="36">
        <v>61.77</v>
      </c>
      <c r="F112" s="36">
        <v>61.36</v>
      </c>
      <c r="G112" s="36">
        <v>60.85</v>
      </c>
      <c r="H112" s="36">
        <v>62.690000000000005</v>
      </c>
      <c r="I112" s="36">
        <v>63.199999999999996</v>
      </c>
      <c r="J112" s="36">
        <v>63.610000000000007</v>
      </c>
      <c r="K112" s="31">
        <v>62.79</v>
      </c>
      <c r="L112" s="31">
        <v>61.87</v>
      </c>
      <c r="M112" s="31">
        <v>60.209690000000002</v>
      </c>
      <c r="N112" s="1"/>
      <c r="O112" s="1"/>
    </row>
    <row r="113" spans="1:15" ht="12.75" customHeight="1">
      <c r="A113" s="33">
        <v>103</v>
      </c>
      <c r="B113" s="53" t="s">
        <v>348</v>
      </c>
      <c r="C113" s="31">
        <v>2322.9499999999998</v>
      </c>
      <c r="D113" s="36">
        <v>2319.9833333333331</v>
      </c>
      <c r="E113" s="36">
        <v>2291.9666666666662</v>
      </c>
      <c r="F113" s="36">
        <v>2260.9833333333331</v>
      </c>
      <c r="G113" s="36">
        <v>2232.9666666666662</v>
      </c>
      <c r="H113" s="36">
        <v>2350.9666666666662</v>
      </c>
      <c r="I113" s="36">
        <v>2378.9833333333336</v>
      </c>
      <c r="J113" s="36">
        <v>2409.9666666666662</v>
      </c>
      <c r="K113" s="31">
        <v>2348</v>
      </c>
      <c r="L113" s="31">
        <v>2289</v>
      </c>
      <c r="M113" s="31">
        <v>10.703530000000001</v>
      </c>
      <c r="N113" s="1"/>
      <c r="O113" s="1"/>
    </row>
    <row r="114" spans="1:15" ht="12.75" customHeight="1">
      <c r="A114" s="33">
        <v>104</v>
      </c>
      <c r="B114" s="53" t="s">
        <v>349</v>
      </c>
      <c r="C114" s="31">
        <v>742.65</v>
      </c>
      <c r="D114" s="36">
        <v>738.41666666666663</v>
      </c>
      <c r="E114" s="36">
        <v>729.43333333333328</v>
      </c>
      <c r="F114" s="36">
        <v>716.2166666666667</v>
      </c>
      <c r="G114" s="36">
        <v>707.23333333333335</v>
      </c>
      <c r="H114" s="36">
        <v>751.63333333333321</v>
      </c>
      <c r="I114" s="36">
        <v>760.61666666666656</v>
      </c>
      <c r="J114" s="36">
        <v>773.83333333333314</v>
      </c>
      <c r="K114" s="31">
        <v>747.4</v>
      </c>
      <c r="L114" s="31">
        <v>725.2</v>
      </c>
      <c r="M114" s="31">
        <v>2.0564200000000001</v>
      </c>
      <c r="N114" s="1"/>
      <c r="O114" s="1"/>
    </row>
    <row r="115" spans="1:15" ht="12.75" customHeight="1">
      <c r="A115" s="33">
        <v>105</v>
      </c>
      <c r="B115" s="53" t="s">
        <v>350</v>
      </c>
      <c r="C115" s="31">
        <v>2280.6</v>
      </c>
      <c r="D115" s="36">
        <v>2303.5333333333333</v>
      </c>
      <c r="E115" s="36">
        <v>2247.0666666666666</v>
      </c>
      <c r="F115" s="36">
        <v>2213.5333333333333</v>
      </c>
      <c r="G115" s="36">
        <v>2157.0666666666666</v>
      </c>
      <c r="H115" s="36">
        <v>2337.0666666666666</v>
      </c>
      <c r="I115" s="36">
        <v>2393.5333333333328</v>
      </c>
      <c r="J115" s="36">
        <v>2427.0666666666666</v>
      </c>
      <c r="K115" s="31">
        <v>2360</v>
      </c>
      <c r="L115" s="31">
        <v>2270</v>
      </c>
      <c r="M115" s="31">
        <v>1.65249</v>
      </c>
      <c r="N115" s="1"/>
      <c r="O115" s="1"/>
    </row>
    <row r="116" spans="1:15" ht="12.75" customHeight="1">
      <c r="A116" s="33">
        <v>106</v>
      </c>
      <c r="B116" s="53" t="s">
        <v>351</v>
      </c>
      <c r="C116" s="31">
        <v>9154.7000000000007</v>
      </c>
      <c r="D116" s="36">
        <v>9161.9</v>
      </c>
      <c r="E116" s="36">
        <v>9035.7999999999993</v>
      </c>
      <c r="F116" s="36">
        <v>8916.9</v>
      </c>
      <c r="G116" s="36">
        <v>8790.7999999999993</v>
      </c>
      <c r="H116" s="36">
        <v>9280.7999999999993</v>
      </c>
      <c r="I116" s="36">
        <v>9406.9000000000015</v>
      </c>
      <c r="J116" s="36">
        <v>9525.7999999999993</v>
      </c>
      <c r="K116" s="31">
        <v>9288</v>
      </c>
      <c r="L116" s="31">
        <v>9043</v>
      </c>
      <c r="M116" s="31">
        <v>0.26535999999999998</v>
      </c>
      <c r="N116" s="1"/>
      <c r="O116" s="1"/>
    </row>
    <row r="117" spans="1:15" ht="12.75" customHeight="1">
      <c r="A117" s="33">
        <v>107</v>
      </c>
      <c r="B117" s="53" t="s">
        <v>352</v>
      </c>
      <c r="C117" s="31">
        <v>849.75</v>
      </c>
      <c r="D117" s="36">
        <v>850.58333333333337</v>
      </c>
      <c r="E117" s="36">
        <v>843.16666666666674</v>
      </c>
      <c r="F117" s="36">
        <v>836.58333333333337</v>
      </c>
      <c r="G117" s="36">
        <v>829.16666666666674</v>
      </c>
      <c r="H117" s="36">
        <v>857.16666666666674</v>
      </c>
      <c r="I117" s="36">
        <v>864.58333333333348</v>
      </c>
      <c r="J117" s="36">
        <v>871.16666666666674</v>
      </c>
      <c r="K117" s="31">
        <v>858</v>
      </c>
      <c r="L117" s="31">
        <v>844</v>
      </c>
      <c r="M117" s="31">
        <v>0.53903999999999996</v>
      </c>
      <c r="N117" s="1"/>
      <c r="O117" s="1"/>
    </row>
    <row r="118" spans="1:15" ht="12.75" customHeight="1">
      <c r="A118" s="33">
        <v>108</v>
      </c>
      <c r="B118" s="53" t="s">
        <v>89</v>
      </c>
      <c r="C118" s="31">
        <v>517.65</v>
      </c>
      <c r="D118" s="36">
        <v>518.81666666666672</v>
      </c>
      <c r="E118" s="36">
        <v>513.78333333333342</v>
      </c>
      <c r="F118" s="36">
        <v>509.91666666666674</v>
      </c>
      <c r="G118" s="36">
        <v>504.88333333333344</v>
      </c>
      <c r="H118" s="36">
        <v>522.68333333333339</v>
      </c>
      <c r="I118" s="36">
        <v>527.7166666666667</v>
      </c>
      <c r="J118" s="36">
        <v>531.58333333333337</v>
      </c>
      <c r="K118" s="31">
        <v>523.85</v>
      </c>
      <c r="L118" s="31">
        <v>514.95000000000005</v>
      </c>
      <c r="M118" s="31">
        <v>24.452529999999999</v>
      </c>
      <c r="N118" s="1"/>
      <c r="O118" s="1"/>
    </row>
    <row r="119" spans="1:15" ht="12.75" customHeight="1">
      <c r="A119" s="33">
        <v>109</v>
      </c>
      <c r="B119" s="53" t="s">
        <v>353</v>
      </c>
      <c r="C119" s="31">
        <v>550.04999999999995</v>
      </c>
      <c r="D119" s="36">
        <v>555.65</v>
      </c>
      <c r="E119" s="36">
        <v>542.4</v>
      </c>
      <c r="F119" s="36">
        <v>534.75</v>
      </c>
      <c r="G119" s="36">
        <v>521.5</v>
      </c>
      <c r="H119" s="36">
        <v>563.29999999999995</v>
      </c>
      <c r="I119" s="36">
        <v>576.54999999999995</v>
      </c>
      <c r="J119" s="36">
        <v>584.19999999999993</v>
      </c>
      <c r="K119" s="31">
        <v>568.9</v>
      </c>
      <c r="L119" s="31">
        <v>548</v>
      </c>
      <c r="M119" s="31">
        <v>1.71587</v>
      </c>
      <c r="N119" s="1"/>
      <c r="O119" s="1"/>
    </row>
    <row r="120" spans="1:15" ht="12.75" customHeight="1">
      <c r="A120" s="33">
        <v>110</v>
      </c>
      <c r="B120" s="53" t="s">
        <v>859</v>
      </c>
      <c r="C120" s="31">
        <v>947.75</v>
      </c>
      <c r="D120" s="36">
        <v>954.63333333333333</v>
      </c>
      <c r="E120" s="36">
        <v>938.76666666666665</v>
      </c>
      <c r="F120" s="36">
        <v>929.7833333333333</v>
      </c>
      <c r="G120" s="36">
        <v>913.91666666666663</v>
      </c>
      <c r="H120" s="36">
        <v>963.61666666666667</v>
      </c>
      <c r="I120" s="36">
        <v>979.48333333333323</v>
      </c>
      <c r="J120" s="36">
        <v>988.4666666666667</v>
      </c>
      <c r="K120" s="31">
        <v>970.5</v>
      </c>
      <c r="L120" s="31">
        <v>945.65</v>
      </c>
      <c r="M120" s="31">
        <v>6.9684799999999996</v>
      </c>
      <c r="N120" s="1"/>
      <c r="O120" s="1"/>
    </row>
    <row r="121" spans="1:15" ht="12.75" customHeight="1">
      <c r="A121" s="33">
        <v>111</v>
      </c>
      <c r="B121" s="53" t="s">
        <v>354</v>
      </c>
      <c r="C121" s="31">
        <v>1457.6</v>
      </c>
      <c r="D121" s="36">
        <v>1464.8166666666666</v>
      </c>
      <c r="E121" s="36">
        <v>1443.0333333333333</v>
      </c>
      <c r="F121" s="36">
        <v>1428.4666666666667</v>
      </c>
      <c r="G121" s="36">
        <v>1406.6833333333334</v>
      </c>
      <c r="H121" s="36">
        <v>1479.3833333333332</v>
      </c>
      <c r="I121" s="36">
        <v>1501.1666666666665</v>
      </c>
      <c r="J121" s="36">
        <v>1515.7333333333331</v>
      </c>
      <c r="K121" s="31">
        <v>1486.6</v>
      </c>
      <c r="L121" s="31">
        <v>1450.25</v>
      </c>
      <c r="M121" s="31">
        <v>1.69655</v>
      </c>
      <c r="N121" s="1"/>
      <c r="O121" s="1"/>
    </row>
    <row r="122" spans="1:15" ht="12.75" customHeight="1">
      <c r="A122" s="33">
        <v>112</v>
      </c>
      <c r="B122" s="53" t="s">
        <v>90</v>
      </c>
      <c r="C122" s="31">
        <v>1431.6</v>
      </c>
      <c r="D122" s="36">
        <v>1425.4666666666665</v>
      </c>
      <c r="E122" s="36">
        <v>1415.133333333333</v>
      </c>
      <c r="F122" s="36">
        <v>1398.6666666666665</v>
      </c>
      <c r="G122" s="36">
        <v>1388.333333333333</v>
      </c>
      <c r="H122" s="36">
        <v>1441.9333333333329</v>
      </c>
      <c r="I122" s="36">
        <v>1452.2666666666664</v>
      </c>
      <c r="J122" s="36">
        <v>1468.7333333333329</v>
      </c>
      <c r="K122" s="31">
        <v>1435.8</v>
      </c>
      <c r="L122" s="31">
        <v>1409</v>
      </c>
      <c r="M122" s="31">
        <v>5.1480300000000003</v>
      </c>
      <c r="N122" s="1"/>
      <c r="O122" s="1"/>
    </row>
    <row r="123" spans="1:15" ht="12.75" customHeight="1">
      <c r="A123" s="33">
        <v>113</v>
      </c>
      <c r="B123" s="53" t="s">
        <v>91</v>
      </c>
      <c r="C123" s="31">
        <v>1509.9</v>
      </c>
      <c r="D123" s="36">
        <v>1503.9666666666665</v>
      </c>
      <c r="E123" s="36">
        <v>1491.9333333333329</v>
      </c>
      <c r="F123" s="36">
        <v>1473.9666666666665</v>
      </c>
      <c r="G123" s="36">
        <v>1461.9333333333329</v>
      </c>
      <c r="H123" s="36">
        <v>1521.9333333333329</v>
      </c>
      <c r="I123" s="36">
        <v>1533.9666666666662</v>
      </c>
      <c r="J123" s="36">
        <v>1551.9333333333329</v>
      </c>
      <c r="K123" s="31">
        <v>1516</v>
      </c>
      <c r="L123" s="31">
        <v>1486</v>
      </c>
      <c r="M123" s="31">
        <v>21.886749999999999</v>
      </c>
      <c r="N123" s="1"/>
      <c r="O123" s="1"/>
    </row>
    <row r="124" spans="1:15" ht="12.75" customHeight="1">
      <c r="A124" s="33">
        <v>114</v>
      </c>
      <c r="B124" s="53" t="s">
        <v>98</v>
      </c>
      <c r="C124" s="31">
        <v>169.99</v>
      </c>
      <c r="D124" s="36">
        <v>170.53333333333333</v>
      </c>
      <c r="E124" s="36">
        <v>168.93666666666667</v>
      </c>
      <c r="F124" s="36">
        <v>167.88333333333333</v>
      </c>
      <c r="G124" s="36">
        <v>166.28666666666666</v>
      </c>
      <c r="H124" s="36">
        <v>171.58666666666667</v>
      </c>
      <c r="I124" s="36">
        <v>173.18333333333331</v>
      </c>
      <c r="J124" s="36">
        <v>174.23666666666668</v>
      </c>
      <c r="K124" s="31">
        <v>172.13</v>
      </c>
      <c r="L124" s="31">
        <v>169.48</v>
      </c>
      <c r="M124" s="31">
        <v>40.795610000000003</v>
      </c>
      <c r="N124" s="1"/>
      <c r="O124" s="1"/>
    </row>
    <row r="125" spans="1:15" ht="12.75" customHeight="1">
      <c r="A125" s="33">
        <v>115</v>
      </c>
      <c r="B125" s="53" t="s">
        <v>267</v>
      </c>
      <c r="C125" s="31">
        <v>1510.3</v>
      </c>
      <c r="D125" s="36">
        <v>1503.6000000000001</v>
      </c>
      <c r="E125" s="36">
        <v>1481.7000000000003</v>
      </c>
      <c r="F125" s="36">
        <v>1453.1000000000001</v>
      </c>
      <c r="G125" s="36">
        <v>1431.2000000000003</v>
      </c>
      <c r="H125" s="36">
        <v>1532.2000000000003</v>
      </c>
      <c r="I125" s="36">
        <v>1554.1000000000004</v>
      </c>
      <c r="J125" s="36">
        <v>1582.7000000000003</v>
      </c>
      <c r="K125" s="31">
        <v>1525.5</v>
      </c>
      <c r="L125" s="31">
        <v>1475</v>
      </c>
      <c r="M125" s="31">
        <v>2.2033800000000001</v>
      </c>
      <c r="N125" s="1"/>
      <c r="O125" s="1"/>
    </row>
    <row r="126" spans="1:15" ht="12.75" customHeight="1">
      <c r="A126" s="33">
        <v>116</v>
      </c>
      <c r="B126" s="53" t="s">
        <v>92</v>
      </c>
      <c r="C126" s="31">
        <v>491.5</v>
      </c>
      <c r="D126" s="36">
        <v>490.56666666666661</v>
      </c>
      <c r="E126" s="36">
        <v>487.8333333333332</v>
      </c>
      <c r="F126" s="36">
        <v>484.16666666666657</v>
      </c>
      <c r="G126" s="36">
        <v>481.43333333333317</v>
      </c>
      <c r="H126" s="36">
        <v>494.23333333333323</v>
      </c>
      <c r="I126" s="36">
        <v>496.96666666666658</v>
      </c>
      <c r="J126" s="36">
        <v>500.63333333333327</v>
      </c>
      <c r="K126" s="31">
        <v>493.3</v>
      </c>
      <c r="L126" s="31">
        <v>486.9</v>
      </c>
      <c r="M126" s="31">
        <v>57.545169999999999</v>
      </c>
      <c r="N126" s="1"/>
      <c r="O126" s="1"/>
    </row>
    <row r="127" spans="1:15" ht="12.75" customHeight="1">
      <c r="A127" s="33">
        <v>117</v>
      </c>
      <c r="B127" s="53" t="s">
        <v>355</v>
      </c>
      <c r="C127" s="31">
        <v>2837.6</v>
      </c>
      <c r="D127" s="36">
        <v>2803.8666666666668</v>
      </c>
      <c r="E127" s="36">
        <v>2683.7333333333336</v>
      </c>
      <c r="F127" s="36">
        <v>2529.8666666666668</v>
      </c>
      <c r="G127" s="36">
        <v>2409.7333333333336</v>
      </c>
      <c r="H127" s="36">
        <v>2957.7333333333336</v>
      </c>
      <c r="I127" s="36">
        <v>3077.8666666666668</v>
      </c>
      <c r="J127" s="36">
        <v>3231.7333333333336</v>
      </c>
      <c r="K127" s="31">
        <v>2924</v>
      </c>
      <c r="L127" s="31">
        <v>2650</v>
      </c>
      <c r="M127" s="31">
        <v>126.33513000000001</v>
      </c>
      <c r="N127" s="1"/>
      <c r="O127" s="1"/>
    </row>
    <row r="128" spans="1:15" ht="12.75" customHeight="1">
      <c r="A128" s="33">
        <v>118</v>
      </c>
      <c r="B128" s="53" t="s">
        <v>93</v>
      </c>
      <c r="C128" s="31">
        <v>5870.15</v>
      </c>
      <c r="D128" s="36">
        <v>5881.4000000000005</v>
      </c>
      <c r="E128" s="36">
        <v>5828.8000000000011</v>
      </c>
      <c r="F128" s="36">
        <v>5787.4500000000007</v>
      </c>
      <c r="G128" s="36">
        <v>5734.8500000000013</v>
      </c>
      <c r="H128" s="36">
        <v>5922.7500000000009</v>
      </c>
      <c r="I128" s="36">
        <v>5975.3500000000013</v>
      </c>
      <c r="J128" s="36">
        <v>6016.7000000000007</v>
      </c>
      <c r="K128" s="31">
        <v>5934</v>
      </c>
      <c r="L128" s="31">
        <v>5840.05</v>
      </c>
      <c r="M128" s="31">
        <v>3.2037599999999999</v>
      </c>
      <c r="N128" s="1"/>
      <c r="O128" s="1"/>
    </row>
    <row r="129" spans="1:15" ht="12.75" customHeight="1">
      <c r="A129" s="33">
        <v>119</v>
      </c>
      <c r="B129" s="53" t="s">
        <v>94</v>
      </c>
      <c r="C129" s="31">
        <v>2910.5</v>
      </c>
      <c r="D129" s="36">
        <v>2897.5499999999997</v>
      </c>
      <c r="E129" s="36">
        <v>2879.1999999999994</v>
      </c>
      <c r="F129" s="36">
        <v>2847.8999999999996</v>
      </c>
      <c r="G129" s="36">
        <v>2829.5499999999993</v>
      </c>
      <c r="H129" s="36">
        <v>2928.8499999999995</v>
      </c>
      <c r="I129" s="36">
        <v>2947.2</v>
      </c>
      <c r="J129" s="36">
        <v>2978.4999999999995</v>
      </c>
      <c r="K129" s="31">
        <v>2915.9</v>
      </c>
      <c r="L129" s="31">
        <v>2866.25</v>
      </c>
      <c r="M129" s="31">
        <v>1.63914</v>
      </c>
      <c r="N129" s="1"/>
      <c r="O129" s="1"/>
    </row>
    <row r="130" spans="1:15" ht="12.75" customHeight="1">
      <c r="A130" s="33">
        <v>120</v>
      </c>
      <c r="B130" s="53" t="s">
        <v>356</v>
      </c>
      <c r="C130" s="31">
        <v>3765.3</v>
      </c>
      <c r="D130" s="36">
        <v>3791.7666666666664</v>
      </c>
      <c r="E130" s="36">
        <v>3693.5333333333328</v>
      </c>
      <c r="F130" s="36">
        <v>3621.7666666666664</v>
      </c>
      <c r="G130" s="36">
        <v>3523.5333333333328</v>
      </c>
      <c r="H130" s="36">
        <v>3863.5333333333328</v>
      </c>
      <c r="I130" s="36">
        <v>3961.7666666666664</v>
      </c>
      <c r="J130" s="36">
        <v>4033.5333333333328</v>
      </c>
      <c r="K130" s="31">
        <v>3890</v>
      </c>
      <c r="L130" s="31">
        <v>3720</v>
      </c>
      <c r="M130" s="31">
        <v>3.97525</v>
      </c>
      <c r="N130" s="1"/>
      <c r="O130" s="1"/>
    </row>
    <row r="131" spans="1:15" ht="12.75" customHeight="1">
      <c r="A131" s="33">
        <v>121</v>
      </c>
      <c r="B131" s="53" t="s">
        <v>827</v>
      </c>
      <c r="C131" s="31">
        <v>1683.7</v>
      </c>
      <c r="D131" s="36">
        <v>1687.95</v>
      </c>
      <c r="E131" s="36">
        <v>1660.8500000000001</v>
      </c>
      <c r="F131" s="36">
        <v>1638</v>
      </c>
      <c r="G131" s="36">
        <v>1610.9</v>
      </c>
      <c r="H131" s="36">
        <v>1710.8000000000002</v>
      </c>
      <c r="I131" s="36">
        <v>1737.9</v>
      </c>
      <c r="J131" s="36">
        <v>1760.7500000000002</v>
      </c>
      <c r="K131" s="31">
        <v>1715.05</v>
      </c>
      <c r="L131" s="31">
        <v>1665.1</v>
      </c>
      <c r="M131" s="31">
        <v>1.20079</v>
      </c>
      <c r="N131" s="1"/>
      <c r="O131" s="1"/>
    </row>
    <row r="132" spans="1:15" ht="12.75" customHeight="1">
      <c r="A132" s="33">
        <v>122</v>
      </c>
      <c r="B132" s="53" t="s">
        <v>95</v>
      </c>
      <c r="C132" s="31">
        <v>1057.9000000000001</v>
      </c>
      <c r="D132" s="36">
        <v>1051.7833333333333</v>
      </c>
      <c r="E132" s="36">
        <v>1033.2666666666667</v>
      </c>
      <c r="F132" s="36">
        <v>1008.6333333333334</v>
      </c>
      <c r="G132" s="36">
        <v>990.11666666666679</v>
      </c>
      <c r="H132" s="36">
        <v>1076.4166666666665</v>
      </c>
      <c r="I132" s="36">
        <v>1094.9333333333329</v>
      </c>
      <c r="J132" s="36">
        <v>1119.5666666666664</v>
      </c>
      <c r="K132" s="31">
        <v>1070.3</v>
      </c>
      <c r="L132" s="31">
        <v>1027.1500000000001</v>
      </c>
      <c r="M132" s="31">
        <v>35.46969</v>
      </c>
      <c r="N132" s="1"/>
      <c r="O132" s="1"/>
    </row>
    <row r="133" spans="1:15" ht="12.75" customHeight="1">
      <c r="A133" s="33">
        <v>123</v>
      </c>
      <c r="B133" s="53" t="s">
        <v>96</v>
      </c>
      <c r="C133" s="31">
        <v>1592.75</v>
      </c>
      <c r="D133" s="36">
        <v>1584.9166666666667</v>
      </c>
      <c r="E133" s="36">
        <v>1573.4333333333334</v>
      </c>
      <c r="F133" s="36">
        <v>1554.1166666666666</v>
      </c>
      <c r="G133" s="36">
        <v>1542.6333333333332</v>
      </c>
      <c r="H133" s="36">
        <v>1604.2333333333336</v>
      </c>
      <c r="I133" s="36">
        <v>1615.7166666666667</v>
      </c>
      <c r="J133" s="36">
        <v>1635.0333333333338</v>
      </c>
      <c r="K133" s="31">
        <v>1596.4</v>
      </c>
      <c r="L133" s="31">
        <v>1565.6</v>
      </c>
      <c r="M133" s="31">
        <v>1.52813</v>
      </c>
      <c r="N133" s="1"/>
      <c r="O133" s="1"/>
    </row>
    <row r="134" spans="1:15" ht="12.75" customHeight="1">
      <c r="A134" s="33">
        <v>124</v>
      </c>
      <c r="B134" s="53" t="s">
        <v>794</v>
      </c>
      <c r="C134" s="31">
        <v>5681.6</v>
      </c>
      <c r="D134" s="36">
        <v>5694.0999999999995</v>
      </c>
      <c r="E134" s="36">
        <v>5622.4999999999991</v>
      </c>
      <c r="F134" s="36">
        <v>5563.4</v>
      </c>
      <c r="G134" s="36">
        <v>5491.7999999999993</v>
      </c>
      <c r="H134" s="36">
        <v>5753.1999999999989</v>
      </c>
      <c r="I134" s="36">
        <v>5824.7999999999993</v>
      </c>
      <c r="J134" s="36">
        <v>5883.8999999999987</v>
      </c>
      <c r="K134" s="31">
        <v>5765.7</v>
      </c>
      <c r="L134" s="31">
        <v>5635</v>
      </c>
      <c r="M134" s="31">
        <v>0.31373000000000001</v>
      </c>
      <c r="N134" s="1"/>
      <c r="O134" s="1"/>
    </row>
    <row r="135" spans="1:15" ht="12.75" customHeight="1">
      <c r="A135" s="33">
        <v>125</v>
      </c>
      <c r="B135" s="53" t="s">
        <v>357</v>
      </c>
      <c r="C135" s="31">
        <v>1329.85</v>
      </c>
      <c r="D135" s="36">
        <v>1330.95</v>
      </c>
      <c r="E135" s="36">
        <v>1315.9</v>
      </c>
      <c r="F135" s="36">
        <v>1301.95</v>
      </c>
      <c r="G135" s="36">
        <v>1286.9000000000001</v>
      </c>
      <c r="H135" s="36">
        <v>1344.9</v>
      </c>
      <c r="I135" s="36">
        <v>1359.9499999999998</v>
      </c>
      <c r="J135" s="36">
        <v>1373.9</v>
      </c>
      <c r="K135" s="31">
        <v>1346</v>
      </c>
      <c r="L135" s="31">
        <v>1317</v>
      </c>
      <c r="M135" s="31">
        <v>2.50406</v>
      </c>
      <c r="N135" s="1"/>
      <c r="O135" s="1"/>
    </row>
    <row r="136" spans="1:15" ht="12.75" customHeight="1">
      <c r="A136" s="33">
        <v>126</v>
      </c>
      <c r="B136" s="53" t="s">
        <v>97</v>
      </c>
      <c r="C136" s="31">
        <v>409.7</v>
      </c>
      <c r="D136" s="36">
        <v>410.83333333333331</v>
      </c>
      <c r="E136" s="36">
        <v>405.91666666666663</v>
      </c>
      <c r="F136" s="36">
        <v>402.13333333333333</v>
      </c>
      <c r="G136" s="36">
        <v>397.21666666666664</v>
      </c>
      <c r="H136" s="36">
        <v>414.61666666666662</v>
      </c>
      <c r="I136" s="36">
        <v>419.53333333333325</v>
      </c>
      <c r="J136" s="36">
        <v>423.31666666666661</v>
      </c>
      <c r="K136" s="31">
        <v>415.75</v>
      </c>
      <c r="L136" s="31">
        <v>407.05</v>
      </c>
      <c r="M136" s="31">
        <v>33.023409999999998</v>
      </c>
      <c r="N136" s="1"/>
      <c r="O136" s="1"/>
    </row>
    <row r="137" spans="1:15" ht="12.75" customHeight="1">
      <c r="A137" s="33">
        <v>127</v>
      </c>
      <c r="B137" s="53" t="s">
        <v>99</v>
      </c>
      <c r="C137" s="31">
        <v>4134</v>
      </c>
      <c r="D137" s="36">
        <v>4109.75</v>
      </c>
      <c r="E137" s="36">
        <v>4069.6000000000004</v>
      </c>
      <c r="F137" s="36">
        <v>4005.2000000000003</v>
      </c>
      <c r="G137" s="36">
        <v>3965.0500000000006</v>
      </c>
      <c r="H137" s="36">
        <v>4174.1499999999996</v>
      </c>
      <c r="I137" s="36">
        <v>4214.2999999999993</v>
      </c>
      <c r="J137" s="36">
        <v>4278.7</v>
      </c>
      <c r="K137" s="31">
        <v>4149.8999999999996</v>
      </c>
      <c r="L137" s="31">
        <v>4045.35</v>
      </c>
      <c r="M137" s="31">
        <v>5.7478600000000002</v>
      </c>
      <c r="N137" s="1"/>
      <c r="O137" s="1"/>
    </row>
    <row r="138" spans="1:15" ht="12.75" customHeight="1">
      <c r="A138" s="33">
        <v>128</v>
      </c>
      <c r="B138" s="53" t="s">
        <v>358</v>
      </c>
      <c r="C138" s="31">
        <v>1792.55</v>
      </c>
      <c r="D138" s="36">
        <v>1801.8500000000001</v>
      </c>
      <c r="E138" s="36">
        <v>1774.5000000000002</v>
      </c>
      <c r="F138" s="36">
        <v>1756.45</v>
      </c>
      <c r="G138" s="36">
        <v>1729.1000000000001</v>
      </c>
      <c r="H138" s="36">
        <v>1819.9000000000003</v>
      </c>
      <c r="I138" s="36">
        <v>1847.2500000000002</v>
      </c>
      <c r="J138" s="36">
        <v>1865.3000000000004</v>
      </c>
      <c r="K138" s="31">
        <v>1829.2</v>
      </c>
      <c r="L138" s="31">
        <v>1783.8</v>
      </c>
      <c r="M138" s="31">
        <v>5.3278699999999999</v>
      </c>
      <c r="N138" s="1"/>
      <c r="O138" s="1"/>
    </row>
    <row r="139" spans="1:15" ht="12.75" customHeight="1">
      <c r="A139" s="33">
        <v>129</v>
      </c>
      <c r="B139" s="53" t="s">
        <v>359</v>
      </c>
      <c r="C139" s="31">
        <v>1016.4</v>
      </c>
      <c r="D139" s="36">
        <v>1019.7666666666668</v>
      </c>
      <c r="E139" s="36">
        <v>999.63333333333344</v>
      </c>
      <c r="F139" s="36">
        <v>982.86666666666667</v>
      </c>
      <c r="G139" s="36">
        <v>962.73333333333335</v>
      </c>
      <c r="H139" s="36">
        <v>1036.5333333333335</v>
      </c>
      <c r="I139" s="36">
        <v>1056.666666666667</v>
      </c>
      <c r="J139" s="36">
        <v>1073.4333333333336</v>
      </c>
      <c r="K139" s="31">
        <v>1039.9000000000001</v>
      </c>
      <c r="L139" s="31">
        <v>1003</v>
      </c>
      <c r="M139" s="31">
        <v>0.40227000000000002</v>
      </c>
      <c r="N139" s="1"/>
      <c r="O139" s="1"/>
    </row>
    <row r="140" spans="1:15" ht="12.75" customHeight="1">
      <c r="A140" s="33">
        <v>130</v>
      </c>
      <c r="B140" s="53" t="s">
        <v>106</v>
      </c>
      <c r="C140" s="31">
        <v>832.8</v>
      </c>
      <c r="D140" s="36">
        <v>834.71666666666658</v>
      </c>
      <c r="E140" s="36">
        <v>828.13333333333321</v>
      </c>
      <c r="F140" s="36">
        <v>823.46666666666658</v>
      </c>
      <c r="G140" s="36">
        <v>816.88333333333321</v>
      </c>
      <c r="H140" s="36">
        <v>839.38333333333321</v>
      </c>
      <c r="I140" s="36">
        <v>845.96666666666647</v>
      </c>
      <c r="J140" s="36">
        <v>850.63333333333321</v>
      </c>
      <c r="K140" s="31">
        <v>841.3</v>
      </c>
      <c r="L140" s="31">
        <v>830.05</v>
      </c>
      <c r="M140" s="31">
        <v>27.92876</v>
      </c>
      <c r="N140" s="1"/>
      <c r="O140" s="1"/>
    </row>
    <row r="141" spans="1:15" ht="12.75" customHeight="1">
      <c r="A141" s="33">
        <v>131</v>
      </c>
      <c r="B141" s="53" t="s">
        <v>860</v>
      </c>
      <c r="C141" s="31">
        <v>2251.25</v>
      </c>
      <c r="D141" s="36">
        <v>2246.7833333333333</v>
      </c>
      <c r="E141" s="36">
        <v>2198.4666666666667</v>
      </c>
      <c r="F141" s="36">
        <v>2145.6833333333334</v>
      </c>
      <c r="G141" s="36">
        <v>2097.3666666666668</v>
      </c>
      <c r="H141" s="36">
        <v>2299.5666666666666</v>
      </c>
      <c r="I141" s="36">
        <v>2347.8833333333332</v>
      </c>
      <c r="J141" s="36">
        <v>2400.6666666666665</v>
      </c>
      <c r="K141" s="31">
        <v>2295.1</v>
      </c>
      <c r="L141" s="31">
        <v>2194</v>
      </c>
      <c r="M141" s="31">
        <v>1.9174</v>
      </c>
      <c r="N141" s="1"/>
      <c r="O141" s="1"/>
    </row>
    <row r="142" spans="1:15" ht="12.75" customHeight="1">
      <c r="A142" s="33">
        <v>132</v>
      </c>
      <c r="B142" s="53" t="s">
        <v>100</v>
      </c>
      <c r="C142" s="31">
        <v>606.45000000000005</v>
      </c>
      <c r="D142" s="36">
        <v>605.88333333333333</v>
      </c>
      <c r="E142" s="36">
        <v>603.81666666666661</v>
      </c>
      <c r="F142" s="36">
        <v>601.18333333333328</v>
      </c>
      <c r="G142" s="36">
        <v>599.11666666666656</v>
      </c>
      <c r="H142" s="36">
        <v>608.51666666666665</v>
      </c>
      <c r="I142" s="36">
        <v>610.58333333333348</v>
      </c>
      <c r="J142" s="36">
        <v>613.2166666666667</v>
      </c>
      <c r="K142" s="31">
        <v>607.95000000000005</v>
      </c>
      <c r="L142" s="31">
        <v>603.25</v>
      </c>
      <c r="M142" s="31">
        <v>8.7921499999999995</v>
      </c>
      <c r="N142" s="1"/>
      <c r="O142" s="1"/>
    </row>
    <row r="143" spans="1:15" ht="12.75" customHeight="1">
      <c r="A143" s="33">
        <v>133</v>
      </c>
      <c r="B143" s="53" t="s">
        <v>101</v>
      </c>
      <c r="C143" s="31">
        <v>1858.15</v>
      </c>
      <c r="D143" s="36">
        <v>1852.9166666666667</v>
      </c>
      <c r="E143" s="36">
        <v>1838.4333333333334</v>
      </c>
      <c r="F143" s="36">
        <v>1818.7166666666667</v>
      </c>
      <c r="G143" s="36">
        <v>1804.2333333333333</v>
      </c>
      <c r="H143" s="36">
        <v>1872.6333333333334</v>
      </c>
      <c r="I143" s="36">
        <v>1887.1166666666666</v>
      </c>
      <c r="J143" s="36">
        <v>1906.8333333333335</v>
      </c>
      <c r="K143" s="31">
        <v>1867.4</v>
      </c>
      <c r="L143" s="31">
        <v>1833.2</v>
      </c>
      <c r="M143" s="31">
        <v>3.0152000000000001</v>
      </c>
      <c r="N143" s="1"/>
      <c r="O143" s="1"/>
    </row>
    <row r="144" spans="1:15" ht="12.75" customHeight="1">
      <c r="A144" s="33">
        <v>134</v>
      </c>
      <c r="B144" s="53" t="s">
        <v>795</v>
      </c>
      <c r="C144" s="31">
        <v>3390.4</v>
      </c>
      <c r="D144" s="36">
        <v>3397.8166666666671</v>
      </c>
      <c r="E144" s="36">
        <v>3140.6333333333341</v>
      </c>
      <c r="F144" s="36">
        <v>2890.8666666666672</v>
      </c>
      <c r="G144" s="36">
        <v>2633.6833333333343</v>
      </c>
      <c r="H144" s="36">
        <v>3647.5833333333339</v>
      </c>
      <c r="I144" s="36">
        <v>3904.7666666666673</v>
      </c>
      <c r="J144" s="36">
        <v>4154.5333333333338</v>
      </c>
      <c r="K144" s="31">
        <v>3655</v>
      </c>
      <c r="L144" s="31">
        <v>3148.05</v>
      </c>
      <c r="M144" s="31">
        <v>52.539140000000003</v>
      </c>
      <c r="N144" s="1"/>
      <c r="O144" s="1"/>
    </row>
    <row r="145" spans="1:15" ht="12.75" customHeight="1">
      <c r="A145" s="33">
        <v>135</v>
      </c>
      <c r="B145" s="53" t="s">
        <v>360</v>
      </c>
      <c r="C145" s="31">
        <v>757.7</v>
      </c>
      <c r="D145" s="36">
        <v>761.68333333333339</v>
      </c>
      <c r="E145" s="36">
        <v>743.36666666666679</v>
      </c>
      <c r="F145" s="36">
        <v>729.03333333333342</v>
      </c>
      <c r="G145" s="36">
        <v>710.71666666666681</v>
      </c>
      <c r="H145" s="36">
        <v>776.01666666666677</v>
      </c>
      <c r="I145" s="36">
        <v>794.33333333333337</v>
      </c>
      <c r="J145" s="36">
        <v>808.66666666666674</v>
      </c>
      <c r="K145" s="31">
        <v>780</v>
      </c>
      <c r="L145" s="31">
        <v>747.35</v>
      </c>
      <c r="M145" s="31">
        <v>30.777229999999999</v>
      </c>
      <c r="N145" s="1"/>
      <c r="O145" s="1"/>
    </row>
    <row r="146" spans="1:15" ht="12.75" customHeight="1">
      <c r="A146" s="33">
        <v>136</v>
      </c>
      <c r="B146" s="53" t="s">
        <v>102</v>
      </c>
      <c r="C146" s="31">
        <v>2687.8</v>
      </c>
      <c r="D146" s="36">
        <v>2693.1166666666668</v>
      </c>
      <c r="E146" s="36">
        <v>2666.2333333333336</v>
      </c>
      <c r="F146" s="36">
        <v>2644.666666666667</v>
      </c>
      <c r="G146" s="36">
        <v>2617.7833333333338</v>
      </c>
      <c r="H146" s="36">
        <v>2714.6833333333334</v>
      </c>
      <c r="I146" s="36">
        <v>2741.5666666666666</v>
      </c>
      <c r="J146" s="36">
        <v>2763.1333333333332</v>
      </c>
      <c r="K146" s="31">
        <v>2720</v>
      </c>
      <c r="L146" s="31">
        <v>2671.55</v>
      </c>
      <c r="M146" s="31">
        <v>3.02861</v>
      </c>
      <c r="N146" s="1"/>
      <c r="O146" s="1"/>
    </row>
    <row r="147" spans="1:15" ht="12.75" customHeight="1">
      <c r="A147" s="33">
        <v>137</v>
      </c>
      <c r="B147" s="53" t="s">
        <v>268</v>
      </c>
      <c r="C147" s="31">
        <v>395.55</v>
      </c>
      <c r="D147" s="36">
        <v>397.55</v>
      </c>
      <c r="E147" s="36">
        <v>392.1</v>
      </c>
      <c r="F147" s="36">
        <v>388.65000000000003</v>
      </c>
      <c r="G147" s="36">
        <v>383.20000000000005</v>
      </c>
      <c r="H147" s="36">
        <v>401</v>
      </c>
      <c r="I147" s="36">
        <v>406.44999999999993</v>
      </c>
      <c r="J147" s="36">
        <v>409.9</v>
      </c>
      <c r="K147" s="31">
        <v>403</v>
      </c>
      <c r="L147" s="31">
        <v>394.1</v>
      </c>
      <c r="M147" s="31">
        <v>19.605519999999999</v>
      </c>
      <c r="N147" s="1"/>
      <c r="O147" s="1"/>
    </row>
    <row r="148" spans="1:15" ht="12.75" customHeight="1">
      <c r="A148" s="33">
        <v>138</v>
      </c>
      <c r="B148" s="53" t="s">
        <v>361</v>
      </c>
      <c r="C148" s="31">
        <v>165.29</v>
      </c>
      <c r="D148" s="36">
        <v>165.74666666666667</v>
      </c>
      <c r="E148" s="36">
        <v>164.39333333333335</v>
      </c>
      <c r="F148" s="36">
        <v>163.49666666666667</v>
      </c>
      <c r="G148" s="36">
        <v>162.14333333333335</v>
      </c>
      <c r="H148" s="36">
        <v>166.64333333333335</v>
      </c>
      <c r="I148" s="36">
        <v>167.9966666666667</v>
      </c>
      <c r="J148" s="36">
        <v>168.89333333333335</v>
      </c>
      <c r="K148" s="31">
        <v>167.1</v>
      </c>
      <c r="L148" s="31">
        <v>164.85</v>
      </c>
      <c r="M148" s="31">
        <v>8.6327800000000003</v>
      </c>
      <c r="N148" s="1"/>
      <c r="O148" s="1"/>
    </row>
    <row r="149" spans="1:15" ht="12.75" customHeight="1">
      <c r="A149" s="33">
        <v>139</v>
      </c>
      <c r="B149" s="53" t="s">
        <v>103</v>
      </c>
      <c r="C149" s="31">
        <v>4629.7</v>
      </c>
      <c r="D149" s="36">
        <v>4616.5666666666666</v>
      </c>
      <c r="E149" s="36">
        <v>4563.1333333333332</v>
      </c>
      <c r="F149" s="36">
        <v>4496.5666666666666</v>
      </c>
      <c r="G149" s="36">
        <v>4443.1333333333332</v>
      </c>
      <c r="H149" s="36">
        <v>4683.1333333333332</v>
      </c>
      <c r="I149" s="36">
        <v>4736.5666666666657</v>
      </c>
      <c r="J149" s="36">
        <v>4803.1333333333332</v>
      </c>
      <c r="K149" s="31">
        <v>4670</v>
      </c>
      <c r="L149" s="31">
        <v>4550</v>
      </c>
      <c r="M149" s="31">
        <v>12.858790000000001</v>
      </c>
      <c r="N149" s="1"/>
      <c r="O149" s="1"/>
    </row>
    <row r="150" spans="1:15" ht="12.75" customHeight="1">
      <c r="A150" s="33">
        <v>140</v>
      </c>
      <c r="B150" s="53" t="s">
        <v>104</v>
      </c>
      <c r="C150" s="31">
        <v>12505.95</v>
      </c>
      <c r="D150" s="36">
        <v>12548.65</v>
      </c>
      <c r="E150" s="36">
        <v>12377.3</v>
      </c>
      <c r="F150" s="36">
        <v>12248.65</v>
      </c>
      <c r="G150" s="36">
        <v>12077.3</v>
      </c>
      <c r="H150" s="36">
        <v>12677.3</v>
      </c>
      <c r="I150" s="36">
        <v>12848.650000000001</v>
      </c>
      <c r="J150" s="36">
        <v>12977.3</v>
      </c>
      <c r="K150" s="31">
        <v>12720</v>
      </c>
      <c r="L150" s="31">
        <v>12420</v>
      </c>
      <c r="M150" s="31">
        <v>3.4832100000000001</v>
      </c>
      <c r="N150" s="1"/>
      <c r="O150" s="1"/>
    </row>
    <row r="151" spans="1:15" ht="12.75" customHeight="1">
      <c r="A151" s="33">
        <v>141</v>
      </c>
      <c r="B151" s="53" t="s">
        <v>160</v>
      </c>
      <c r="C151" s="31">
        <v>2885</v>
      </c>
      <c r="D151" s="36">
        <v>2896.3333333333335</v>
      </c>
      <c r="E151" s="36">
        <v>2858.666666666667</v>
      </c>
      <c r="F151" s="36">
        <v>2832.3333333333335</v>
      </c>
      <c r="G151" s="36">
        <v>2794.666666666667</v>
      </c>
      <c r="H151" s="36">
        <v>2922.666666666667</v>
      </c>
      <c r="I151" s="36">
        <v>2960.3333333333339</v>
      </c>
      <c r="J151" s="36">
        <v>2986.666666666667</v>
      </c>
      <c r="K151" s="31">
        <v>2934</v>
      </c>
      <c r="L151" s="31">
        <v>2870</v>
      </c>
      <c r="M151" s="31">
        <v>2.3508800000000001</v>
      </c>
      <c r="N151" s="1"/>
      <c r="O151" s="1"/>
    </row>
    <row r="152" spans="1:15" ht="12.75" customHeight="1">
      <c r="A152" s="33">
        <v>142</v>
      </c>
      <c r="B152" s="53" t="s">
        <v>107</v>
      </c>
      <c r="C152" s="31">
        <v>6520</v>
      </c>
      <c r="D152" s="36">
        <v>6507.7333333333336</v>
      </c>
      <c r="E152" s="36">
        <v>6468.3166666666675</v>
      </c>
      <c r="F152" s="36">
        <v>6416.6333333333341</v>
      </c>
      <c r="G152" s="36">
        <v>6377.2166666666681</v>
      </c>
      <c r="H152" s="36">
        <v>6559.416666666667</v>
      </c>
      <c r="I152" s="36">
        <v>6598.833333333333</v>
      </c>
      <c r="J152" s="36">
        <v>6650.5166666666664</v>
      </c>
      <c r="K152" s="31">
        <v>6547.15</v>
      </c>
      <c r="L152" s="31">
        <v>6456.05</v>
      </c>
      <c r="M152" s="31">
        <v>2.2783500000000001</v>
      </c>
      <c r="N152" s="1"/>
      <c r="O152" s="1"/>
    </row>
    <row r="153" spans="1:15" ht="12.75" customHeight="1">
      <c r="A153" s="33">
        <v>143</v>
      </c>
      <c r="B153" s="53" t="s">
        <v>362</v>
      </c>
      <c r="C153" s="31">
        <v>759.05</v>
      </c>
      <c r="D153" s="36">
        <v>760.2833333333333</v>
      </c>
      <c r="E153" s="36">
        <v>753.06666666666661</v>
      </c>
      <c r="F153" s="36">
        <v>747.08333333333326</v>
      </c>
      <c r="G153" s="36">
        <v>739.86666666666656</v>
      </c>
      <c r="H153" s="36">
        <v>766.26666666666665</v>
      </c>
      <c r="I153" s="36">
        <v>773.48333333333335</v>
      </c>
      <c r="J153" s="36">
        <v>779.4666666666667</v>
      </c>
      <c r="K153" s="31">
        <v>767.5</v>
      </c>
      <c r="L153" s="31">
        <v>754.3</v>
      </c>
      <c r="M153" s="31">
        <v>4.0872000000000002</v>
      </c>
      <c r="N153" s="1"/>
      <c r="O153" s="1"/>
    </row>
    <row r="154" spans="1:15" ht="12.75" customHeight="1">
      <c r="A154" s="33">
        <v>144</v>
      </c>
      <c r="B154" s="53" t="s">
        <v>363</v>
      </c>
      <c r="C154" s="31">
        <v>429.35</v>
      </c>
      <c r="D154" s="36">
        <v>429.45</v>
      </c>
      <c r="E154" s="36">
        <v>423.9</v>
      </c>
      <c r="F154" s="36">
        <v>418.45</v>
      </c>
      <c r="G154" s="36">
        <v>412.9</v>
      </c>
      <c r="H154" s="36">
        <v>434.9</v>
      </c>
      <c r="I154" s="36">
        <v>440.45000000000005</v>
      </c>
      <c r="J154" s="36">
        <v>445.9</v>
      </c>
      <c r="K154" s="31">
        <v>435</v>
      </c>
      <c r="L154" s="31">
        <v>424</v>
      </c>
      <c r="M154" s="31">
        <v>7.6733000000000002</v>
      </c>
      <c r="N154" s="1"/>
      <c r="O154" s="1"/>
    </row>
    <row r="155" spans="1:15" ht="12.75" customHeight="1">
      <c r="A155" s="33">
        <v>145</v>
      </c>
      <c r="B155" s="53" t="s">
        <v>364</v>
      </c>
      <c r="C155" s="31">
        <v>228.78</v>
      </c>
      <c r="D155" s="36">
        <v>228.53</v>
      </c>
      <c r="E155" s="36">
        <v>221.26</v>
      </c>
      <c r="F155" s="36">
        <v>213.73999999999998</v>
      </c>
      <c r="G155" s="36">
        <v>206.46999999999997</v>
      </c>
      <c r="H155" s="36">
        <v>236.05</v>
      </c>
      <c r="I155" s="36">
        <v>243.32000000000005</v>
      </c>
      <c r="J155" s="36">
        <v>250.84000000000003</v>
      </c>
      <c r="K155" s="31">
        <v>235.8</v>
      </c>
      <c r="L155" s="31">
        <v>221.01</v>
      </c>
      <c r="M155" s="31">
        <v>53.756979999999999</v>
      </c>
      <c r="N155" s="1"/>
      <c r="O155" s="1"/>
    </row>
    <row r="156" spans="1:15" ht="12.75" customHeight="1">
      <c r="A156" s="33">
        <v>146</v>
      </c>
      <c r="B156" s="53" t="s">
        <v>365</v>
      </c>
      <c r="C156" s="31">
        <v>41.79</v>
      </c>
      <c r="D156" s="36">
        <v>41.89</v>
      </c>
      <c r="E156" s="36">
        <v>41.65</v>
      </c>
      <c r="F156" s="36">
        <v>41.51</v>
      </c>
      <c r="G156" s="36">
        <v>41.269999999999996</v>
      </c>
      <c r="H156" s="36">
        <v>42.03</v>
      </c>
      <c r="I156" s="36">
        <v>42.27000000000001</v>
      </c>
      <c r="J156" s="36">
        <v>42.410000000000004</v>
      </c>
      <c r="K156" s="31">
        <v>42.13</v>
      </c>
      <c r="L156" s="31">
        <v>41.75</v>
      </c>
      <c r="M156" s="31">
        <v>41.0672</v>
      </c>
      <c r="N156" s="1"/>
      <c r="O156" s="1"/>
    </row>
    <row r="157" spans="1:15" ht="12.75" customHeight="1">
      <c r="A157" s="33">
        <v>147</v>
      </c>
      <c r="B157" s="53" t="s">
        <v>108</v>
      </c>
      <c r="C157" s="31">
        <v>4737.3</v>
      </c>
      <c r="D157" s="36">
        <v>4728.2333333333336</v>
      </c>
      <c r="E157" s="36">
        <v>4707.666666666667</v>
      </c>
      <c r="F157" s="36">
        <v>4678.0333333333338</v>
      </c>
      <c r="G157" s="36">
        <v>4657.4666666666672</v>
      </c>
      <c r="H157" s="36">
        <v>4757.8666666666668</v>
      </c>
      <c r="I157" s="36">
        <v>4778.4333333333325</v>
      </c>
      <c r="J157" s="36">
        <v>4808.0666666666666</v>
      </c>
      <c r="K157" s="31">
        <v>4748.8</v>
      </c>
      <c r="L157" s="31">
        <v>4698.6000000000004</v>
      </c>
      <c r="M157" s="31">
        <v>2.5868699999999998</v>
      </c>
      <c r="N157" s="1"/>
      <c r="O157" s="1"/>
    </row>
    <row r="158" spans="1:15" ht="12.75" customHeight="1">
      <c r="A158" s="33">
        <v>148</v>
      </c>
      <c r="B158" s="53" t="s">
        <v>861</v>
      </c>
      <c r="C158" s="31">
        <v>1376.7</v>
      </c>
      <c r="D158" s="36">
        <v>1369.2</v>
      </c>
      <c r="E158" s="36">
        <v>1358.4</v>
      </c>
      <c r="F158" s="36">
        <v>1340.1000000000001</v>
      </c>
      <c r="G158" s="36">
        <v>1329.3000000000002</v>
      </c>
      <c r="H158" s="36">
        <v>1387.5</v>
      </c>
      <c r="I158" s="36">
        <v>1398.2999999999997</v>
      </c>
      <c r="J158" s="36">
        <v>1416.6</v>
      </c>
      <c r="K158" s="31">
        <v>1380</v>
      </c>
      <c r="L158" s="31">
        <v>1350.9</v>
      </c>
      <c r="M158" s="31">
        <v>3.0458400000000001</v>
      </c>
      <c r="N158" s="1"/>
      <c r="O158" s="1"/>
    </row>
    <row r="159" spans="1:15" ht="12.75" customHeight="1">
      <c r="A159" s="33">
        <v>149</v>
      </c>
      <c r="B159" s="53" t="s">
        <v>366</v>
      </c>
      <c r="C159" s="31">
        <v>737.85</v>
      </c>
      <c r="D159" s="36">
        <v>734.29999999999984</v>
      </c>
      <c r="E159" s="36">
        <v>728.59999999999968</v>
      </c>
      <c r="F159" s="36">
        <v>719.3499999999998</v>
      </c>
      <c r="G159" s="36">
        <v>713.64999999999964</v>
      </c>
      <c r="H159" s="36">
        <v>743.54999999999973</v>
      </c>
      <c r="I159" s="36">
        <v>749.24999999999977</v>
      </c>
      <c r="J159" s="36">
        <v>758.49999999999977</v>
      </c>
      <c r="K159" s="31">
        <v>740</v>
      </c>
      <c r="L159" s="31">
        <v>725.05</v>
      </c>
      <c r="M159" s="31">
        <v>0.83111999999999997</v>
      </c>
      <c r="N159" s="1"/>
      <c r="O159" s="1"/>
    </row>
    <row r="160" spans="1:15" ht="12.75" customHeight="1">
      <c r="A160" s="33">
        <v>150</v>
      </c>
      <c r="B160" s="53" t="s">
        <v>269</v>
      </c>
      <c r="C160" s="31">
        <v>724.2</v>
      </c>
      <c r="D160" s="36">
        <v>727.48333333333323</v>
      </c>
      <c r="E160" s="36">
        <v>717.26666666666642</v>
      </c>
      <c r="F160" s="36">
        <v>710.33333333333314</v>
      </c>
      <c r="G160" s="36">
        <v>700.11666666666633</v>
      </c>
      <c r="H160" s="36">
        <v>734.41666666666652</v>
      </c>
      <c r="I160" s="36">
        <v>744.63333333333344</v>
      </c>
      <c r="J160" s="36">
        <v>751.56666666666661</v>
      </c>
      <c r="K160" s="31">
        <v>737.7</v>
      </c>
      <c r="L160" s="31">
        <v>720.55</v>
      </c>
      <c r="M160" s="31">
        <v>10.93971</v>
      </c>
      <c r="N160" s="1"/>
      <c r="O160" s="1"/>
    </row>
    <row r="161" spans="1:15" ht="12.75" customHeight="1">
      <c r="A161" s="33">
        <v>151</v>
      </c>
      <c r="B161" s="53" t="s">
        <v>367</v>
      </c>
      <c r="C161" s="31">
        <v>2727.3</v>
      </c>
      <c r="D161" s="36">
        <v>2751.9833333333336</v>
      </c>
      <c r="E161" s="36">
        <v>2685.666666666667</v>
      </c>
      <c r="F161" s="36">
        <v>2644.0333333333333</v>
      </c>
      <c r="G161" s="36">
        <v>2577.7166666666667</v>
      </c>
      <c r="H161" s="36">
        <v>2793.6166666666672</v>
      </c>
      <c r="I161" s="36">
        <v>2859.9333333333338</v>
      </c>
      <c r="J161" s="36">
        <v>2901.5666666666675</v>
      </c>
      <c r="K161" s="31">
        <v>2818.3</v>
      </c>
      <c r="L161" s="31">
        <v>2710.35</v>
      </c>
      <c r="M161" s="31">
        <v>1.3673200000000001</v>
      </c>
      <c r="N161" s="1"/>
      <c r="O161" s="1"/>
    </row>
    <row r="162" spans="1:15" ht="12.75" customHeight="1">
      <c r="A162" s="33">
        <v>152</v>
      </c>
      <c r="B162" s="53" t="s">
        <v>368</v>
      </c>
      <c r="C162" s="31">
        <v>268.5</v>
      </c>
      <c r="D162" s="36">
        <v>270.75</v>
      </c>
      <c r="E162" s="36">
        <v>265.25</v>
      </c>
      <c r="F162" s="36">
        <v>262</v>
      </c>
      <c r="G162" s="36">
        <v>256.5</v>
      </c>
      <c r="H162" s="36">
        <v>274</v>
      </c>
      <c r="I162" s="36">
        <v>279.5</v>
      </c>
      <c r="J162" s="36">
        <v>282.75</v>
      </c>
      <c r="K162" s="31">
        <v>276.25</v>
      </c>
      <c r="L162" s="31">
        <v>267.5</v>
      </c>
      <c r="M162" s="31">
        <v>127.69535999999999</v>
      </c>
      <c r="N162" s="1"/>
      <c r="O162" s="1"/>
    </row>
    <row r="163" spans="1:15" ht="12.75" customHeight="1">
      <c r="A163" s="33">
        <v>153</v>
      </c>
      <c r="B163" s="53" t="s">
        <v>369</v>
      </c>
      <c r="C163" s="31">
        <v>92.1</v>
      </c>
      <c r="D163" s="36">
        <v>92.916666666666671</v>
      </c>
      <c r="E163" s="36">
        <v>91.183333333333337</v>
      </c>
      <c r="F163" s="36">
        <v>90.266666666666666</v>
      </c>
      <c r="G163" s="36">
        <v>88.533333333333331</v>
      </c>
      <c r="H163" s="36">
        <v>93.833333333333343</v>
      </c>
      <c r="I163" s="36">
        <v>95.566666666666663</v>
      </c>
      <c r="J163" s="36">
        <v>96.483333333333348</v>
      </c>
      <c r="K163" s="31">
        <v>94.65</v>
      </c>
      <c r="L163" s="31">
        <v>92</v>
      </c>
      <c r="M163" s="31">
        <v>57.530299999999997</v>
      </c>
      <c r="N163" s="1"/>
      <c r="O163" s="1"/>
    </row>
    <row r="164" spans="1:15" ht="12.75" customHeight="1">
      <c r="A164" s="33">
        <v>154</v>
      </c>
      <c r="B164" s="53" t="s">
        <v>796</v>
      </c>
      <c r="C164" s="31">
        <v>1011.95</v>
      </c>
      <c r="D164" s="36">
        <v>1022.1333333333333</v>
      </c>
      <c r="E164" s="36">
        <v>996.91666666666674</v>
      </c>
      <c r="F164" s="36">
        <v>981.88333333333344</v>
      </c>
      <c r="G164" s="36">
        <v>956.66666666666686</v>
      </c>
      <c r="H164" s="36">
        <v>1037.1666666666665</v>
      </c>
      <c r="I164" s="36">
        <v>1062.3833333333332</v>
      </c>
      <c r="J164" s="36">
        <v>1077.4166666666665</v>
      </c>
      <c r="K164" s="31">
        <v>1047.3499999999999</v>
      </c>
      <c r="L164" s="31">
        <v>1007.1</v>
      </c>
      <c r="M164" s="31">
        <v>1.10955</v>
      </c>
      <c r="N164" s="1"/>
      <c r="O164" s="1"/>
    </row>
    <row r="165" spans="1:15" ht="12.75" customHeight="1">
      <c r="A165" s="33">
        <v>155</v>
      </c>
      <c r="B165" s="53" t="s">
        <v>109</v>
      </c>
      <c r="C165" s="31">
        <v>4130.75</v>
      </c>
      <c r="D165" s="36">
        <v>4147.9333333333334</v>
      </c>
      <c r="E165" s="36">
        <v>4072.8666666666668</v>
      </c>
      <c r="F165" s="36">
        <v>4014.9833333333336</v>
      </c>
      <c r="G165" s="36">
        <v>3939.916666666667</v>
      </c>
      <c r="H165" s="36">
        <v>4205.8166666666666</v>
      </c>
      <c r="I165" s="36">
        <v>4280.8833333333341</v>
      </c>
      <c r="J165" s="36">
        <v>4338.7666666666664</v>
      </c>
      <c r="K165" s="31">
        <v>4223</v>
      </c>
      <c r="L165" s="31">
        <v>4090.05</v>
      </c>
      <c r="M165" s="31">
        <v>1.93469</v>
      </c>
      <c r="N165" s="1"/>
      <c r="O165" s="1"/>
    </row>
    <row r="166" spans="1:15" ht="12.75" customHeight="1">
      <c r="A166" s="33">
        <v>156</v>
      </c>
      <c r="B166" s="53" t="s">
        <v>110</v>
      </c>
      <c r="C166" s="31">
        <v>567.95000000000005</v>
      </c>
      <c r="D166" s="36">
        <v>567.98333333333335</v>
      </c>
      <c r="E166" s="36">
        <v>564.9666666666667</v>
      </c>
      <c r="F166" s="36">
        <v>561.98333333333335</v>
      </c>
      <c r="G166" s="36">
        <v>558.9666666666667</v>
      </c>
      <c r="H166" s="36">
        <v>570.9666666666667</v>
      </c>
      <c r="I166" s="36">
        <v>573.98333333333335</v>
      </c>
      <c r="J166" s="36">
        <v>576.9666666666667</v>
      </c>
      <c r="K166" s="31">
        <v>571</v>
      </c>
      <c r="L166" s="31">
        <v>565</v>
      </c>
      <c r="M166" s="31">
        <v>20.432379999999998</v>
      </c>
      <c r="N166" s="1"/>
      <c r="O166" s="1"/>
    </row>
    <row r="167" spans="1:15" ht="12.75" customHeight="1">
      <c r="A167" s="33">
        <v>157</v>
      </c>
      <c r="B167" s="53" t="s">
        <v>370</v>
      </c>
      <c r="C167" s="31">
        <v>515.29999999999995</v>
      </c>
      <c r="D167" s="36">
        <v>514.76666666666654</v>
      </c>
      <c r="E167" s="36">
        <v>507.8833333333331</v>
      </c>
      <c r="F167" s="36">
        <v>500.46666666666658</v>
      </c>
      <c r="G167" s="36">
        <v>493.58333333333314</v>
      </c>
      <c r="H167" s="36">
        <v>522.18333333333305</v>
      </c>
      <c r="I167" s="36">
        <v>529.06666666666649</v>
      </c>
      <c r="J167" s="36">
        <v>536.48333333333301</v>
      </c>
      <c r="K167" s="31">
        <v>521.65</v>
      </c>
      <c r="L167" s="31">
        <v>507.35</v>
      </c>
      <c r="M167" s="31">
        <v>5.6716600000000001</v>
      </c>
      <c r="N167" s="1"/>
      <c r="O167" s="1"/>
    </row>
    <row r="168" spans="1:15" ht="12.75" customHeight="1">
      <c r="A168" s="33">
        <v>158</v>
      </c>
      <c r="B168" s="53" t="s">
        <v>270</v>
      </c>
      <c r="C168" s="31">
        <v>177.2</v>
      </c>
      <c r="D168" s="36">
        <v>175.36666666666667</v>
      </c>
      <c r="E168" s="36">
        <v>172.73333333333335</v>
      </c>
      <c r="F168" s="36">
        <v>168.26666666666668</v>
      </c>
      <c r="G168" s="36">
        <v>165.63333333333335</v>
      </c>
      <c r="H168" s="36">
        <v>179.83333333333334</v>
      </c>
      <c r="I168" s="36">
        <v>182.46666666666667</v>
      </c>
      <c r="J168" s="36">
        <v>186.93333333333334</v>
      </c>
      <c r="K168" s="31">
        <v>178</v>
      </c>
      <c r="L168" s="31">
        <v>170.9</v>
      </c>
      <c r="M168" s="31">
        <v>81.015280000000004</v>
      </c>
      <c r="N168" s="1"/>
      <c r="O168" s="1"/>
    </row>
    <row r="169" spans="1:15" ht="12.75" customHeight="1">
      <c r="A169" s="33">
        <v>159</v>
      </c>
      <c r="B169" s="53" t="s">
        <v>111</v>
      </c>
      <c r="C169" s="31">
        <v>186.19</v>
      </c>
      <c r="D169" s="36">
        <v>184.4433333333333</v>
      </c>
      <c r="E169" s="36">
        <v>181.68666666666661</v>
      </c>
      <c r="F169" s="36">
        <v>177.18333333333331</v>
      </c>
      <c r="G169" s="36">
        <v>174.42666666666662</v>
      </c>
      <c r="H169" s="36">
        <v>188.9466666666666</v>
      </c>
      <c r="I169" s="36">
        <v>191.70333333333332</v>
      </c>
      <c r="J169" s="36">
        <v>196.20666666666659</v>
      </c>
      <c r="K169" s="31">
        <v>187.2</v>
      </c>
      <c r="L169" s="31">
        <v>179.94</v>
      </c>
      <c r="M169" s="31">
        <v>168.44462999999999</v>
      </c>
      <c r="N169" s="1"/>
      <c r="O169" s="1"/>
    </row>
    <row r="170" spans="1:15" ht="12.75" customHeight="1">
      <c r="A170" s="33">
        <v>160</v>
      </c>
      <c r="B170" s="53" t="s">
        <v>371</v>
      </c>
      <c r="C170" s="31">
        <v>1017.25</v>
      </c>
      <c r="D170" s="36">
        <v>1019.1999999999999</v>
      </c>
      <c r="E170" s="36">
        <v>1006.05</v>
      </c>
      <c r="F170" s="36">
        <v>994.85</v>
      </c>
      <c r="G170" s="36">
        <v>981.7</v>
      </c>
      <c r="H170" s="36">
        <v>1030.3999999999999</v>
      </c>
      <c r="I170" s="36">
        <v>1043.5499999999997</v>
      </c>
      <c r="J170" s="36">
        <v>1054.7499999999998</v>
      </c>
      <c r="K170" s="31">
        <v>1032.3499999999999</v>
      </c>
      <c r="L170" s="31">
        <v>1008</v>
      </c>
      <c r="M170" s="31">
        <v>5.3079200000000002</v>
      </c>
      <c r="N170" s="1"/>
      <c r="O170" s="1"/>
    </row>
    <row r="171" spans="1:15" ht="12.75" customHeight="1">
      <c r="A171" s="33">
        <v>161</v>
      </c>
      <c r="B171" s="53" t="s">
        <v>372</v>
      </c>
      <c r="C171" s="31">
        <v>5342.7</v>
      </c>
      <c r="D171" s="36">
        <v>5322.5333333333338</v>
      </c>
      <c r="E171" s="36">
        <v>5263.0666666666675</v>
      </c>
      <c r="F171" s="36">
        <v>5183.4333333333334</v>
      </c>
      <c r="G171" s="36">
        <v>5123.9666666666672</v>
      </c>
      <c r="H171" s="36">
        <v>5402.1666666666679</v>
      </c>
      <c r="I171" s="36">
        <v>5461.6333333333332</v>
      </c>
      <c r="J171" s="36">
        <v>5541.2666666666682</v>
      </c>
      <c r="K171" s="31">
        <v>5382</v>
      </c>
      <c r="L171" s="31">
        <v>5242.9</v>
      </c>
      <c r="M171" s="31">
        <v>0.57232000000000005</v>
      </c>
      <c r="N171" s="1"/>
      <c r="O171" s="1"/>
    </row>
    <row r="172" spans="1:15" ht="12.75" customHeight="1">
      <c r="A172" s="33">
        <v>162</v>
      </c>
      <c r="B172" s="53" t="s">
        <v>373</v>
      </c>
      <c r="C172" s="31">
        <v>1666.5</v>
      </c>
      <c r="D172" s="36">
        <v>1665.7166666666665</v>
      </c>
      <c r="E172" s="36">
        <v>1646.9833333333329</v>
      </c>
      <c r="F172" s="36">
        <v>1627.4666666666665</v>
      </c>
      <c r="G172" s="36">
        <v>1608.7333333333329</v>
      </c>
      <c r="H172" s="36">
        <v>1685.2333333333329</v>
      </c>
      <c r="I172" s="36">
        <v>1703.9666666666665</v>
      </c>
      <c r="J172" s="36">
        <v>1723.4833333333329</v>
      </c>
      <c r="K172" s="31">
        <v>1684.45</v>
      </c>
      <c r="L172" s="31">
        <v>1646.2</v>
      </c>
      <c r="M172" s="31">
        <v>1.1717299999999999</v>
      </c>
      <c r="N172" s="1"/>
      <c r="O172" s="1"/>
    </row>
    <row r="173" spans="1:15" ht="12.75" customHeight="1">
      <c r="A173" s="33">
        <v>163</v>
      </c>
      <c r="B173" s="53" t="s">
        <v>374</v>
      </c>
      <c r="C173" s="31">
        <v>323.14999999999998</v>
      </c>
      <c r="D173" s="36">
        <v>325.21666666666664</v>
      </c>
      <c r="E173" s="36">
        <v>320.0333333333333</v>
      </c>
      <c r="F173" s="36">
        <v>316.91666666666669</v>
      </c>
      <c r="G173" s="36">
        <v>311.73333333333335</v>
      </c>
      <c r="H173" s="36">
        <v>328.33333333333326</v>
      </c>
      <c r="I173" s="36">
        <v>333.51666666666654</v>
      </c>
      <c r="J173" s="36">
        <v>336.63333333333321</v>
      </c>
      <c r="K173" s="31">
        <v>330.4</v>
      </c>
      <c r="L173" s="31">
        <v>322.10000000000002</v>
      </c>
      <c r="M173" s="31">
        <v>7.5910399999999996</v>
      </c>
      <c r="N173" s="1"/>
      <c r="O173" s="1"/>
    </row>
    <row r="174" spans="1:15" ht="12.75" customHeight="1">
      <c r="A174" s="33">
        <v>164</v>
      </c>
      <c r="B174" s="53" t="s">
        <v>375</v>
      </c>
      <c r="C174" s="31">
        <v>235.71</v>
      </c>
      <c r="D174" s="36">
        <v>239.30333333333337</v>
      </c>
      <c r="E174" s="36">
        <v>229.51666666666674</v>
      </c>
      <c r="F174" s="36">
        <v>223.32333333333338</v>
      </c>
      <c r="G174" s="36">
        <v>213.53666666666675</v>
      </c>
      <c r="H174" s="36">
        <v>245.49666666666673</v>
      </c>
      <c r="I174" s="36">
        <v>255.28333333333336</v>
      </c>
      <c r="J174" s="36">
        <v>261.47666666666669</v>
      </c>
      <c r="K174" s="31">
        <v>249.09</v>
      </c>
      <c r="L174" s="31">
        <v>233.11</v>
      </c>
      <c r="M174" s="31">
        <v>127.6968</v>
      </c>
      <c r="N174" s="1"/>
      <c r="O174" s="1"/>
    </row>
    <row r="175" spans="1:15" ht="12.75" customHeight="1">
      <c r="A175" s="33">
        <v>165</v>
      </c>
      <c r="B175" s="53" t="s">
        <v>797</v>
      </c>
      <c r="C175" s="31">
        <v>799.1</v>
      </c>
      <c r="D175" s="36">
        <v>801.9</v>
      </c>
      <c r="E175" s="36">
        <v>790.3</v>
      </c>
      <c r="F175" s="36">
        <v>781.5</v>
      </c>
      <c r="G175" s="36">
        <v>769.9</v>
      </c>
      <c r="H175" s="36">
        <v>810.69999999999993</v>
      </c>
      <c r="I175" s="36">
        <v>822.30000000000007</v>
      </c>
      <c r="J175" s="36">
        <v>831.09999999999991</v>
      </c>
      <c r="K175" s="31">
        <v>813.5</v>
      </c>
      <c r="L175" s="31">
        <v>793.1</v>
      </c>
      <c r="M175" s="31">
        <v>1.9587399999999999</v>
      </c>
      <c r="N175" s="1"/>
      <c r="O175" s="1"/>
    </row>
    <row r="176" spans="1:15" ht="12.75" customHeight="1">
      <c r="A176" s="33">
        <v>166</v>
      </c>
      <c r="B176" s="53" t="s">
        <v>271</v>
      </c>
      <c r="C176" s="31">
        <v>461.65</v>
      </c>
      <c r="D176" s="36">
        <v>467.65000000000003</v>
      </c>
      <c r="E176" s="36">
        <v>452.75000000000006</v>
      </c>
      <c r="F176" s="36">
        <v>443.85</v>
      </c>
      <c r="G176" s="36">
        <v>428.95000000000005</v>
      </c>
      <c r="H176" s="36">
        <v>476.55000000000007</v>
      </c>
      <c r="I176" s="36">
        <v>491.45000000000005</v>
      </c>
      <c r="J176" s="36">
        <v>500.35000000000008</v>
      </c>
      <c r="K176" s="31">
        <v>482.55</v>
      </c>
      <c r="L176" s="31">
        <v>458.75</v>
      </c>
      <c r="M176" s="31">
        <v>35.849179999999997</v>
      </c>
      <c r="N176" s="1"/>
      <c r="O176" s="1"/>
    </row>
    <row r="177" spans="1:15" ht="12.75" customHeight="1">
      <c r="A177" s="33">
        <v>167</v>
      </c>
      <c r="B177" s="53" t="s">
        <v>112</v>
      </c>
      <c r="C177" s="31">
        <v>222.96</v>
      </c>
      <c r="D177" s="36">
        <v>221.48333333333332</v>
      </c>
      <c r="E177" s="36">
        <v>219.01666666666665</v>
      </c>
      <c r="F177" s="36">
        <v>215.07333333333332</v>
      </c>
      <c r="G177" s="36">
        <v>212.60666666666665</v>
      </c>
      <c r="H177" s="36">
        <v>225.42666666666665</v>
      </c>
      <c r="I177" s="36">
        <v>227.89333333333329</v>
      </c>
      <c r="J177" s="36">
        <v>231.83666666666664</v>
      </c>
      <c r="K177" s="31">
        <v>223.95</v>
      </c>
      <c r="L177" s="31">
        <v>217.54</v>
      </c>
      <c r="M177" s="31">
        <v>206.60843</v>
      </c>
      <c r="N177" s="1"/>
      <c r="O177" s="1"/>
    </row>
    <row r="178" spans="1:15" ht="12.75" customHeight="1">
      <c r="A178" s="33">
        <v>168</v>
      </c>
      <c r="B178" s="53" t="s">
        <v>376</v>
      </c>
      <c r="C178" s="31">
        <v>1410.55</v>
      </c>
      <c r="D178" s="36">
        <v>1413.8166666666666</v>
      </c>
      <c r="E178" s="36">
        <v>1387.7333333333331</v>
      </c>
      <c r="F178" s="36">
        <v>1364.9166666666665</v>
      </c>
      <c r="G178" s="36">
        <v>1338.833333333333</v>
      </c>
      <c r="H178" s="36">
        <v>1436.6333333333332</v>
      </c>
      <c r="I178" s="36">
        <v>1462.7166666666667</v>
      </c>
      <c r="J178" s="36">
        <v>1485.5333333333333</v>
      </c>
      <c r="K178" s="31">
        <v>1439.9</v>
      </c>
      <c r="L178" s="31">
        <v>1391</v>
      </c>
      <c r="M178" s="31">
        <v>1.51691</v>
      </c>
      <c r="N178" s="1"/>
      <c r="O178" s="1"/>
    </row>
    <row r="179" spans="1:15" ht="12.75" customHeight="1">
      <c r="A179" s="33">
        <v>169</v>
      </c>
      <c r="B179" s="53" t="s">
        <v>115</v>
      </c>
      <c r="C179" s="31">
        <v>96.23</v>
      </c>
      <c r="D179" s="36">
        <v>96.50333333333333</v>
      </c>
      <c r="E179" s="36">
        <v>95.61666666666666</v>
      </c>
      <c r="F179" s="36">
        <v>95.00333333333333</v>
      </c>
      <c r="G179" s="36">
        <v>94.11666666666666</v>
      </c>
      <c r="H179" s="36">
        <v>97.11666666666666</v>
      </c>
      <c r="I179" s="36">
        <v>98.003333333333316</v>
      </c>
      <c r="J179" s="36">
        <v>98.61666666666666</v>
      </c>
      <c r="K179" s="31">
        <v>97.39</v>
      </c>
      <c r="L179" s="31">
        <v>95.89</v>
      </c>
      <c r="M179" s="31">
        <v>110.40422</v>
      </c>
      <c r="N179" s="1"/>
      <c r="O179" s="1"/>
    </row>
    <row r="180" spans="1:15" ht="12.75" customHeight="1">
      <c r="A180" s="33">
        <v>170</v>
      </c>
      <c r="B180" s="53" t="s">
        <v>784</v>
      </c>
      <c r="C180" s="31">
        <v>2710.65</v>
      </c>
      <c r="D180" s="36">
        <v>2696.8333333333335</v>
      </c>
      <c r="E180" s="36">
        <v>2559.8666666666668</v>
      </c>
      <c r="F180" s="36">
        <v>2409.0833333333335</v>
      </c>
      <c r="G180" s="36">
        <v>2272.1166666666668</v>
      </c>
      <c r="H180" s="36">
        <v>2847.6166666666668</v>
      </c>
      <c r="I180" s="36">
        <v>2984.583333333333</v>
      </c>
      <c r="J180" s="36">
        <v>3135.3666666666668</v>
      </c>
      <c r="K180" s="31">
        <v>2833.8</v>
      </c>
      <c r="L180" s="31">
        <v>2546.0500000000002</v>
      </c>
      <c r="M180" s="31">
        <v>82.117609999999999</v>
      </c>
      <c r="N180" s="1"/>
      <c r="O180" s="1"/>
    </row>
    <row r="181" spans="1:15" ht="12.75" customHeight="1">
      <c r="A181" s="33">
        <v>171</v>
      </c>
      <c r="B181" s="53" t="s">
        <v>377</v>
      </c>
      <c r="C181" s="31">
        <v>402.6</v>
      </c>
      <c r="D181" s="36">
        <v>401.26666666666665</v>
      </c>
      <c r="E181" s="36">
        <v>388.5333333333333</v>
      </c>
      <c r="F181" s="36">
        <v>374.46666666666664</v>
      </c>
      <c r="G181" s="36">
        <v>361.73333333333329</v>
      </c>
      <c r="H181" s="36">
        <v>415.33333333333331</v>
      </c>
      <c r="I181" s="36">
        <v>428.06666666666666</v>
      </c>
      <c r="J181" s="36">
        <v>442.13333333333333</v>
      </c>
      <c r="K181" s="31">
        <v>414</v>
      </c>
      <c r="L181" s="31">
        <v>387.2</v>
      </c>
      <c r="M181" s="31">
        <v>62.667639999999999</v>
      </c>
      <c r="N181" s="1"/>
      <c r="O181" s="1"/>
    </row>
    <row r="182" spans="1:15" ht="12.75" customHeight="1">
      <c r="A182" s="33">
        <v>172</v>
      </c>
      <c r="B182" s="53" t="s">
        <v>828</v>
      </c>
      <c r="C182" s="31">
        <v>7203.55</v>
      </c>
      <c r="D182" s="36">
        <v>7218.916666666667</v>
      </c>
      <c r="E182" s="36">
        <v>7159.8333333333339</v>
      </c>
      <c r="F182" s="36">
        <v>7116.1166666666668</v>
      </c>
      <c r="G182" s="36">
        <v>7057.0333333333338</v>
      </c>
      <c r="H182" s="36">
        <v>7262.6333333333341</v>
      </c>
      <c r="I182" s="36">
        <v>7321.7166666666681</v>
      </c>
      <c r="J182" s="36">
        <v>7365.4333333333343</v>
      </c>
      <c r="K182" s="31">
        <v>7278</v>
      </c>
      <c r="L182" s="31">
        <v>7175.2</v>
      </c>
      <c r="M182" s="31">
        <v>0.12937000000000001</v>
      </c>
      <c r="N182" s="1"/>
      <c r="O182" s="1"/>
    </row>
    <row r="183" spans="1:15" ht="12.75" customHeight="1">
      <c r="A183" s="33">
        <v>173</v>
      </c>
      <c r="B183" s="53" t="s">
        <v>272</v>
      </c>
      <c r="C183" s="31">
        <v>1839.75</v>
      </c>
      <c r="D183" s="36">
        <v>1837.1666666666667</v>
      </c>
      <c r="E183" s="36">
        <v>1805.5833333333335</v>
      </c>
      <c r="F183" s="36">
        <v>1771.4166666666667</v>
      </c>
      <c r="G183" s="36">
        <v>1739.8333333333335</v>
      </c>
      <c r="H183" s="36">
        <v>1871.3333333333335</v>
      </c>
      <c r="I183" s="36">
        <v>1902.916666666667</v>
      </c>
      <c r="J183" s="36">
        <v>1937.0833333333335</v>
      </c>
      <c r="K183" s="31">
        <v>1868.75</v>
      </c>
      <c r="L183" s="31">
        <v>1803</v>
      </c>
      <c r="M183" s="31">
        <v>2.83446</v>
      </c>
      <c r="N183" s="1"/>
      <c r="O183" s="1"/>
    </row>
    <row r="184" spans="1:15" ht="12.75" customHeight="1">
      <c r="A184" s="33">
        <v>174</v>
      </c>
      <c r="B184" s="53" t="s">
        <v>378</v>
      </c>
      <c r="C184" s="31">
        <v>2538.8000000000002</v>
      </c>
      <c r="D184" s="36">
        <v>2560.6166666666668</v>
      </c>
      <c r="E184" s="36">
        <v>2512.2333333333336</v>
      </c>
      <c r="F184" s="36">
        <v>2485.666666666667</v>
      </c>
      <c r="G184" s="36">
        <v>2437.2833333333338</v>
      </c>
      <c r="H184" s="36">
        <v>2587.1833333333334</v>
      </c>
      <c r="I184" s="36">
        <v>2635.5666666666666</v>
      </c>
      <c r="J184" s="36">
        <v>2662.1333333333332</v>
      </c>
      <c r="K184" s="31">
        <v>2609</v>
      </c>
      <c r="L184" s="31">
        <v>2534.0500000000002</v>
      </c>
      <c r="M184" s="31">
        <v>1.1395900000000001</v>
      </c>
      <c r="N184" s="1"/>
      <c r="O184" s="1"/>
    </row>
    <row r="185" spans="1:15" ht="12.75" customHeight="1">
      <c r="A185" s="33">
        <v>175</v>
      </c>
      <c r="B185" s="53" t="s">
        <v>829</v>
      </c>
      <c r="C185" s="31">
        <v>908.35</v>
      </c>
      <c r="D185" s="36">
        <v>910.75</v>
      </c>
      <c r="E185" s="36">
        <v>902.65</v>
      </c>
      <c r="F185" s="36">
        <v>896.94999999999993</v>
      </c>
      <c r="G185" s="36">
        <v>888.84999999999991</v>
      </c>
      <c r="H185" s="36">
        <v>916.45</v>
      </c>
      <c r="I185" s="36">
        <v>924.55</v>
      </c>
      <c r="J185" s="36">
        <v>930.25000000000011</v>
      </c>
      <c r="K185" s="31">
        <v>918.85</v>
      </c>
      <c r="L185" s="31">
        <v>905.05</v>
      </c>
      <c r="M185" s="31">
        <v>0.45673999999999998</v>
      </c>
      <c r="N185" s="1"/>
      <c r="O185" s="1"/>
    </row>
    <row r="186" spans="1:15" ht="12.75" customHeight="1">
      <c r="A186" s="33">
        <v>176</v>
      </c>
      <c r="B186" s="53" t="s">
        <v>113</v>
      </c>
      <c r="C186" s="31">
        <v>1338.15</v>
      </c>
      <c r="D186" s="36">
        <v>1328.6499999999999</v>
      </c>
      <c r="E186" s="36">
        <v>1300.7999999999997</v>
      </c>
      <c r="F186" s="36">
        <v>1263.4499999999998</v>
      </c>
      <c r="G186" s="36">
        <v>1235.5999999999997</v>
      </c>
      <c r="H186" s="36">
        <v>1365.9999999999998</v>
      </c>
      <c r="I186" s="36">
        <v>1393.8499999999997</v>
      </c>
      <c r="J186" s="36">
        <v>1431.1999999999998</v>
      </c>
      <c r="K186" s="31">
        <v>1356.5</v>
      </c>
      <c r="L186" s="31">
        <v>1291.3</v>
      </c>
      <c r="M186" s="31">
        <v>14.54791</v>
      </c>
      <c r="N186" s="1"/>
      <c r="O186" s="1"/>
    </row>
    <row r="187" spans="1:15" ht="12.75" customHeight="1">
      <c r="A187" s="33">
        <v>177</v>
      </c>
      <c r="B187" s="53" t="s">
        <v>800</v>
      </c>
      <c r="C187" s="31">
        <v>1266.75</v>
      </c>
      <c r="D187" s="36">
        <v>1273.1833333333332</v>
      </c>
      <c r="E187" s="36">
        <v>1258.4166666666663</v>
      </c>
      <c r="F187" s="36">
        <v>1250.083333333333</v>
      </c>
      <c r="G187" s="36">
        <v>1235.3166666666662</v>
      </c>
      <c r="H187" s="36">
        <v>1281.5166666666664</v>
      </c>
      <c r="I187" s="36">
        <v>1296.2833333333333</v>
      </c>
      <c r="J187" s="36">
        <v>1304.6166666666666</v>
      </c>
      <c r="K187" s="31">
        <v>1287.95</v>
      </c>
      <c r="L187" s="31">
        <v>1264.8499999999999</v>
      </c>
      <c r="M187" s="31">
        <v>2.1534200000000001</v>
      </c>
      <c r="N187" s="1"/>
      <c r="O187" s="1"/>
    </row>
    <row r="188" spans="1:15" ht="12.75" customHeight="1">
      <c r="A188" s="33">
        <v>178</v>
      </c>
      <c r="B188" s="53" t="s">
        <v>830</v>
      </c>
      <c r="C188" s="31">
        <v>1108.05</v>
      </c>
      <c r="D188" s="36">
        <v>1110.0166666666667</v>
      </c>
      <c r="E188" s="36">
        <v>1100.0333333333333</v>
      </c>
      <c r="F188" s="36">
        <v>1092.0166666666667</v>
      </c>
      <c r="G188" s="36">
        <v>1082.0333333333333</v>
      </c>
      <c r="H188" s="36">
        <v>1118.0333333333333</v>
      </c>
      <c r="I188" s="36">
        <v>1128.0166666666664</v>
      </c>
      <c r="J188" s="36">
        <v>1136.0333333333333</v>
      </c>
      <c r="K188" s="31">
        <v>1120</v>
      </c>
      <c r="L188" s="31">
        <v>1102</v>
      </c>
      <c r="M188" s="31">
        <v>1.6234200000000001</v>
      </c>
      <c r="N188" s="1"/>
      <c r="O188" s="1"/>
    </row>
    <row r="189" spans="1:15" ht="12.75" customHeight="1">
      <c r="A189" s="33">
        <v>179</v>
      </c>
      <c r="B189" s="53" t="s">
        <v>379</v>
      </c>
      <c r="C189" s="31">
        <v>4333.1000000000004</v>
      </c>
      <c r="D189" s="36">
        <v>4352.916666666667</v>
      </c>
      <c r="E189" s="36">
        <v>4295.1833333333343</v>
      </c>
      <c r="F189" s="36">
        <v>4257.2666666666673</v>
      </c>
      <c r="G189" s="36">
        <v>4199.5333333333347</v>
      </c>
      <c r="H189" s="36">
        <v>4390.8333333333339</v>
      </c>
      <c r="I189" s="36">
        <v>4448.5666666666657</v>
      </c>
      <c r="J189" s="36">
        <v>4486.4833333333336</v>
      </c>
      <c r="K189" s="31">
        <v>4410.6499999999996</v>
      </c>
      <c r="L189" s="31">
        <v>4315</v>
      </c>
      <c r="M189" s="31">
        <v>0.28942000000000001</v>
      </c>
      <c r="N189" s="1"/>
      <c r="O189" s="1"/>
    </row>
    <row r="190" spans="1:15" ht="12.75" customHeight="1">
      <c r="A190" s="33">
        <v>180</v>
      </c>
      <c r="B190" s="53" t="s">
        <v>117</v>
      </c>
      <c r="C190" s="31">
        <v>1373.8</v>
      </c>
      <c r="D190" s="36">
        <v>1370.8333333333333</v>
      </c>
      <c r="E190" s="36">
        <v>1362.9666666666665</v>
      </c>
      <c r="F190" s="36">
        <v>1352.1333333333332</v>
      </c>
      <c r="G190" s="36">
        <v>1344.2666666666664</v>
      </c>
      <c r="H190" s="36">
        <v>1381.6666666666665</v>
      </c>
      <c r="I190" s="36">
        <v>1389.5333333333333</v>
      </c>
      <c r="J190" s="36">
        <v>1400.3666666666666</v>
      </c>
      <c r="K190" s="31">
        <v>1378.7</v>
      </c>
      <c r="L190" s="31">
        <v>1360</v>
      </c>
      <c r="M190" s="31">
        <v>5.7938599999999996</v>
      </c>
      <c r="N190" s="1"/>
      <c r="O190" s="1"/>
    </row>
    <row r="191" spans="1:15" ht="12.75" customHeight="1">
      <c r="A191" s="33">
        <v>181</v>
      </c>
      <c r="B191" s="53" t="s">
        <v>380</v>
      </c>
      <c r="C191" s="31">
        <v>893.05</v>
      </c>
      <c r="D191" s="36">
        <v>893.01666666666677</v>
      </c>
      <c r="E191" s="36">
        <v>887.03333333333353</v>
      </c>
      <c r="F191" s="36">
        <v>881.01666666666677</v>
      </c>
      <c r="G191" s="36">
        <v>875.03333333333353</v>
      </c>
      <c r="H191" s="36">
        <v>899.03333333333353</v>
      </c>
      <c r="I191" s="36">
        <v>905.01666666666688</v>
      </c>
      <c r="J191" s="36">
        <v>911.03333333333353</v>
      </c>
      <c r="K191" s="31">
        <v>899</v>
      </c>
      <c r="L191" s="31">
        <v>887</v>
      </c>
      <c r="M191" s="31">
        <v>1.84995</v>
      </c>
      <c r="N191" s="1"/>
      <c r="O191" s="1"/>
    </row>
    <row r="192" spans="1:15" ht="12.75" customHeight="1">
      <c r="A192" s="33">
        <v>182</v>
      </c>
      <c r="B192" s="53" t="s">
        <v>118</v>
      </c>
      <c r="C192" s="31">
        <v>3281.7</v>
      </c>
      <c r="D192" s="36">
        <v>3272.5833333333335</v>
      </c>
      <c r="E192" s="36">
        <v>3237.166666666667</v>
      </c>
      <c r="F192" s="36">
        <v>3192.6333333333337</v>
      </c>
      <c r="G192" s="36">
        <v>3157.2166666666672</v>
      </c>
      <c r="H192" s="36">
        <v>3317.1166666666668</v>
      </c>
      <c r="I192" s="36">
        <v>3352.5333333333338</v>
      </c>
      <c r="J192" s="36">
        <v>3397.0666666666666</v>
      </c>
      <c r="K192" s="31">
        <v>3308</v>
      </c>
      <c r="L192" s="31">
        <v>3228.05</v>
      </c>
      <c r="M192" s="31">
        <v>5.2268600000000003</v>
      </c>
      <c r="N192" s="1"/>
      <c r="O192" s="1"/>
    </row>
    <row r="193" spans="1:15" ht="12.75" customHeight="1">
      <c r="A193" s="33">
        <v>183</v>
      </c>
      <c r="B193" s="53" t="s">
        <v>119</v>
      </c>
      <c r="C193" s="31">
        <v>526</v>
      </c>
      <c r="D193" s="36">
        <v>522.73333333333335</v>
      </c>
      <c r="E193" s="36">
        <v>514.81666666666672</v>
      </c>
      <c r="F193" s="36">
        <v>503.63333333333338</v>
      </c>
      <c r="G193" s="36">
        <v>495.71666666666675</v>
      </c>
      <c r="H193" s="36">
        <v>533.91666666666674</v>
      </c>
      <c r="I193" s="36">
        <v>541.83333333333326</v>
      </c>
      <c r="J193" s="36">
        <v>553.01666666666665</v>
      </c>
      <c r="K193" s="31">
        <v>530.65</v>
      </c>
      <c r="L193" s="31">
        <v>511.55</v>
      </c>
      <c r="M193" s="31">
        <v>39.741819999999997</v>
      </c>
      <c r="N193" s="1"/>
      <c r="O193" s="1"/>
    </row>
    <row r="194" spans="1:15" ht="12.75" customHeight="1">
      <c r="A194" s="33">
        <v>184</v>
      </c>
      <c r="B194" s="53" t="s">
        <v>381</v>
      </c>
      <c r="C194" s="31">
        <v>571.65</v>
      </c>
      <c r="D194" s="36">
        <v>574.19999999999993</v>
      </c>
      <c r="E194" s="36">
        <v>567.44999999999982</v>
      </c>
      <c r="F194" s="36">
        <v>563.24999999999989</v>
      </c>
      <c r="G194" s="36">
        <v>556.49999999999977</v>
      </c>
      <c r="H194" s="36">
        <v>578.39999999999986</v>
      </c>
      <c r="I194" s="36">
        <v>585.15000000000009</v>
      </c>
      <c r="J194" s="36">
        <v>589.34999999999991</v>
      </c>
      <c r="K194" s="31">
        <v>580.95000000000005</v>
      </c>
      <c r="L194" s="31">
        <v>570</v>
      </c>
      <c r="M194" s="31">
        <v>7.0007400000000004</v>
      </c>
      <c r="N194" s="1"/>
      <c r="O194" s="1"/>
    </row>
    <row r="195" spans="1:15" ht="12.75" customHeight="1">
      <c r="A195" s="33">
        <v>185</v>
      </c>
      <c r="B195" s="53" t="s">
        <v>120</v>
      </c>
      <c r="C195" s="31">
        <v>2748</v>
      </c>
      <c r="D195" s="36">
        <v>2741.3666666666668</v>
      </c>
      <c r="E195" s="36">
        <v>2727.0333333333338</v>
      </c>
      <c r="F195" s="36">
        <v>2706.0666666666671</v>
      </c>
      <c r="G195" s="36">
        <v>2691.733333333334</v>
      </c>
      <c r="H195" s="36">
        <v>2762.3333333333335</v>
      </c>
      <c r="I195" s="36">
        <v>2776.6666666666665</v>
      </c>
      <c r="J195" s="36">
        <v>2797.6333333333332</v>
      </c>
      <c r="K195" s="31">
        <v>2755.7</v>
      </c>
      <c r="L195" s="31">
        <v>2720.4</v>
      </c>
      <c r="M195" s="31">
        <v>3.72709</v>
      </c>
      <c r="N195" s="1"/>
      <c r="O195" s="1"/>
    </row>
    <row r="196" spans="1:15" ht="12.75" customHeight="1">
      <c r="A196" s="33">
        <v>186</v>
      </c>
      <c r="B196" s="53" t="s">
        <v>382</v>
      </c>
      <c r="C196" s="31">
        <v>1267.8</v>
      </c>
      <c r="D196" s="36">
        <v>1267.3500000000001</v>
      </c>
      <c r="E196" s="36">
        <v>1240.7000000000003</v>
      </c>
      <c r="F196" s="36">
        <v>1213.6000000000001</v>
      </c>
      <c r="G196" s="36">
        <v>1186.9500000000003</v>
      </c>
      <c r="H196" s="36">
        <v>1294.4500000000003</v>
      </c>
      <c r="I196" s="36">
        <v>1321.1000000000004</v>
      </c>
      <c r="J196" s="36">
        <v>1348.2000000000003</v>
      </c>
      <c r="K196" s="31">
        <v>1294</v>
      </c>
      <c r="L196" s="31">
        <v>1240.25</v>
      </c>
      <c r="M196" s="31">
        <v>12.97823</v>
      </c>
      <c r="N196" s="1"/>
      <c r="O196" s="1"/>
    </row>
    <row r="197" spans="1:15" ht="12.75" customHeight="1">
      <c r="A197" s="33">
        <v>187</v>
      </c>
      <c r="B197" s="53" t="s">
        <v>383</v>
      </c>
      <c r="C197" s="31">
        <v>2856.35</v>
      </c>
      <c r="D197" s="36">
        <v>2885.4833333333336</v>
      </c>
      <c r="E197" s="36">
        <v>2819.2166666666672</v>
      </c>
      <c r="F197" s="36">
        <v>2782.0833333333335</v>
      </c>
      <c r="G197" s="36">
        <v>2715.8166666666671</v>
      </c>
      <c r="H197" s="36">
        <v>2922.6166666666672</v>
      </c>
      <c r="I197" s="36">
        <v>2988.8833333333337</v>
      </c>
      <c r="J197" s="36">
        <v>3026.0166666666673</v>
      </c>
      <c r="K197" s="31">
        <v>2951.75</v>
      </c>
      <c r="L197" s="31">
        <v>2848.35</v>
      </c>
      <c r="M197" s="31">
        <v>0.76146000000000003</v>
      </c>
      <c r="N197" s="1"/>
      <c r="O197" s="1"/>
    </row>
    <row r="198" spans="1:15" ht="12.75" customHeight="1">
      <c r="A198" s="33">
        <v>188</v>
      </c>
      <c r="B198" s="53" t="s">
        <v>384</v>
      </c>
      <c r="C198" s="31">
        <v>140.61000000000001</v>
      </c>
      <c r="D198" s="36">
        <v>140.58333333333334</v>
      </c>
      <c r="E198" s="36">
        <v>139.66666666666669</v>
      </c>
      <c r="F198" s="36">
        <v>138.72333333333333</v>
      </c>
      <c r="G198" s="36">
        <v>137.80666666666667</v>
      </c>
      <c r="H198" s="36">
        <v>141.5266666666667</v>
      </c>
      <c r="I198" s="36">
        <v>142.44333333333338</v>
      </c>
      <c r="J198" s="36">
        <v>143.38666666666671</v>
      </c>
      <c r="K198" s="31">
        <v>141.5</v>
      </c>
      <c r="L198" s="31">
        <v>139.63999999999999</v>
      </c>
      <c r="M198" s="31">
        <v>17.975269999999998</v>
      </c>
      <c r="N198" s="1"/>
      <c r="O198" s="1"/>
    </row>
    <row r="199" spans="1:15" ht="12.75" customHeight="1">
      <c r="A199" s="33">
        <v>189</v>
      </c>
      <c r="B199" s="53" t="s">
        <v>385</v>
      </c>
      <c r="C199" s="31">
        <v>3265.35</v>
      </c>
      <c r="D199" s="36">
        <v>3257.7666666666664</v>
      </c>
      <c r="E199" s="36">
        <v>3223.6333333333328</v>
      </c>
      <c r="F199" s="36">
        <v>3181.9166666666665</v>
      </c>
      <c r="G199" s="36">
        <v>3147.7833333333328</v>
      </c>
      <c r="H199" s="36">
        <v>3299.4833333333327</v>
      </c>
      <c r="I199" s="36">
        <v>3333.6166666666659</v>
      </c>
      <c r="J199" s="36">
        <v>3375.3333333333326</v>
      </c>
      <c r="K199" s="31">
        <v>3291.9</v>
      </c>
      <c r="L199" s="31">
        <v>3216.05</v>
      </c>
      <c r="M199" s="31">
        <v>0.83699999999999997</v>
      </c>
      <c r="N199" s="1"/>
      <c r="O199" s="1"/>
    </row>
    <row r="200" spans="1:15" ht="12.75" customHeight="1">
      <c r="A200" s="33">
        <v>190</v>
      </c>
      <c r="B200" s="53" t="s">
        <v>121</v>
      </c>
      <c r="C200" s="31">
        <v>644.4</v>
      </c>
      <c r="D200" s="36">
        <v>641.38333333333333</v>
      </c>
      <c r="E200" s="36">
        <v>633.06666666666661</v>
      </c>
      <c r="F200" s="36">
        <v>621.73333333333323</v>
      </c>
      <c r="G200" s="36">
        <v>613.41666666666652</v>
      </c>
      <c r="H200" s="36">
        <v>652.7166666666667</v>
      </c>
      <c r="I200" s="36">
        <v>661.03333333333353</v>
      </c>
      <c r="J200" s="36">
        <v>672.36666666666679</v>
      </c>
      <c r="K200" s="31">
        <v>649.70000000000005</v>
      </c>
      <c r="L200" s="31">
        <v>630.04999999999995</v>
      </c>
      <c r="M200" s="31">
        <v>8.9055300000000006</v>
      </c>
      <c r="N200" s="1"/>
      <c r="O200" s="1"/>
    </row>
    <row r="201" spans="1:15" ht="12.75" customHeight="1">
      <c r="A201" s="33">
        <v>191</v>
      </c>
      <c r="B201" s="53" t="s">
        <v>862</v>
      </c>
      <c r="C201" s="31">
        <v>401.45</v>
      </c>
      <c r="D201" s="36">
        <v>400.88333333333338</v>
      </c>
      <c r="E201" s="36">
        <v>397.26666666666677</v>
      </c>
      <c r="F201" s="36">
        <v>393.08333333333337</v>
      </c>
      <c r="G201" s="36">
        <v>389.46666666666675</v>
      </c>
      <c r="H201" s="36">
        <v>405.06666666666678</v>
      </c>
      <c r="I201" s="36">
        <v>408.68333333333345</v>
      </c>
      <c r="J201" s="36">
        <v>412.86666666666679</v>
      </c>
      <c r="K201" s="31">
        <v>404.5</v>
      </c>
      <c r="L201" s="31">
        <v>396.7</v>
      </c>
      <c r="M201" s="31">
        <v>11.732480000000001</v>
      </c>
      <c r="N201" s="1"/>
      <c r="O201" s="1"/>
    </row>
    <row r="202" spans="1:15" ht="12.75" customHeight="1">
      <c r="A202" s="33">
        <v>192</v>
      </c>
      <c r="B202" s="53" t="s">
        <v>116</v>
      </c>
      <c r="C202" s="31">
        <v>714.1</v>
      </c>
      <c r="D202" s="36">
        <v>718.04999999999984</v>
      </c>
      <c r="E202" s="36">
        <v>706.09999999999968</v>
      </c>
      <c r="F202" s="36">
        <v>698.0999999999998</v>
      </c>
      <c r="G202" s="36">
        <v>686.14999999999964</v>
      </c>
      <c r="H202" s="36">
        <v>726.04999999999973</v>
      </c>
      <c r="I202" s="36">
        <v>737.99999999999977</v>
      </c>
      <c r="J202" s="36">
        <v>745.99999999999977</v>
      </c>
      <c r="K202" s="31">
        <v>730</v>
      </c>
      <c r="L202" s="31">
        <v>710.05</v>
      </c>
      <c r="M202" s="31">
        <v>14.75372</v>
      </c>
      <c r="N202" s="1"/>
      <c r="O202" s="1"/>
    </row>
    <row r="203" spans="1:15" ht="12.75" customHeight="1">
      <c r="A203" s="33">
        <v>193</v>
      </c>
      <c r="B203" s="53" t="s">
        <v>386</v>
      </c>
      <c r="C203" s="31">
        <v>224.17</v>
      </c>
      <c r="D203" s="36">
        <v>225.46333333333334</v>
      </c>
      <c r="E203" s="36">
        <v>221.92666666666668</v>
      </c>
      <c r="F203" s="36">
        <v>219.68333333333334</v>
      </c>
      <c r="G203" s="36">
        <v>216.14666666666668</v>
      </c>
      <c r="H203" s="36">
        <v>227.70666666666668</v>
      </c>
      <c r="I203" s="36">
        <v>231.24333333333337</v>
      </c>
      <c r="J203" s="36">
        <v>233.48666666666668</v>
      </c>
      <c r="K203" s="31">
        <v>229</v>
      </c>
      <c r="L203" s="31">
        <v>223.22</v>
      </c>
      <c r="M203" s="31">
        <v>40.088270000000001</v>
      </c>
      <c r="N203" s="1"/>
      <c r="O203" s="1"/>
    </row>
    <row r="204" spans="1:15" ht="12.75" customHeight="1">
      <c r="A204" s="33">
        <v>194</v>
      </c>
      <c r="B204" s="53" t="s">
        <v>387</v>
      </c>
      <c r="C204" s="31">
        <v>243.48</v>
      </c>
      <c r="D204" s="36">
        <v>244.24</v>
      </c>
      <c r="E204" s="36">
        <v>241.72000000000003</v>
      </c>
      <c r="F204" s="36">
        <v>239.96</v>
      </c>
      <c r="G204" s="36">
        <v>237.44000000000003</v>
      </c>
      <c r="H204" s="36">
        <v>246.00000000000003</v>
      </c>
      <c r="I204" s="36">
        <v>248.52</v>
      </c>
      <c r="J204" s="36">
        <v>250.28000000000003</v>
      </c>
      <c r="K204" s="31">
        <v>246.76</v>
      </c>
      <c r="L204" s="31">
        <v>242.48</v>
      </c>
      <c r="M204" s="31">
        <v>23.84599</v>
      </c>
      <c r="N204" s="1"/>
      <c r="O204" s="1"/>
    </row>
    <row r="205" spans="1:15" ht="12.75" customHeight="1">
      <c r="A205" s="33">
        <v>195</v>
      </c>
      <c r="B205" s="53" t="s">
        <v>273</v>
      </c>
      <c r="C205" s="31">
        <v>311.60000000000002</v>
      </c>
      <c r="D205" s="36">
        <v>310.7</v>
      </c>
      <c r="E205" s="36">
        <v>306.89999999999998</v>
      </c>
      <c r="F205" s="36">
        <v>302.2</v>
      </c>
      <c r="G205" s="36">
        <v>298.39999999999998</v>
      </c>
      <c r="H205" s="36">
        <v>315.39999999999998</v>
      </c>
      <c r="I205" s="36">
        <v>319.20000000000005</v>
      </c>
      <c r="J205" s="36">
        <v>323.89999999999998</v>
      </c>
      <c r="K205" s="31">
        <v>314.5</v>
      </c>
      <c r="L205" s="31">
        <v>306</v>
      </c>
      <c r="M205" s="31">
        <v>19.448589999999999</v>
      </c>
      <c r="N205" s="1"/>
      <c r="O205" s="1"/>
    </row>
    <row r="206" spans="1:15" ht="12.75" customHeight="1">
      <c r="A206" s="33">
        <v>196</v>
      </c>
      <c r="B206" s="53" t="s">
        <v>388</v>
      </c>
      <c r="C206" s="31">
        <v>2264.6</v>
      </c>
      <c r="D206" s="36">
        <v>2276.4666666666667</v>
      </c>
      <c r="E206" s="36">
        <v>2239.1833333333334</v>
      </c>
      <c r="F206" s="36">
        <v>2213.7666666666669</v>
      </c>
      <c r="G206" s="36">
        <v>2176.4833333333336</v>
      </c>
      <c r="H206" s="36">
        <v>2301.8833333333332</v>
      </c>
      <c r="I206" s="36">
        <v>2339.166666666667</v>
      </c>
      <c r="J206" s="36">
        <v>2364.583333333333</v>
      </c>
      <c r="K206" s="31">
        <v>2313.75</v>
      </c>
      <c r="L206" s="31">
        <v>2251.0500000000002</v>
      </c>
      <c r="M206" s="31">
        <v>13.739470000000001</v>
      </c>
      <c r="N206" s="1"/>
      <c r="O206" s="1"/>
    </row>
    <row r="207" spans="1:15" ht="12.75" customHeight="1">
      <c r="A207" s="33">
        <v>197</v>
      </c>
      <c r="B207" s="53" t="s">
        <v>863</v>
      </c>
      <c r="C207" s="31">
        <v>569.65</v>
      </c>
      <c r="D207" s="36">
        <v>558.84999999999991</v>
      </c>
      <c r="E207" s="36">
        <v>542.89999999999986</v>
      </c>
      <c r="F207" s="36">
        <v>516.15</v>
      </c>
      <c r="G207" s="36">
        <v>500.19999999999993</v>
      </c>
      <c r="H207" s="36">
        <v>585.5999999999998</v>
      </c>
      <c r="I207" s="36">
        <v>601.54999999999984</v>
      </c>
      <c r="J207" s="36">
        <v>628.29999999999973</v>
      </c>
      <c r="K207" s="31">
        <v>574.79999999999995</v>
      </c>
      <c r="L207" s="31">
        <v>532.1</v>
      </c>
      <c r="M207" s="31">
        <v>55.689529999999998</v>
      </c>
      <c r="N207" s="1"/>
      <c r="O207" s="1"/>
    </row>
    <row r="208" spans="1:15" ht="12.75" customHeight="1">
      <c r="A208" s="33">
        <v>198</v>
      </c>
      <c r="B208" s="53" t="s">
        <v>124</v>
      </c>
      <c r="C208" s="31">
        <v>1519.4</v>
      </c>
      <c r="D208" s="36">
        <v>1518.0666666666666</v>
      </c>
      <c r="E208" s="36">
        <v>1506.8833333333332</v>
      </c>
      <c r="F208" s="36">
        <v>1494.3666666666666</v>
      </c>
      <c r="G208" s="36">
        <v>1483.1833333333332</v>
      </c>
      <c r="H208" s="36">
        <v>1530.5833333333333</v>
      </c>
      <c r="I208" s="36">
        <v>1541.7666666666667</v>
      </c>
      <c r="J208" s="36">
        <v>1554.2833333333333</v>
      </c>
      <c r="K208" s="31">
        <v>1529.25</v>
      </c>
      <c r="L208" s="31">
        <v>1505.55</v>
      </c>
      <c r="M208" s="31">
        <v>30.616869999999999</v>
      </c>
      <c r="N208" s="1"/>
      <c r="O208" s="1"/>
    </row>
    <row r="209" spans="1:15" ht="12.75" customHeight="1">
      <c r="A209" s="33">
        <v>199</v>
      </c>
      <c r="B209" s="53" t="s">
        <v>125</v>
      </c>
      <c r="C209" s="31">
        <v>4234.7</v>
      </c>
      <c r="D209" s="36">
        <v>4233.6333333333332</v>
      </c>
      <c r="E209" s="36">
        <v>4202.3166666666666</v>
      </c>
      <c r="F209" s="36">
        <v>4169.9333333333334</v>
      </c>
      <c r="G209" s="36">
        <v>4138.6166666666668</v>
      </c>
      <c r="H209" s="36">
        <v>4266.0166666666664</v>
      </c>
      <c r="I209" s="36">
        <v>4297.3333333333321</v>
      </c>
      <c r="J209" s="36">
        <v>4329.7166666666662</v>
      </c>
      <c r="K209" s="31">
        <v>4264.95</v>
      </c>
      <c r="L209" s="31">
        <v>4201.25</v>
      </c>
      <c r="M209" s="31">
        <v>4.0826799999999999</v>
      </c>
      <c r="N209" s="1"/>
      <c r="O209" s="1"/>
    </row>
    <row r="210" spans="1:15" ht="12.75" customHeight="1">
      <c r="A210" s="33">
        <v>200</v>
      </c>
      <c r="B210" s="53" t="s">
        <v>126</v>
      </c>
      <c r="C210" s="31">
        <v>1648.1</v>
      </c>
      <c r="D210" s="36">
        <v>1658.4333333333334</v>
      </c>
      <c r="E210" s="36">
        <v>1631.8666666666668</v>
      </c>
      <c r="F210" s="36">
        <v>1615.6333333333334</v>
      </c>
      <c r="G210" s="36">
        <v>1589.0666666666668</v>
      </c>
      <c r="H210" s="36">
        <v>1674.6666666666667</v>
      </c>
      <c r="I210" s="36">
        <v>1701.2333333333333</v>
      </c>
      <c r="J210" s="36">
        <v>1717.4666666666667</v>
      </c>
      <c r="K210" s="31">
        <v>1685</v>
      </c>
      <c r="L210" s="31">
        <v>1642.2</v>
      </c>
      <c r="M210" s="31">
        <v>411.21274</v>
      </c>
      <c r="N210" s="1"/>
      <c r="O210" s="1"/>
    </row>
    <row r="211" spans="1:15" ht="12.75" customHeight="1">
      <c r="A211" s="33">
        <v>201</v>
      </c>
      <c r="B211" s="53" t="s">
        <v>127</v>
      </c>
      <c r="C211" s="31">
        <v>607.35</v>
      </c>
      <c r="D211" s="36">
        <v>605.6</v>
      </c>
      <c r="E211" s="36">
        <v>602.40000000000009</v>
      </c>
      <c r="F211" s="36">
        <v>597.45000000000005</v>
      </c>
      <c r="G211" s="36">
        <v>594.25000000000011</v>
      </c>
      <c r="H211" s="36">
        <v>610.55000000000007</v>
      </c>
      <c r="I211" s="36">
        <v>613.75000000000011</v>
      </c>
      <c r="J211" s="36">
        <v>618.70000000000005</v>
      </c>
      <c r="K211" s="31">
        <v>608.79999999999995</v>
      </c>
      <c r="L211" s="31">
        <v>600.65</v>
      </c>
      <c r="M211" s="31">
        <v>34.930500000000002</v>
      </c>
      <c r="N211" s="1"/>
      <c r="O211" s="1"/>
    </row>
    <row r="212" spans="1:15" ht="12.75" customHeight="1">
      <c r="A212" s="33">
        <v>202</v>
      </c>
      <c r="B212" s="53" t="s">
        <v>389</v>
      </c>
      <c r="C212" s="31">
        <v>130.36000000000001</v>
      </c>
      <c r="D212" s="36">
        <v>128.72666666666666</v>
      </c>
      <c r="E212" s="36">
        <v>125.95333333333332</v>
      </c>
      <c r="F212" s="36">
        <v>121.54666666666665</v>
      </c>
      <c r="G212" s="36">
        <v>118.77333333333331</v>
      </c>
      <c r="H212" s="36">
        <v>133.13333333333333</v>
      </c>
      <c r="I212" s="36">
        <v>135.90666666666669</v>
      </c>
      <c r="J212" s="36">
        <v>140.31333333333333</v>
      </c>
      <c r="K212" s="31">
        <v>131.5</v>
      </c>
      <c r="L212" s="31">
        <v>124.32</v>
      </c>
      <c r="M212" s="31">
        <v>811.50138000000004</v>
      </c>
      <c r="N212" s="1"/>
      <c r="O212" s="1"/>
    </row>
    <row r="213" spans="1:15" ht="12.75" customHeight="1">
      <c r="A213" s="33">
        <v>203</v>
      </c>
      <c r="B213" s="53" t="s">
        <v>390</v>
      </c>
      <c r="C213" s="31">
        <v>826.65</v>
      </c>
      <c r="D213" s="36">
        <v>828.44999999999993</v>
      </c>
      <c r="E213" s="36">
        <v>822.29999999999984</v>
      </c>
      <c r="F213" s="36">
        <v>817.94999999999993</v>
      </c>
      <c r="G213" s="36">
        <v>811.79999999999984</v>
      </c>
      <c r="H213" s="36">
        <v>832.79999999999984</v>
      </c>
      <c r="I213" s="36">
        <v>838.94999999999993</v>
      </c>
      <c r="J213" s="36">
        <v>843.29999999999984</v>
      </c>
      <c r="K213" s="31">
        <v>834.6</v>
      </c>
      <c r="L213" s="31">
        <v>824.1</v>
      </c>
      <c r="M213" s="31">
        <v>6.4864600000000001</v>
      </c>
      <c r="N213" s="1"/>
      <c r="O213" s="1"/>
    </row>
    <row r="214" spans="1:15" ht="12.75" customHeight="1">
      <c r="A214" s="33">
        <v>204</v>
      </c>
      <c r="B214" s="53" t="s">
        <v>864</v>
      </c>
      <c r="C214" s="31">
        <v>1262.5</v>
      </c>
      <c r="D214" s="36">
        <v>1267.1666666666667</v>
      </c>
      <c r="E214" s="36">
        <v>1250.3333333333335</v>
      </c>
      <c r="F214" s="36">
        <v>1238.1666666666667</v>
      </c>
      <c r="G214" s="36">
        <v>1221.3333333333335</v>
      </c>
      <c r="H214" s="36">
        <v>1279.3333333333335</v>
      </c>
      <c r="I214" s="36">
        <v>1296.166666666667</v>
      </c>
      <c r="J214" s="36">
        <v>1308.3333333333335</v>
      </c>
      <c r="K214" s="31">
        <v>1284</v>
      </c>
      <c r="L214" s="31">
        <v>1255</v>
      </c>
      <c r="M214" s="31">
        <v>0.33150000000000002</v>
      </c>
      <c r="N214" s="1"/>
      <c r="O214" s="1"/>
    </row>
    <row r="215" spans="1:15" ht="12.75" customHeight="1">
      <c r="A215" s="33">
        <v>205</v>
      </c>
      <c r="B215" s="53" t="s">
        <v>123</v>
      </c>
      <c r="C215" s="31">
        <v>1893.65</v>
      </c>
      <c r="D215" s="36">
        <v>1890.6333333333332</v>
      </c>
      <c r="E215" s="36">
        <v>1877.0166666666664</v>
      </c>
      <c r="F215" s="36">
        <v>1860.3833333333332</v>
      </c>
      <c r="G215" s="36">
        <v>1846.7666666666664</v>
      </c>
      <c r="H215" s="36">
        <v>1907.2666666666664</v>
      </c>
      <c r="I215" s="36">
        <v>1920.8833333333332</v>
      </c>
      <c r="J215" s="36">
        <v>1937.5166666666664</v>
      </c>
      <c r="K215" s="31">
        <v>1904.25</v>
      </c>
      <c r="L215" s="31">
        <v>1874</v>
      </c>
      <c r="M215" s="31">
        <v>4.7411399999999997</v>
      </c>
      <c r="N215" s="1"/>
      <c r="O215" s="1"/>
    </row>
    <row r="216" spans="1:15" ht="12.75" customHeight="1">
      <c r="A216" s="33">
        <v>206</v>
      </c>
      <c r="B216" s="53" t="s">
        <v>128</v>
      </c>
      <c r="C216" s="31">
        <v>5558.05</v>
      </c>
      <c r="D216" s="36">
        <v>5512.55</v>
      </c>
      <c r="E216" s="36">
        <v>5428.1</v>
      </c>
      <c r="F216" s="36">
        <v>5298.1500000000005</v>
      </c>
      <c r="G216" s="36">
        <v>5213.7000000000007</v>
      </c>
      <c r="H216" s="36">
        <v>5642.5</v>
      </c>
      <c r="I216" s="36">
        <v>5726.9499999999989</v>
      </c>
      <c r="J216" s="36">
        <v>5856.9</v>
      </c>
      <c r="K216" s="31">
        <v>5597</v>
      </c>
      <c r="L216" s="31">
        <v>5382.6</v>
      </c>
      <c r="M216" s="31">
        <v>6.1332899999999997</v>
      </c>
      <c r="N216" s="1"/>
      <c r="O216" s="1"/>
    </row>
    <row r="217" spans="1:15" ht="12.75" customHeight="1">
      <c r="A217" s="33">
        <v>207</v>
      </c>
      <c r="B217" s="53" t="s">
        <v>865</v>
      </c>
      <c r="C217" s="31">
        <v>403.3</v>
      </c>
      <c r="D217" s="36">
        <v>402.5</v>
      </c>
      <c r="E217" s="36">
        <v>398</v>
      </c>
      <c r="F217" s="36">
        <v>392.7</v>
      </c>
      <c r="G217" s="36">
        <v>388.2</v>
      </c>
      <c r="H217" s="36">
        <v>407.8</v>
      </c>
      <c r="I217" s="36">
        <v>412.3</v>
      </c>
      <c r="J217" s="36">
        <v>417.6</v>
      </c>
      <c r="K217" s="31">
        <v>407</v>
      </c>
      <c r="L217" s="31">
        <v>397.2</v>
      </c>
      <c r="M217" s="31">
        <v>6.5793100000000004</v>
      </c>
      <c r="N217" s="1"/>
      <c r="O217" s="1"/>
    </row>
    <row r="218" spans="1:15" ht="12.75" customHeight="1">
      <c r="A218" s="33">
        <v>208</v>
      </c>
      <c r="B218" s="53" t="s">
        <v>130</v>
      </c>
      <c r="C218" s="31">
        <v>699.15</v>
      </c>
      <c r="D218" s="36">
        <v>698.38333333333333</v>
      </c>
      <c r="E218" s="36">
        <v>694.26666666666665</v>
      </c>
      <c r="F218" s="36">
        <v>689.38333333333333</v>
      </c>
      <c r="G218" s="36">
        <v>685.26666666666665</v>
      </c>
      <c r="H218" s="36">
        <v>703.26666666666665</v>
      </c>
      <c r="I218" s="36">
        <v>707.38333333333321</v>
      </c>
      <c r="J218" s="36">
        <v>712.26666666666665</v>
      </c>
      <c r="K218" s="31">
        <v>702.5</v>
      </c>
      <c r="L218" s="31">
        <v>693.5</v>
      </c>
      <c r="M218" s="31">
        <v>51.746729999999999</v>
      </c>
      <c r="N218" s="1"/>
      <c r="O218" s="1"/>
    </row>
    <row r="219" spans="1:15" ht="12.75" customHeight="1">
      <c r="A219" s="33">
        <v>209</v>
      </c>
      <c r="B219" s="53" t="s">
        <v>122</v>
      </c>
      <c r="C219" s="31">
        <v>5552</v>
      </c>
      <c r="D219" s="36">
        <v>5553.1500000000005</v>
      </c>
      <c r="E219" s="36">
        <v>5481.3500000000013</v>
      </c>
      <c r="F219" s="36">
        <v>5410.7000000000007</v>
      </c>
      <c r="G219" s="36">
        <v>5338.9000000000015</v>
      </c>
      <c r="H219" s="36">
        <v>5623.8000000000011</v>
      </c>
      <c r="I219" s="36">
        <v>5695.6</v>
      </c>
      <c r="J219" s="36">
        <v>5766.2500000000009</v>
      </c>
      <c r="K219" s="31">
        <v>5624.95</v>
      </c>
      <c r="L219" s="31">
        <v>5482.5</v>
      </c>
      <c r="M219" s="31">
        <v>34.466619999999999</v>
      </c>
      <c r="N219" s="1"/>
      <c r="O219" s="1"/>
    </row>
    <row r="220" spans="1:15" ht="12.75" customHeight="1">
      <c r="A220" s="33">
        <v>210</v>
      </c>
      <c r="B220" s="53" t="s">
        <v>131</v>
      </c>
      <c r="C220" s="31">
        <v>330.8</v>
      </c>
      <c r="D220" s="36">
        <v>328.43333333333334</v>
      </c>
      <c r="E220" s="36">
        <v>325.16666666666669</v>
      </c>
      <c r="F220" s="36">
        <v>319.53333333333336</v>
      </c>
      <c r="G220" s="36">
        <v>316.26666666666671</v>
      </c>
      <c r="H220" s="36">
        <v>334.06666666666666</v>
      </c>
      <c r="I220" s="36">
        <v>337.33333333333331</v>
      </c>
      <c r="J220" s="36">
        <v>342.96666666666664</v>
      </c>
      <c r="K220" s="31">
        <v>331.7</v>
      </c>
      <c r="L220" s="31">
        <v>322.8</v>
      </c>
      <c r="M220" s="31">
        <v>62.167340000000003</v>
      </c>
      <c r="N220" s="1"/>
      <c r="O220" s="1"/>
    </row>
    <row r="221" spans="1:15" ht="12.75" customHeight="1">
      <c r="A221" s="33">
        <v>211</v>
      </c>
      <c r="B221" s="53" t="s">
        <v>132</v>
      </c>
      <c r="C221" s="31">
        <v>332.45</v>
      </c>
      <c r="D221" s="36">
        <v>331.38333333333333</v>
      </c>
      <c r="E221" s="36">
        <v>328.56666666666666</v>
      </c>
      <c r="F221" s="36">
        <v>324.68333333333334</v>
      </c>
      <c r="G221" s="36">
        <v>321.86666666666667</v>
      </c>
      <c r="H221" s="36">
        <v>335.26666666666665</v>
      </c>
      <c r="I221" s="36">
        <v>338.08333333333326</v>
      </c>
      <c r="J221" s="36">
        <v>341.96666666666664</v>
      </c>
      <c r="K221" s="31">
        <v>334.2</v>
      </c>
      <c r="L221" s="31">
        <v>327.5</v>
      </c>
      <c r="M221" s="31">
        <v>77.022819999999996</v>
      </c>
      <c r="N221" s="1"/>
      <c r="O221" s="1"/>
    </row>
    <row r="222" spans="1:15" ht="12.75" customHeight="1">
      <c r="A222" s="33">
        <v>212</v>
      </c>
      <c r="B222" s="53" t="s">
        <v>133</v>
      </c>
      <c r="C222" s="31">
        <v>2547</v>
      </c>
      <c r="D222" s="36">
        <v>2532.3166666666666</v>
      </c>
      <c r="E222" s="36">
        <v>2510.6333333333332</v>
      </c>
      <c r="F222" s="36">
        <v>2474.2666666666664</v>
      </c>
      <c r="G222" s="36">
        <v>2452.583333333333</v>
      </c>
      <c r="H222" s="36">
        <v>2568.6833333333334</v>
      </c>
      <c r="I222" s="36">
        <v>2590.3666666666668</v>
      </c>
      <c r="J222" s="36">
        <v>2626.7333333333336</v>
      </c>
      <c r="K222" s="31">
        <v>2554</v>
      </c>
      <c r="L222" s="31">
        <v>2495.9499999999998</v>
      </c>
      <c r="M222" s="31">
        <v>17.542860000000001</v>
      </c>
      <c r="N222" s="1"/>
      <c r="O222" s="1"/>
    </row>
    <row r="223" spans="1:15" ht="12.75" customHeight="1">
      <c r="A223" s="33">
        <v>213</v>
      </c>
      <c r="B223" s="53" t="s">
        <v>274</v>
      </c>
      <c r="C223" s="31">
        <v>693.15</v>
      </c>
      <c r="D223" s="36">
        <v>689.80000000000007</v>
      </c>
      <c r="E223" s="36">
        <v>683.60000000000014</v>
      </c>
      <c r="F223" s="36">
        <v>674.05000000000007</v>
      </c>
      <c r="G223" s="36">
        <v>667.85000000000014</v>
      </c>
      <c r="H223" s="36">
        <v>699.35000000000014</v>
      </c>
      <c r="I223" s="36">
        <v>705.55000000000018</v>
      </c>
      <c r="J223" s="36">
        <v>715.10000000000014</v>
      </c>
      <c r="K223" s="31">
        <v>696</v>
      </c>
      <c r="L223" s="31">
        <v>680.25</v>
      </c>
      <c r="M223" s="31">
        <v>11.372920000000001</v>
      </c>
      <c r="N223" s="1"/>
      <c r="O223" s="1"/>
    </row>
    <row r="224" spans="1:15" ht="12.75" customHeight="1">
      <c r="A224" s="33">
        <v>214</v>
      </c>
      <c r="B224" s="53" t="s">
        <v>392</v>
      </c>
      <c r="C224" s="31">
        <v>14019.55</v>
      </c>
      <c r="D224" s="36">
        <v>13875.966666666667</v>
      </c>
      <c r="E224" s="36">
        <v>13643.583333333334</v>
      </c>
      <c r="F224" s="36">
        <v>13267.616666666667</v>
      </c>
      <c r="G224" s="36">
        <v>13035.233333333334</v>
      </c>
      <c r="H224" s="36">
        <v>14251.933333333334</v>
      </c>
      <c r="I224" s="36">
        <v>14484.316666666666</v>
      </c>
      <c r="J224" s="36">
        <v>14860.283333333335</v>
      </c>
      <c r="K224" s="31">
        <v>14108.35</v>
      </c>
      <c r="L224" s="31">
        <v>13500</v>
      </c>
      <c r="M224" s="31">
        <v>0.68533999999999995</v>
      </c>
      <c r="N224" s="1"/>
      <c r="O224" s="1"/>
    </row>
    <row r="225" spans="1:15" ht="12.75" customHeight="1">
      <c r="A225" s="33">
        <v>215</v>
      </c>
      <c r="B225" s="53" t="s">
        <v>393</v>
      </c>
      <c r="C225" s="31">
        <v>1055.7</v>
      </c>
      <c r="D225" s="36">
        <v>1061.1166666666666</v>
      </c>
      <c r="E225" s="36">
        <v>1030.4833333333331</v>
      </c>
      <c r="F225" s="36">
        <v>1005.2666666666667</v>
      </c>
      <c r="G225" s="36">
        <v>974.63333333333321</v>
      </c>
      <c r="H225" s="36">
        <v>1086.333333333333</v>
      </c>
      <c r="I225" s="36">
        <v>1116.9666666666667</v>
      </c>
      <c r="J225" s="36">
        <v>1142.1833333333329</v>
      </c>
      <c r="K225" s="31">
        <v>1091.75</v>
      </c>
      <c r="L225" s="31">
        <v>1035.9000000000001</v>
      </c>
      <c r="M225" s="31">
        <v>1.46109</v>
      </c>
      <c r="N225" s="1"/>
      <c r="O225" s="1"/>
    </row>
    <row r="226" spans="1:15" ht="12.75" customHeight="1">
      <c r="A226" s="33">
        <v>216</v>
      </c>
      <c r="B226" s="53" t="s">
        <v>866</v>
      </c>
      <c r="C226" s="31">
        <v>482.35</v>
      </c>
      <c r="D226" s="36">
        <v>485.23333333333335</v>
      </c>
      <c r="E226" s="36">
        <v>468.2166666666667</v>
      </c>
      <c r="F226" s="36">
        <v>454.08333333333337</v>
      </c>
      <c r="G226" s="36">
        <v>437.06666666666672</v>
      </c>
      <c r="H226" s="36">
        <v>499.36666666666667</v>
      </c>
      <c r="I226" s="36">
        <v>516.38333333333333</v>
      </c>
      <c r="J226" s="36">
        <v>530.51666666666665</v>
      </c>
      <c r="K226" s="31">
        <v>502.25</v>
      </c>
      <c r="L226" s="31">
        <v>471.1</v>
      </c>
      <c r="M226" s="31">
        <v>25.513100000000001</v>
      </c>
      <c r="N226" s="1"/>
      <c r="O226" s="1"/>
    </row>
    <row r="227" spans="1:15" ht="12.75" customHeight="1">
      <c r="A227" s="33">
        <v>217</v>
      </c>
      <c r="B227" s="53" t="s">
        <v>275</v>
      </c>
      <c r="C227" s="31">
        <v>57581.05</v>
      </c>
      <c r="D227" s="36">
        <v>57822.066666666673</v>
      </c>
      <c r="E227" s="36">
        <v>57043.983333333344</v>
      </c>
      <c r="F227" s="36">
        <v>56506.916666666672</v>
      </c>
      <c r="G227" s="36">
        <v>55728.833333333343</v>
      </c>
      <c r="H227" s="36">
        <v>58359.133333333346</v>
      </c>
      <c r="I227" s="36">
        <v>59137.216666666674</v>
      </c>
      <c r="J227" s="36">
        <v>59674.283333333347</v>
      </c>
      <c r="K227" s="31">
        <v>58600.15</v>
      </c>
      <c r="L227" s="31">
        <v>57285</v>
      </c>
      <c r="M227" s="31">
        <v>4.5039999999999997E-2</v>
      </c>
      <c r="N227" s="1"/>
      <c r="O227" s="1"/>
    </row>
    <row r="228" spans="1:15" ht="12.75" customHeight="1">
      <c r="A228" s="33">
        <v>218</v>
      </c>
      <c r="B228" s="53" t="s">
        <v>394</v>
      </c>
      <c r="C228" s="31">
        <v>328.45</v>
      </c>
      <c r="D228" s="36">
        <v>328.91666666666669</v>
      </c>
      <c r="E228" s="36">
        <v>318.38333333333338</v>
      </c>
      <c r="F228" s="36">
        <v>308.31666666666672</v>
      </c>
      <c r="G228" s="36">
        <v>297.78333333333342</v>
      </c>
      <c r="H228" s="36">
        <v>338.98333333333335</v>
      </c>
      <c r="I228" s="36">
        <v>349.51666666666665</v>
      </c>
      <c r="J228" s="36">
        <v>359.58333333333331</v>
      </c>
      <c r="K228" s="31">
        <v>339.45</v>
      </c>
      <c r="L228" s="31">
        <v>318.85000000000002</v>
      </c>
      <c r="M228" s="31">
        <v>493.54322999999999</v>
      </c>
      <c r="N228" s="1"/>
      <c r="O228" s="1"/>
    </row>
    <row r="229" spans="1:15" ht="12.75" customHeight="1">
      <c r="A229" s="33">
        <v>219</v>
      </c>
      <c r="B229" s="53" t="s">
        <v>135</v>
      </c>
      <c r="C229" s="31">
        <v>1233.4000000000001</v>
      </c>
      <c r="D229" s="36">
        <v>1232.2833333333333</v>
      </c>
      <c r="E229" s="36">
        <v>1221.9666666666667</v>
      </c>
      <c r="F229" s="36">
        <v>1210.5333333333333</v>
      </c>
      <c r="G229" s="36">
        <v>1200.2166666666667</v>
      </c>
      <c r="H229" s="36">
        <v>1243.7166666666667</v>
      </c>
      <c r="I229" s="36">
        <v>1254.0333333333333</v>
      </c>
      <c r="J229" s="36">
        <v>1265.4666666666667</v>
      </c>
      <c r="K229" s="31">
        <v>1242.5999999999999</v>
      </c>
      <c r="L229" s="31">
        <v>1220.8499999999999</v>
      </c>
      <c r="M229" s="31">
        <v>95.35575</v>
      </c>
      <c r="N229" s="1"/>
      <c r="O229" s="1"/>
    </row>
    <row r="230" spans="1:15" ht="12.75" customHeight="1">
      <c r="A230" s="33">
        <v>220</v>
      </c>
      <c r="B230" s="53" t="s">
        <v>136</v>
      </c>
      <c r="C230" s="31">
        <v>1865.05</v>
      </c>
      <c r="D230" s="36">
        <v>1856.3333333333333</v>
      </c>
      <c r="E230" s="36">
        <v>1835.2666666666664</v>
      </c>
      <c r="F230" s="36">
        <v>1805.4833333333331</v>
      </c>
      <c r="G230" s="36">
        <v>1784.4166666666663</v>
      </c>
      <c r="H230" s="36">
        <v>1886.1166666666666</v>
      </c>
      <c r="I230" s="36">
        <v>1907.1833333333336</v>
      </c>
      <c r="J230" s="36">
        <v>1936.9666666666667</v>
      </c>
      <c r="K230" s="31">
        <v>1877.4</v>
      </c>
      <c r="L230" s="31">
        <v>1826.55</v>
      </c>
      <c r="M230" s="31">
        <v>5.9956699999999996</v>
      </c>
      <c r="N230" s="1"/>
      <c r="O230" s="1"/>
    </row>
    <row r="231" spans="1:15" ht="12.75" customHeight="1">
      <c r="A231" s="33">
        <v>221</v>
      </c>
      <c r="B231" s="53" t="s">
        <v>137</v>
      </c>
      <c r="C231" s="31">
        <v>643</v>
      </c>
      <c r="D231" s="36">
        <v>639.71666666666658</v>
      </c>
      <c r="E231" s="36">
        <v>634.58333333333314</v>
      </c>
      <c r="F231" s="36">
        <v>626.16666666666652</v>
      </c>
      <c r="G231" s="36">
        <v>621.03333333333308</v>
      </c>
      <c r="H231" s="36">
        <v>648.13333333333321</v>
      </c>
      <c r="I231" s="36">
        <v>653.26666666666665</v>
      </c>
      <c r="J231" s="36">
        <v>661.68333333333328</v>
      </c>
      <c r="K231" s="31">
        <v>644.85</v>
      </c>
      <c r="L231" s="31">
        <v>631.29999999999995</v>
      </c>
      <c r="M231" s="31">
        <v>6.2086600000000001</v>
      </c>
      <c r="N231" s="1"/>
      <c r="O231" s="1"/>
    </row>
    <row r="232" spans="1:15" ht="12.75" customHeight="1">
      <c r="A232" s="33">
        <v>222</v>
      </c>
      <c r="B232" s="53" t="s">
        <v>276</v>
      </c>
      <c r="C232" s="31">
        <v>780.6</v>
      </c>
      <c r="D232" s="36">
        <v>780.33333333333337</v>
      </c>
      <c r="E232" s="36">
        <v>774.66666666666674</v>
      </c>
      <c r="F232" s="36">
        <v>768.73333333333335</v>
      </c>
      <c r="G232" s="36">
        <v>763.06666666666672</v>
      </c>
      <c r="H232" s="36">
        <v>786.26666666666677</v>
      </c>
      <c r="I232" s="36">
        <v>791.93333333333351</v>
      </c>
      <c r="J232" s="36">
        <v>797.86666666666679</v>
      </c>
      <c r="K232" s="31">
        <v>786</v>
      </c>
      <c r="L232" s="31">
        <v>774.4</v>
      </c>
      <c r="M232" s="31">
        <v>2.5508299999999999</v>
      </c>
      <c r="N232" s="1"/>
      <c r="O232" s="1"/>
    </row>
    <row r="233" spans="1:15" ht="12.75" customHeight="1">
      <c r="A233" s="33">
        <v>223</v>
      </c>
      <c r="B233" s="53" t="s">
        <v>395</v>
      </c>
      <c r="C233" s="31">
        <v>84.82</v>
      </c>
      <c r="D233" s="36">
        <v>84.506666666666661</v>
      </c>
      <c r="E233" s="36">
        <v>84.013333333333321</v>
      </c>
      <c r="F233" s="36">
        <v>83.206666666666663</v>
      </c>
      <c r="G233" s="36">
        <v>82.713333333333324</v>
      </c>
      <c r="H233" s="36">
        <v>85.313333333333318</v>
      </c>
      <c r="I233" s="36">
        <v>85.806666666666658</v>
      </c>
      <c r="J233" s="36">
        <v>86.613333333333316</v>
      </c>
      <c r="K233" s="31">
        <v>85</v>
      </c>
      <c r="L233" s="31">
        <v>83.7</v>
      </c>
      <c r="M233" s="31">
        <v>51.462339999999998</v>
      </c>
      <c r="N233" s="1"/>
      <c r="O233" s="1"/>
    </row>
    <row r="234" spans="1:15" ht="12.75" customHeight="1">
      <c r="A234" s="33">
        <v>224</v>
      </c>
      <c r="B234" s="53" t="s">
        <v>140</v>
      </c>
      <c r="C234" s="31">
        <v>81.19</v>
      </c>
      <c r="D234" s="36">
        <v>81.290000000000006</v>
      </c>
      <c r="E234" s="36">
        <v>80.510000000000019</v>
      </c>
      <c r="F234" s="36">
        <v>79.830000000000013</v>
      </c>
      <c r="G234" s="36">
        <v>79.050000000000026</v>
      </c>
      <c r="H234" s="36">
        <v>81.970000000000013</v>
      </c>
      <c r="I234" s="36">
        <v>82.750000000000014</v>
      </c>
      <c r="J234" s="36">
        <v>83.43</v>
      </c>
      <c r="K234" s="31">
        <v>82.07</v>
      </c>
      <c r="L234" s="31">
        <v>80.61</v>
      </c>
      <c r="M234" s="31">
        <v>287.20522</v>
      </c>
      <c r="N234" s="1"/>
      <c r="O234" s="1"/>
    </row>
    <row r="235" spans="1:15" ht="12.75" customHeight="1">
      <c r="A235" s="33">
        <v>225</v>
      </c>
      <c r="B235" s="53" t="s">
        <v>139</v>
      </c>
      <c r="C235" s="31">
        <v>121.3</v>
      </c>
      <c r="D235" s="36">
        <v>121.33666666666666</v>
      </c>
      <c r="E235" s="36">
        <v>120.56333333333332</v>
      </c>
      <c r="F235" s="36">
        <v>119.82666666666665</v>
      </c>
      <c r="G235" s="36">
        <v>119.05333333333331</v>
      </c>
      <c r="H235" s="36">
        <v>122.07333333333332</v>
      </c>
      <c r="I235" s="36">
        <v>122.84666666666666</v>
      </c>
      <c r="J235" s="36">
        <v>123.58333333333333</v>
      </c>
      <c r="K235" s="31">
        <v>122.11</v>
      </c>
      <c r="L235" s="31">
        <v>120.6</v>
      </c>
      <c r="M235" s="31">
        <v>34.644390000000001</v>
      </c>
      <c r="N235" s="1"/>
      <c r="O235" s="1"/>
    </row>
    <row r="236" spans="1:15" ht="12.75" customHeight="1">
      <c r="A236" s="33">
        <v>226</v>
      </c>
      <c r="B236" s="53" t="s">
        <v>397</v>
      </c>
      <c r="C236" s="31">
        <v>523.1</v>
      </c>
      <c r="D236" s="36">
        <v>522.08333333333337</v>
      </c>
      <c r="E236" s="36">
        <v>515.81666666666672</v>
      </c>
      <c r="F236" s="36">
        <v>508.5333333333333</v>
      </c>
      <c r="G236" s="36">
        <v>502.26666666666665</v>
      </c>
      <c r="H236" s="36">
        <v>529.36666666666679</v>
      </c>
      <c r="I236" s="36">
        <v>535.63333333333344</v>
      </c>
      <c r="J236" s="36">
        <v>542.91666666666686</v>
      </c>
      <c r="K236" s="31">
        <v>528.35</v>
      </c>
      <c r="L236" s="31">
        <v>514.79999999999995</v>
      </c>
      <c r="M236" s="31">
        <v>15.6073</v>
      </c>
      <c r="N236" s="1"/>
      <c r="O236" s="1"/>
    </row>
    <row r="237" spans="1:15" ht="12.75" customHeight="1">
      <c r="A237" s="33">
        <v>227</v>
      </c>
      <c r="B237" s="53" t="s">
        <v>398</v>
      </c>
      <c r="C237" s="31">
        <v>67.56</v>
      </c>
      <c r="D237" s="36">
        <v>67.606666666666669</v>
      </c>
      <c r="E237" s="36">
        <v>66.733333333333334</v>
      </c>
      <c r="F237" s="36">
        <v>65.906666666666666</v>
      </c>
      <c r="G237" s="36">
        <v>65.033333333333331</v>
      </c>
      <c r="H237" s="36">
        <v>68.433333333333337</v>
      </c>
      <c r="I237" s="36">
        <v>69.306666666666672</v>
      </c>
      <c r="J237" s="36">
        <v>70.13333333333334</v>
      </c>
      <c r="K237" s="31">
        <v>68.48</v>
      </c>
      <c r="L237" s="31">
        <v>66.78</v>
      </c>
      <c r="M237" s="31">
        <v>633.95767999999998</v>
      </c>
      <c r="N237" s="1"/>
      <c r="O237" s="1"/>
    </row>
    <row r="238" spans="1:15" ht="12.75" customHeight="1">
      <c r="A238" s="33">
        <v>228</v>
      </c>
      <c r="B238" s="53" t="s">
        <v>780</v>
      </c>
      <c r="C238" s="31">
        <v>307.75</v>
      </c>
      <c r="D238" s="36">
        <v>303.34999999999997</v>
      </c>
      <c r="E238" s="36">
        <v>290.89999999999992</v>
      </c>
      <c r="F238" s="36">
        <v>274.04999999999995</v>
      </c>
      <c r="G238" s="36">
        <v>261.59999999999991</v>
      </c>
      <c r="H238" s="36">
        <v>320.19999999999993</v>
      </c>
      <c r="I238" s="36">
        <v>332.65</v>
      </c>
      <c r="J238" s="36">
        <v>349.49999999999994</v>
      </c>
      <c r="K238" s="31">
        <v>315.8</v>
      </c>
      <c r="L238" s="31">
        <v>286.5</v>
      </c>
      <c r="M238" s="31">
        <v>1166.4252300000001</v>
      </c>
      <c r="N238" s="1"/>
      <c r="O238" s="1"/>
    </row>
    <row r="239" spans="1:15" ht="12.75" customHeight="1">
      <c r="A239" s="33">
        <v>229</v>
      </c>
      <c r="B239" s="53" t="s">
        <v>154</v>
      </c>
      <c r="C239" s="31">
        <v>433.65</v>
      </c>
      <c r="D239" s="36">
        <v>431.75</v>
      </c>
      <c r="E239" s="36">
        <v>429.5</v>
      </c>
      <c r="F239" s="36">
        <v>425.35</v>
      </c>
      <c r="G239" s="36">
        <v>423.1</v>
      </c>
      <c r="H239" s="36">
        <v>435.9</v>
      </c>
      <c r="I239" s="36">
        <v>438.15</v>
      </c>
      <c r="J239" s="36">
        <v>442.29999999999995</v>
      </c>
      <c r="K239" s="31">
        <v>434</v>
      </c>
      <c r="L239" s="31">
        <v>427.6</v>
      </c>
      <c r="M239" s="31">
        <v>129.29586</v>
      </c>
      <c r="N239" s="1"/>
      <c r="O239" s="1"/>
    </row>
    <row r="240" spans="1:15" ht="12.75" customHeight="1">
      <c r="A240" s="33">
        <v>230</v>
      </c>
      <c r="B240" s="53" t="s">
        <v>399</v>
      </c>
      <c r="C240" s="31">
        <v>310.3</v>
      </c>
      <c r="D240" s="36">
        <v>312.11666666666667</v>
      </c>
      <c r="E240" s="36">
        <v>306.33333333333337</v>
      </c>
      <c r="F240" s="36">
        <v>302.36666666666667</v>
      </c>
      <c r="G240" s="36">
        <v>296.58333333333337</v>
      </c>
      <c r="H240" s="36">
        <v>316.08333333333337</v>
      </c>
      <c r="I240" s="36">
        <v>321.86666666666667</v>
      </c>
      <c r="J240" s="36">
        <v>325.83333333333337</v>
      </c>
      <c r="K240" s="31">
        <v>317.89999999999998</v>
      </c>
      <c r="L240" s="31">
        <v>308.14999999999998</v>
      </c>
      <c r="M240" s="31">
        <v>17.765090000000001</v>
      </c>
      <c r="N240" s="1"/>
      <c r="O240" s="1"/>
    </row>
    <row r="241" spans="1:15" ht="12.75" customHeight="1">
      <c r="A241" s="33">
        <v>231</v>
      </c>
      <c r="B241" s="53" t="s">
        <v>144</v>
      </c>
      <c r="C241" s="31">
        <v>284.60000000000002</v>
      </c>
      <c r="D241" s="36">
        <v>285.36666666666667</v>
      </c>
      <c r="E241" s="36">
        <v>282.73333333333335</v>
      </c>
      <c r="F241" s="36">
        <v>280.86666666666667</v>
      </c>
      <c r="G241" s="36">
        <v>278.23333333333335</v>
      </c>
      <c r="H241" s="36">
        <v>287.23333333333335</v>
      </c>
      <c r="I241" s="36">
        <v>289.86666666666667</v>
      </c>
      <c r="J241" s="36">
        <v>291.73333333333335</v>
      </c>
      <c r="K241" s="31">
        <v>288</v>
      </c>
      <c r="L241" s="31">
        <v>283.5</v>
      </c>
      <c r="M241" s="31">
        <v>24.223510000000001</v>
      </c>
      <c r="N241" s="1"/>
      <c r="O241" s="1"/>
    </row>
    <row r="242" spans="1:15" ht="12.75" customHeight="1">
      <c r="A242" s="33">
        <v>232</v>
      </c>
      <c r="B242" s="53" t="s">
        <v>134</v>
      </c>
      <c r="C242" s="31">
        <v>170.72</v>
      </c>
      <c r="D242" s="36">
        <v>172.24333333333334</v>
      </c>
      <c r="E242" s="36">
        <v>167.98666666666668</v>
      </c>
      <c r="F242" s="36">
        <v>165.25333333333333</v>
      </c>
      <c r="G242" s="36">
        <v>160.99666666666667</v>
      </c>
      <c r="H242" s="36">
        <v>174.97666666666669</v>
      </c>
      <c r="I242" s="36">
        <v>179.23333333333335</v>
      </c>
      <c r="J242" s="36">
        <v>181.9666666666667</v>
      </c>
      <c r="K242" s="31">
        <v>176.5</v>
      </c>
      <c r="L242" s="31">
        <v>169.51</v>
      </c>
      <c r="M242" s="31">
        <v>91.397499999999994</v>
      </c>
      <c r="N242" s="1"/>
      <c r="O242" s="1"/>
    </row>
    <row r="243" spans="1:15" ht="12.75" customHeight="1">
      <c r="A243" s="33">
        <v>233</v>
      </c>
      <c r="B243" s="53" t="s">
        <v>145</v>
      </c>
      <c r="C243" s="31">
        <v>2698.8</v>
      </c>
      <c r="D243" s="36">
        <v>2708.7666666666669</v>
      </c>
      <c r="E243" s="36">
        <v>2680.0333333333338</v>
      </c>
      <c r="F243" s="36">
        <v>2661.2666666666669</v>
      </c>
      <c r="G243" s="36">
        <v>2632.5333333333338</v>
      </c>
      <c r="H243" s="36">
        <v>2727.5333333333338</v>
      </c>
      <c r="I243" s="36">
        <v>2756.2666666666664</v>
      </c>
      <c r="J243" s="36">
        <v>2775.0333333333338</v>
      </c>
      <c r="K243" s="31">
        <v>2737.5</v>
      </c>
      <c r="L243" s="31">
        <v>2690</v>
      </c>
      <c r="M243" s="31">
        <v>0.94369999999999998</v>
      </c>
      <c r="N243" s="1"/>
      <c r="O243" s="1"/>
    </row>
    <row r="244" spans="1:15" ht="12.75" customHeight="1">
      <c r="A244" s="33">
        <v>234</v>
      </c>
      <c r="B244" s="53" t="s">
        <v>277</v>
      </c>
      <c r="C244" s="31">
        <v>538.85</v>
      </c>
      <c r="D244" s="36">
        <v>539.25</v>
      </c>
      <c r="E244" s="36">
        <v>534.6</v>
      </c>
      <c r="F244" s="36">
        <v>530.35</v>
      </c>
      <c r="G244" s="36">
        <v>525.70000000000005</v>
      </c>
      <c r="H244" s="36">
        <v>543.5</v>
      </c>
      <c r="I244" s="36">
        <v>548.15000000000009</v>
      </c>
      <c r="J244" s="36">
        <v>552.4</v>
      </c>
      <c r="K244" s="31">
        <v>543.9</v>
      </c>
      <c r="L244" s="31">
        <v>535</v>
      </c>
      <c r="M244" s="31">
        <v>11.59426</v>
      </c>
      <c r="N244" s="1"/>
      <c r="O244" s="1"/>
    </row>
    <row r="245" spans="1:15" ht="12.75" customHeight="1">
      <c r="A245" s="33">
        <v>235</v>
      </c>
      <c r="B245" s="53" t="s">
        <v>141</v>
      </c>
      <c r="C245" s="31">
        <v>184.35</v>
      </c>
      <c r="D245" s="36">
        <v>184.17666666666665</v>
      </c>
      <c r="E245" s="36">
        <v>182.17333333333329</v>
      </c>
      <c r="F245" s="36">
        <v>179.99666666666664</v>
      </c>
      <c r="G245" s="36">
        <v>177.99333333333328</v>
      </c>
      <c r="H245" s="36">
        <v>186.3533333333333</v>
      </c>
      <c r="I245" s="36">
        <v>188.35666666666668</v>
      </c>
      <c r="J245" s="36">
        <v>190.5333333333333</v>
      </c>
      <c r="K245" s="31">
        <v>186.18</v>
      </c>
      <c r="L245" s="31">
        <v>182</v>
      </c>
      <c r="M245" s="31">
        <v>74.039159999999995</v>
      </c>
      <c r="N245" s="1"/>
      <c r="O245" s="1"/>
    </row>
    <row r="246" spans="1:15" ht="12.75" customHeight="1">
      <c r="A246" s="33">
        <v>236</v>
      </c>
      <c r="B246" s="53" t="s">
        <v>143</v>
      </c>
      <c r="C246" s="31">
        <v>614.5</v>
      </c>
      <c r="D246" s="36">
        <v>615.36666666666667</v>
      </c>
      <c r="E246" s="36">
        <v>609.73333333333335</v>
      </c>
      <c r="F246" s="36">
        <v>604.9666666666667</v>
      </c>
      <c r="G246" s="36">
        <v>599.33333333333337</v>
      </c>
      <c r="H246" s="36">
        <v>620.13333333333333</v>
      </c>
      <c r="I246" s="36">
        <v>625.76666666666677</v>
      </c>
      <c r="J246" s="36">
        <v>630.5333333333333</v>
      </c>
      <c r="K246" s="31">
        <v>621</v>
      </c>
      <c r="L246" s="31">
        <v>610.6</v>
      </c>
      <c r="M246" s="31">
        <v>25.92445</v>
      </c>
      <c r="N246" s="1"/>
      <c r="O246" s="1"/>
    </row>
    <row r="247" spans="1:15" ht="12.75" customHeight="1">
      <c r="A247" s="33">
        <v>237</v>
      </c>
      <c r="B247" s="53" t="s">
        <v>151</v>
      </c>
      <c r="C247" s="31">
        <v>171.28</v>
      </c>
      <c r="D247" s="36">
        <v>170.97666666666669</v>
      </c>
      <c r="E247" s="36">
        <v>170.01333333333338</v>
      </c>
      <c r="F247" s="36">
        <v>168.7466666666667</v>
      </c>
      <c r="G247" s="36">
        <v>167.78333333333339</v>
      </c>
      <c r="H247" s="36">
        <v>172.24333333333337</v>
      </c>
      <c r="I247" s="36">
        <v>173.20666666666668</v>
      </c>
      <c r="J247" s="36">
        <v>174.47333333333336</v>
      </c>
      <c r="K247" s="31">
        <v>171.94</v>
      </c>
      <c r="L247" s="31">
        <v>169.71</v>
      </c>
      <c r="M247" s="31">
        <v>264.31263999999999</v>
      </c>
      <c r="N247" s="1"/>
      <c r="O247" s="1"/>
    </row>
    <row r="248" spans="1:15" ht="12.75" customHeight="1">
      <c r="A248" s="33">
        <v>238</v>
      </c>
      <c r="B248" s="53" t="s">
        <v>400</v>
      </c>
      <c r="C248" s="31">
        <v>62.99</v>
      </c>
      <c r="D248" s="36">
        <v>62.949999999999996</v>
      </c>
      <c r="E248" s="36">
        <v>62.249999999999993</v>
      </c>
      <c r="F248" s="36">
        <v>61.51</v>
      </c>
      <c r="G248" s="36">
        <v>60.809999999999995</v>
      </c>
      <c r="H248" s="36">
        <v>63.689999999999991</v>
      </c>
      <c r="I248" s="36">
        <v>64.389999999999986</v>
      </c>
      <c r="J248" s="36">
        <v>65.13</v>
      </c>
      <c r="K248" s="31">
        <v>63.65</v>
      </c>
      <c r="L248" s="31">
        <v>62.21</v>
      </c>
      <c r="M248" s="31">
        <v>89.814030000000002</v>
      </c>
      <c r="N248" s="1"/>
      <c r="O248" s="1"/>
    </row>
    <row r="249" spans="1:15" ht="12.75" customHeight="1">
      <c r="A249" s="33">
        <v>239</v>
      </c>
      <c r="B249" s="53" t="s">
        <v>153</v>
      </c>
      <c r="C249" s="31">
        <v>1026.2</v>
      </c>
      <c r="D249" s="36">
        <v>1021.2333333333332</v>
      </c>
      <c r="E249" s="36">
        <v>1008.0166666666664</v>
      </c>
      <c r="F249" s="36">
        <v>989.83333333333314</v>
      </c>
      <c r="G249" s="36">
        <v>976.61666666666633</v>
      </c>
      <c r="H249" s="36">
        <v>1039.4166666666665</v>
      </c>
      <c r="I249" s="36">
        <v>1052.6333333333334</v>
      </c>
      <c r="J249" s="36">
        <v>1070.8166666666666</v>
      </c>
      <c r="K249" s="31">
        <v>1034.45</v>
      </c>
      <c r="L249" s="31">
        <v>1003.05</v>
      </c>
      <c r="M249" s="31">
        <v>46.709409999999998</v>
      </c>
      <c r="N249" s="1"/>
      <c r="O249" s="1"/>
    </row>
    <row r="250" spans="1:15" ht="12.75" customHeight="1">
      <c r="A250" s="33">
        <v>240</v>
      </c>
      <c r="B250" s="53" t="s">
        <v>401</v>
      </c>
      <c r="C250" s="31">
        <v>188.23</v>
      </c>
      <c r="D250" s="36">
        <v>185.94333333333336</v>
      </c>
      <c r="E250" s="36">
        <v>180.38666666666671</v>
      </c>
      <c r="F250" s="36">
        <v>172.54333333333335</v>
      </c>
      <c r="G250" s="36">
        <v>166.98666666666671</v>
      </c>
      <c r="H250" s="36">
        <v>193.78666666666672</v>
      </c>
      <c r="I250" s="36">
        <v>199.34333333333339</v>
      </c>
      <c r="J250" s="36">
        <v>207.18666666666672</v>
      </c>
      <c r="K250" s="31">
        <v>191.5</v>
      </c>
      <c r="L250" s="31">
        <v>178.1</v>
      </c>
      <c r="M250" s="31">
        <v>2245.6367399999999</v>
      </c>
      <c r="N250" s="1"/>
      <c r="O250" s="1"/>
    </row>
    <row r="251" spans="1:15" ht="12.75" customHeight="1">
      <c r="A251" s="33">
        <v>241</v>
      </c>
      <c r="B251" s="53" t="s">
        <v>402</v>
      </c>
      <c r="C251" s="31">
        <v>1399.9</v>
      </c>
      <c r="D251" s="36">
        <v>1394.1833333333334</v>
      </c>
      <c r="E251" s="36">
        <v>1378.3666666666668</v>
      </c>
      <c r="F251" s="36">
        <v>1356.8333333333335</v>
      </c>
      <c r="G251" s="36">
        <v>1341.0166666666669</v>
      </c>
      <c r="H251" s="36">
        <v>1415.7166666666667</v>
      </c>
      <c r="I251" s="36">
        <v>1431.5333333333333</v>
      </c>
      <c r="J251" s="36">
        <v>1453.0666666666666</v>
      </c>
      <c r="K251" s="31">
        <v>1410</v>
      </c>
      <c r="L251" s="31">
        <v>1372.65</v>
      </c>
      <c r="M251" s="31">
        <v>0.30123</v>
      </c>
      <c r="N251" s="1"/>
      <c r="O251" s="1"/>
    </row>
    <row r="252" spans="1:15" ht="12.75" customHeight="1">
      <c r="A252" s="33">
        <v>242</v>
      </c>
      <c r="B252" s="53" t="s">
        <v>142</v>
      </c>
      <c r="C252" s="31">
        <v>522.29999999999995</v>
      </c>
      <c r="D252" s="36">
        <v>521.13333333333333</v>
      </c>
      <c r="E252" s="36">
        <v>516.26666666666665</v>
      </c>
      <c r="F252" s="36">
        <v>510.23333333333335</v>
      </c>
      <c r="G252" s="36">
        <v>505.36666666666667</v>
      </c>
      <c r="H252" s="36">
        <v>527.16666666666663</v>
      </c>
      <c r="I252" s="36">
        <v>532.03333333333319</v>
      </c>
      <c r="J252" s="36">
        <v>538.06666666666661</v>
      </c>
      <c r="K252" s="31">
        <v>526</v>
      </c>
      <c r="L252" s="31">
        <v>515.1</v>
      </c>
      <c r="M252" s="31">
        <v>17.202929999999999</v>
      </c>
      <c r="N252" s="1"/>
      <c r="O252" s="1"/>
    </row>
    <row r="253" spans="1:15" ht="12.75" customHeight="1">
      <c r="A253" s="33">
        <v>243</v>
      </c>
      <c r="B253" s="53" t="s">
        <v>148</v>
      </c>
      <c r="C253" s="31">
        <v>395.65</v>
      </c>
      <c r="D253" s="36">
        <v>397.13333333333327</v>
      </c>
      <c r="E253" s="36">
        <v>390.81666666666655</v>
      </c>
      <c r="F253" s="36">
        <v>385.98333333333329</v>
      </c>
      <c r="G253" s="36">
        <v>379.66666666666657</v>
      </c>
      <c r="H253" s="36">
        <v>401.96666666666653</v>
      </c>
      <c r="I253" s="36">
        <v>408.28333333333325</v>
      </c>
      <c r="J253" s="36">
        <v>413.1166666666665</v>
      </c>
      <c r="K253" s="31">
        <v>403.45</v>
      </c>
      <c r="L253" s="31">
        <v>392.3</v>
      </c>
      <c r="M253" s="31">
        <v>137.52975000000001</v>
      </c>
      <c r="N253" s="1"/>
      <c r="O253" s="1"/>
    </row>
    <row r="254" spans="1:15" ht="12.75" customHeight="1">
      <c r="A254" s="33">
        <v>244</v>
      </c>
      <c r="B254" s="53" t="s">
        <v>147</v>
      </c>
      <c r="C254" s="31">
        <v>1434.25</v>
      </c>
      <c r="D254" s="36">
        <v>1436.6499999999999</v>
      </c>
      <c r="E254" s="36">
        <v>1423.5999999999997</v>
      </c>
      <c r="F254" s="36">
        <v>1412.9499999999998</v>
      </c>
      <c r="G254" s="36">
        <v>1399.8999999999996</v>
      </c>
      <c r="H254" s="36">
        <v>1447.2999999999997</v>
      </c>
      <c r="I254" s="36">
        <v>1460.35</v>
      </c>
      <c r="J254" s="36">
        <v>1470.9999999999998</v>
      </c>
      <c r="K254" s="31">
        <v>1449.7</v>
      </c>
      <c r="L254" s="31">
        <v>1426</v>
      </c>
      <c r="M254" s="31">
        <v>42.163089999999997</v>
      </c>
      <c r="N254" s="1"/>
      <c r="O254" s="1"/>
    </row>
    <row r="255" spans="1:15" ht="12.75" customHeight="1">
      <c r="A255" s="33">
        <v>245</v>
      </c>
      <c r="B255" s="53" t="s">
        <v>182</v>
      </c>
      <c r="C255" s="31">
        <v>6809.5</v>
      </c>
      <c r="D255" s="36">
        <v>6783.666666666667</v>
      </c>
      <c r="E255" s="36">
        <v>6738.3833333333341</v>
      </c>
      <c r="F255" s="36">
        <v>6667.2666666666673</v>
      </c>
      <c r="G255" s="36">
        <v>6621.9833333333345</v>
      </c>
      <c r="H255" s="36">
        <v>6854.7833333333338</v>
      </c>
      <c r="I255" s="36">
        <v>6900.0666666666666</v>
      </c>
      <c r="J255" s="36">
        <v>6971.1833333333334</v>
      </c>
      <c r="K255" s="31">
        <v>6828.95</v>
      </c>
      <c r="L255" s="31">
        <v>6712.55</v>
      </c>
      <c r="M255" s="31">
        <v>0.72665999999999997</v>
      </c>
      <c r="N255" s="1"/>
      <c r="O255" s="1"/>
    </row>
    <row r="256" spans="1:15" ht="12.75" customHeight="1">
      <c r="A256" s="33">
        <v>246</v>
      </c>
      <c r="B256" s="53" t="s">
        <v>149</v>
      </c>
      <c r="C256" s="31">
        <v>1647.45</v>
      </c>
      <c r="D256" s="36">
        <v>1648.8833333333332</v>
      </c>
      <c r="E256" s="36">
        <v>1631.9166666666665</v>
      </c>
      <c r="F256" s="36">
        <v>1616.3833333333332</v>
      </c>
      <c r="G256" s="36">
        <v>1599.4166666666665</v>
      </c>
      <c r="H256" s="36">
        <v>1664.4166666666665</v>
      </c>
      <c r="I256" s="36">
        <v>1681.3833333333332</v>
      </c>
      <c r="J256" s="36">
        <v>1696.9166666666665</v>
      </c>
      <c r="K256" s="31">
        <v>1665.85</v>
      </c>
      <c r="L256" s="31">
        <v>1633.35</v>
      </c>
      <c r="M256" s="31">
        <v>70.650220000000004</v>
      </c>
      <c r="N256" s="1"/>
      <c r="O256" s="1"/>
    </row>
    <row r="257" spans="1:15" ht="12.75" customHeight="1">
      <c r="A257" s="33">
        <v>247</v>
      </c>
      <c r="B257" s="53" t="s">
        <v>867</v>
      </c>
      <c r="C257" s="31">
        <v>158.80000000000001</v>
      </c>
      <c r="D257" s="36">
        <v>159.93333333333334</v>
      </c>
      <c r="E257" s="36">
        <v>155.86666666666667</v>
      </c>
      <c r="F257" s="36">
        <v>152.93333333333334</v>
      </c>
      <c r="G257" s="36">
        <v>148.86666666666667</v>
      </c>
      <c r="H257" s="36">
        <v>162.86666666666667</v>
      </c>
      <c r="I257" s="36">
        <v>166.93333333333334</v>
      </c>
      <c r="J257" s="36">
        <v>169.86666666666667</v>
      </c>
      <c r="K257" s="31">
        <v>164</v>
      </c>
      <c r="L257" s="31">
        <v>157</v>
      </c>
      <c r="M257" s="31">
        <v>248.87232</v>
      </c>
      <c r="N257" s="1"/>
      <c r="O257" s="1"/>
    </row>
    <row r="258" spans="1:15" ht="12.75" customHeight="1">
      <c r="A258" s="33">
        <v>248</v>
      </c>
      <c r="B258" s="53" t="s">
        <v>150</v>
      </c>
      <c r="C258" s="31">
        <v>1085.45</v>
      </c>
      <c r="D258" s="36">
        <v>1090.0166666666667</v>
      </c>
      <c r="E258" s="36">
        <v>1076.7333333333333</v>
      </c>
      <c r="F258" s="36">
        <v>1068.0166666666667</v>
      </c>
      <c r="G258" s="36">
        <v>1054.7333333333333</v>
      </c>
      <c r="H258" s="36">
        <v>1098.7333333333333</v>
      </c>
      <c r="I258" s="36">
        <v>1112.0166666666667</v>
      </c>
      <c r="J258" s="36">
        <v>1120.7333333333333</v>
      </c>
      <c r="K258" s="31">
        <v>1103.3</v>
      </c>
      <c r="L258" s="31">
        <v>1081.3</v>
      </c>
      <c r="M258" s="31">
        <v>0.93725000000000003</v>
      </c>
      <c r="N258" s="1"/>
      <c r="O258" s="1"/>
    </row>
    <row r="259" spans="1:15" ht="12.75" customHeight="1">
      <c r="A259" s="33">
        <v>249</v>
      </c>
      <c r="B259" s="53" t="s">
        <v>146</v>
      </c>
      <c r="C259" s="31">
        <v>4322.8999999999996</v>
      </c>
      <c r="D259" s="36">
        <v>4318.8833333333332</v>
      </c>
      <c r="E259" s="36">
        <v>4292.7666666666664</v>
      </c>
      <c r="F259" s="36">
        <v>4262.6333333333332</v>
      </c>
      <c r="G259" s="36">
        <v>4236.5166666666664</v>
      </c>
      <c r="H259" s="36">
        <v>4349.0166666666664</v>
      </c>
      <c r="I259" s="36">
        <v>4375.1333333333332</v>
      </c>
      <c r="J259" s="36">
        <v>4405.2666666666664</v>
      </c>
      <c r="K259" s="31">
        <v>4345</v>
      </c>
      <c r="L259" s="31">
        <v>4288.75</v>
      </c>
      <c r="M259" s="31">
        <v>5.7644799999999998</v>
      </c>
      <c r="N259" s="1"/>
      <c r="O259" s="1"/>
    </row>
    <row r="260" spans="1:15" ht="12.75" customHeight="1">
      <c r="A260" s="33">
        <v>250</v>
      </c>
      <c r="B260" s="53" t="s">
        <v>152</v>
      </c>
      <c r="C260" s="31">
        <v>1192.75</v>
      </c>
      <c r="D260" s="36">
        <v>1188.6833333333334</v>
      </c>
      <c r="E260" s="36">
        <v>1178.5666666666668</v>
      </c>
      <c r="F260" s="36">
        <v>1164.3833333333334</v>
      </c>
      <c r="G260" s="36">
        <v>1154.2666666666669</v>
      </c>
      <c r="H260" s="36">
        <v>1202.8666666666668</v>
      </c>
      <c r="I260" s="36">
        <v>1212.9833333333336</v>
      </c>
      <c r="J260" s="36">
        <v>1227.1666666666667</v>
      </c>
      <c r="K260" s="31">
        <v>1198.8</v>
      </c>
      <c r="L260" s="31">
        <v>1174.5</v>
      </c>
      <c r="M260" s="31">
        <v>10.38443</v>
      </c>
      <c r="N260" s="1"/>
      <c r="O260" s="1"/>
    </row>
    <row r="261" spans="1:15" ht="12.75" customHeight="1">
      <c r="A261" s="33">
        <v>251</v>
      </c>
      <c r="B261" s="53" t="s">
        <v>403</v>
      </c>
      <c r="C261" s="31">
        <v>1742.55</v>
      </c>
      <c r="D261" s="36">
        <v>1758.3333333333333</v>
      </c>
      <c r="E261" s="36">
        <v>1717.2666666666664</v>
      </c>
      <c r="F261" s="36">
        <v>1691.9833333333331</v>
      </c>
      <c r="G261" s="36">
        <v>1650.9166666666663</v>
      </c>
      <c r="H261" s="36">
        <v>1783.6166666666666</v>
      </c>
      <c r="I261" s="36">
        <v>1824.6833333333336</v>
      </c>
      <c r="J261" s="36">
        <v>1849.9666666666667</v>
      </c>
      <c r="K261" s="31">
        <v>1799.4</v>
      </c>
      <c r="L261" s="31">
        <v>1733.05</v>
      </c>
      <c r="M261" s="31">
        <v>1.6021099999999999</v>
      </c>
      <c r="N261" s="1"/>
      <c r="O261" s="1"/>
    </row>
    <row r="262" spans="1:15" ht="12.75" customHeight="1">
      <c r="A262" s="33">
        <v>252</v>
      </c>
      <c r="B262" s="53" t="s">
        <v>156</v>
      </c>
      <c r="C262" s="31">
        <v>4217.8500000000004</v>
      </c>
      <c r="D262" s="36">
        <v>4229.2833333333338</v>
      </c>
      <c r="E262" s="36">
        <v>4178.5666666666675</v>
      </c>
      <c r="F262" s="36">
        <v>4139.2833333333338</v>
      </c>
      <c r="G262" s="36">
        <v>4088.5666666666675</v>
      </c>
      <c r="H262" s="36">
        <v>4268.5666666666675</v>
      </c>
      <c r="I262" s="36">
        <v>4319.2833333333328</v>
      </c>
      <c r="J262" s="36">
        <v>4358.5666666666675</v>
      </c>
      <c r="K262" s="31">
        <v>4280</v>
      </c>
      <c r="L262" s="31">
        <v>4190</v>
      </c>
      <c r="M262" s="31">
        <v>0.67107000000000006</v>
      </c>
      <c r="N262" s="1"/>
      <c r="O262" s="1"/>
    </row>
    <row r="263" spans="1:15" ht="12.75" customHeight="1">
      <c r="A263" s="33">
        <v>253</v>
      </c>
      <c r="B263" s="53" t="s">
        <v>404</v>
      </c>
      <c r="C263" s="31">
        <v>2149.6</v>
      </c>
      <c r="D263" s="36">
        <v>2157.6333333333337</v>
      </c>
      <c r="E263" s="36">
        <v>2117.2666666666673</v>
      </c>
      <c r="F263" s="36">
        <v>2084.9333333333338</v>
      </c>
      <c r="G263" s="36">
        <v>2044.5666666666675</v>
      </c>
      <c r="H263" s="36">
        <v>2189.9666666666672</v>
      </c>
      <c r="I263" s="36">
        <v>2230.333333333333</v>
      </c>
      <c r="J263" s="36">
        <v>2262.666666666667</v>
      </c>
      <c r="K263" s="31">
        <v>2198</v>
      </c>
      <c r="L263" s="31">
        <v>2125.3000000000002</v>
      </c>
      <c r="M263" s="31">
        <v>2.3321399999999999</v>
      </c>
      <c r="N263" s="1"/>
      <c r="O263" s="1"/>
    </row>
    <row r="264" spans="1:15" ht="12.75" customHeight="1">
      <c r="A264" s="33">
        <v>254</v>
      </c>
      <c r="B264" s="53" t="s">
        <v>405</v>
      </c>
      <c r="C264" s="31">
        <v>870.6</v>
      </c>
      <c r="D264" s="36">
        <v>872.79999999999984</v>
      </c>
      <c r="E264" s="36">
        <v>865.59999999999968</v>
      </c>
      <c r="F264" s="36">
        <v>860.5999999999998</v>
      </c>
      <c r="G264" s="36">
        <v>853.39999999999964</v>
      </c>
      <c r="H264" s="36">
        <v>877.79999999999973</v>
      </c>
      <c r="I264" s="36">
        <v>884.99999999999977</v>
      </c>
      <c r="J264" s="36">
        <v>889.99999999999977</v>
      </c>
      <c r="K264" s="31">
        <v>880</v>
      </c>
      <c r="L264" s="31">
        <v>867.8</v>
      </c>
      <c r="M264" s="31">
        <v>0.96240999999999999</v>
      </c>
      <c r="N264" s="1"/>
      <c r="O264" s="1"/>
    </row>
    <row r="265" spans="1:15" ht="12.75" customHeight="1">
      <c r="A265" s="33">
        <v>255</v>
      </c>
      <c r="B265" s="53" t="s">
        <v>406</v>
      </c>
      <c r="C265" s="31">
        <v>576.15</v>
      </c>
      <c r="D265" s="36">
        <v>582.5333333333333</v>
      </c>
      <c r="E265" s="36">
        <v>567.76666666666665</v>
      </c>
      <c r="F265" s="36">
        <v>559.38333333333333</v>
      </c>
      <c r="G265" s="36">
        <v>544.61666666666667</v>
      </c>
      <c r="H265" s="36">
        <v>590.91666666666663</v>
      </c>
      <c r="I265" s="36">
        <v>605.68333333333328</v>
      </c>
      <c r="J265" s="36">
        <v>614.06666666666661</v>
      </c>
      <c r="K265" s="31">
        <v>597.29999999999995</v>
      </c>
      <c r="L265" s="31">
        <v>574.15</v>
      </c>
      <c r="M265" s="31">
        <v>9.5302600000000002</v>
      </c>
      <c r="N265" s="1"/>
      <c r="O265" s="1"/>
    </row>
    <row r="266" spans="1:15" ht="12.75" customHeight="1">
      <c r="A266" s="33">
        <v>256</v>
      </c>
      <c r="B266" s="53" t="s">
        <v>407</v>
      </c>
      <c r="C266" s="31">
        <v>98.24</v>
      </c>
      <c r="D266" s="36">
        <v>96.493333333333339</v>
      </c>
      <c r="E266" s="36">
        <v>93.236666666666679</v>
      </c>
      <c r="F266" s="36">
        <v>88.233333333333334</v>
      </c>
      <c r="G266" s="36">
        <v>84.976666666666674</v>
      </c>
      <c r="H266" s="36">
        <v>101.49666666666668</v>
      </c>
      <c r="I266" s="36">
        <v>104.75333333333334</v>
      </c>
      <c r="J266" s="36">
        <v>109.75666666666669</v>
      </c>
      <c r="K266" s="31">
        <v>99.75</v>
      </c>
      <c r="L266" s="31">
        <v>91.49</v>
      </c>
      <c r="M266" s="31">
        <v>95.568870000000004</v>
      </c>
      <c r="N266" s="1"/>
      <c r="O266" s="1"/>
    </row>
    <row r="267" spans="1:15" ht="12.75" customHeight="1">
      <c r="A267" s="33">
        <v>257</v>
      </c>
      <c r="B267" s="53" t="s">
        <v>278</v>
      </c>
      <c r="C267" s="31">
        <v>736.6</v>
      </c>
      <c r="D267" s="36">
        <v>734</v>
      </c>
      <c r="E267" s="36">
        <v>719</v>
      </c>
      <c r="F267" s="36">
        <v>701.4</v>
      </c>
      <c r="G267" s="36">
        <v>686.4</v>
      </c>
      <c r="H267" s="36">
        <v>751.6</v>
      </c>
      <c r="I267" s="36">
        <v>766.6</v>
      </c>
      <c r="J267" s="36">
        <v>784.2</v>
      </c>
      <c r="K267" s="31">
        <v>749</v>
      </c>
      <c r="L267" s="31">
        <v>716.4</v>
      </c>
      <c r="M267" s="31">
        <v>24.393699999999999</v>
      </c>
      <c r="N267" s="1"/>
      <c r="O267" s="1"/>
    </row>
    <row r="268" spans="1:15" ht="12.75" customHeight="1">
      <c r="A268" s="33">
        <v>258</v>
      </c>
      <c r="B268" s="53" t="s">
        <v>868</v>
      </c>
      <c r="C268" s="31">
        <v>356.65</v>
      </c>
      <c r="D268" s="36">
        <v>355.18333333333334</v>
      </c>
      <c r="E268" s="36">
        <v>351.4666666666667</v>
      </c>
      <c r="F268" s="36">
        <v>346.28333333333336</v>
      </c>
      <c r="G268" s="36">
        <v>342.56666666666672</v>
      </c>
      <c r="H268" s="36">
        <v>360.36666666666667</v>
      </c>
      <c r="I268" s="36">
        <v>364.08333333333326</v>
      </c>
      <c r="J268" s="36">
        <v>369.26666666666665</v>
      </c>
      <c r="K268" s="31">
        <v>358.9</v>
      </c>
      <c r="L268" s="31">
        <v>350</v>
      </c>
      <c r="M268" s="31">
        <v>19.073979999999999</v>
      </c>
      <c r="N268" s="1"/>
      <c r="O268" s="1"/>
    </row>
    <row r="269" spans="1:15" ht="12.75" customHeight="1">
      <c r="A269" s="33">
        <v>259</v>
      </c>
      <c r="B269" s="53" t="s">
        <v>157</v>
      </c>
      <c r="C269" s="31">
        <v>954.05</v>
      </c>
      <c r="D269" s="36">
        <v>951.75</v>
      </c>
      <c r="E269" s="36">
        <v>947.5</v>
      </c>
      <c r="F269" s="36">
        <v>940.95</v>
      </c>
      <c r="G269" s="36">
        <v>936.7</v>
      </c>
      <c r="H269" s="36">
        <v>958.3</v>
      </c>
      <c r="I269" s="36">
        <v>962.55</v>
      </c>
      <c r="J269" s="36">
        <v>969.09999999999991</v>
      </c>
      <c r="K269" s="31">
        <v>956</v>
      </c>
      <c r="L269" s="31">
        <v>945.2</v>
      </c>
      <c r="M269" s="31">
        <v>15.8355</v>
      </c>
      <c r="N269" s="1"/>
      <c r="O269" s="1"/>
    </row>
    <row r="270" spans="1:15" ht="12.75" customHeight="1">
      <c r="A270" s="33">
        <v>260</v>
      </c>
      <c r="B270" s="53" t="s">
        <v>869</v>
      </c>
      <c r="C270" s="31">
        <v>920.55</v>
      </c>
      <c r="D270" s="36">
        <v>920.85</v>
      </c>
      <c r="E270" s="36">
        <v>906.7</v>
      </c>
      <c r="F270" s="36">
        <v>892.85</v>
      </c>
      <c r="G270" s="36">
        <v>878.7</v>
      </c>
      <c r="H270" s="36">
        <v>934.7</v>
      </c>
      <c r="I270" s="36">
        <v>948.84999999999991</v>
      </c>
      <c r="J270" s="36">
        <v>962.7</v>
      </c>
      <c r="K270" s="31">
        <v>935</v>
      </c>
      <c r="L270" s="31">
        <v>907</v>
      </c>
      <c r="M270" s="31">
        <v>0.45939999999999998</v>
      </c>
      <c r="N270" s="1"/>
      <c r="O270" s="1"/>
    </row>
    <row r="271" spans="1:15" ht="12.75" customHeight="1">
      <c r="A271" s="33">
        <v>261</v>
      </c>
      <c r="B271" s="53" t="s">
        <v>870</v>
      </c>
      <c r="C271" s="31">
        <v>112.1</v>
      </c>
      <c r="D271" s="36">
        <v>112.84666666666665</v>
      </c>
      <c r="E271" s="36">
        <v>111.0033333333333</v>
      </c>
      <c r="F271" s="36">
        <v>109.90666666666665</v>
      </c>
      <c r="G271" s="36">
        <v>108.0633333333333</v>
      </c>
      <c r="H271" s="36">
        <v>113.9433333333333</v>
      </c>
      <c r="I271" s="36">
        <v>115.78666666666663</v>
      </c>
      <c r="J271" s="36">
        <v>116.8833333333333</v>
      </c>
      <c r="K271" s="31">
        <v>114.69</v>
      </c>
      <c r="L271" s="31">
        <v>111.75</v>
      </c>
      <c r="M271" s="31">
        <v>48.472929999999998</v>
      </c>
      <c r="N271" s="1"/>
      <c r="O271" s="1"/>
    </row>
    <row r="272" spans="1:15" ht="12.75" customHeight="1">
      <c r="A272" s="33">
        <v>262</v>
      </c>
      <c r="B272" s="53" t="s">
        <v>831</v>
      </c>
      <c r="C272" s="31">
        <v>552</v>
      </c>
      <c r="D272" s="36">
        <v>553.31666666666672</v>
      </c>
      <c r="E272" s="36">
        <v>545.68333333333339</v>
      </c>
      <c r="F272" s="36">
        <v>539.36666666666667</v>
      </c>
      <c r="G272" s="36">
        <v>531.73333333333335</v>
      </c>
      <c r="H272" s="36">
        <v>559.63333333333344</v>
      </c>
      <c r="I272" s="36">
        <v>567.26666666666688</v>
      </c>
      <c r="J272" s="36">
        <v>573.58333333333348</v>
      </c>
      <c r="K272" s="31">
        <v>560.95000000000005</v>
      </c>
      <c r="L272" s="31">
        <v>547</v>
      </c>
      <c r="M272" s="31">
        <v>7.1313300000000002</v>
      </c>
      <c r="N272" s="1"/>
      <c r="O272" s="1"/>
    </row>
    <row r="273" spans="1:15" ht="12.75" customHeight="1">
      <c r="A273" s="33">
        <v>263</v>
      </c>
      <c r="B273" s="53" t="s">
        <v>408</v>
      </c>
      <c r="C273" s="31">
        <v>827.8</v>
      </c>
      <c r="D273" s="36">
        <v>832.86666666666667</v>
      </c>
      <c r="E273" s="36">
        <v>819.93333333333339</v>
      </c>
      <c r="F273" s="36">
        <v>812.06666666666672</v>
      </c>
      <c r="G273" s="36">
        <v>799.13333333333344</v>
      </c>
      <c r="H273" s="36">
        <v>840.73333333333335</v>
      </c>
      <c r="I273" s="36">
        <v>853.66666666666652</v>
      </c>
      <c r="J273" s="36">
        <v>861.5333333333333</v>
      </c>
      <c r="K273" s="31">
        <v>845.8</v>
      </c>
      <c r="L273" s="31">
        <v>825</v>
      </c>
      <c r="M273" s="31">
        <v>4.5442900000000002</v>
      </c>
      <c r="N273" s="1"/>
      <c r="O273" s="1"/>
    </row>
    <row r="274" spans="1:15" ht="12.75" customHeight="1">
      <c r="A274" s="33">
        <v>264</v>
      </c>
      <c r="B274" s="53" t="s">
        <v>155</v>
      </c>
      <c r="C274" s="31">
        <v>1050.5</v>
      </c>
      <c r="D274" s="36">
        <v>1053.8333333333333</v>
      </c>
      <c r="E274" s="36">
        <v>1044.3666666666666</v>
      </c>
      <c r="F274" s="36">
        <v>1038.2333333333333</v>
      </c>
      <c r="G274" s="36">
        <v>1028.7666666666667</v>
      </c>
      <c r="H274" s="36">
        <v>1059.9666666666665</v>
      </c>
      <c r="I274" s="36">
        <v>1069.4333333333332</v>
      </c>
      <c r="J274" s="36">
        <v>1075.5666666666664</v>
      </c>
      <c r="K274" s="31">
        <v>1063.3</v>
      </c>
      <c r="L274" s="31">
        <v>1047.7</v>
      </c>
      <c r="M274" s="31">
        <v>14.454079999999999</v>
      </c>
      <c r="N274" s="1"/>
      <c r="O274" s="1"/>
    </row>
    <row r="275" spans="1:15" ht="12.75" customHeight="1">
      <c r="A275" s="33">
        <v>265</v>
      </c>
      <c r="B275" s="53" t="s">
        <v>871</v>
      </c>
      <c r="C275" s="31">
        <v>352.75</v>
      </c>
      <c r="D275" s="36">
        <v>352.2166666666667</v>
      </c>
      <c r="E275" s="36">
        <v>349.63333333333338</v>
      </c>
      <c r="F275" s="36">
        <v>346.51666666666671</v>
      </c>
      <c r="G275" s="36">
        <v>343.93333333333339</v>
      </c>
      <c r="H275" s="36">
        <v>355.33333333333337</v>
      </c>
      <c r="I275" s="36">
        <v>357.91666666666663</v>
      </c>
      <c r="J275" s="36">
        <v>361.03333333333336</v>
      </c>
      <c r="K275" s="31">
        <v>354.8</v>
      </c>
      <c r="L275" s="31">
        <v>349.1</v>
      </c>
      <c r="M275" s="31">
        <v>155.13570999999999</v>
      </c>
      <c r="N275" s="1"/>
      <c r="O275" s="1"/>
    </row>
    <row r="276" spans="1:15" ht="12.75" customHeight="1">
      <c r="A276" s="33">
        <v>266</v>
      </c>
      <c r="B276" s="53" t="s">
        <v>158</v>
      </c>
      <c r="C276" s="31">
        <v>570.54999999999995</v>
      </c>
      <c r="D276" s="36">
        <v>568.11666666666667</v>
      </c>
      <c r="E276" s="36">
        <v>563.63333333333333</v>
      </c>
      <c r="F276" s="36">
        <v>556.7166666666667</v>
      </c>
      <c r="G276" s="36">
        <v>552.23333333333335</v>
      </c>
      <c r="H276" s="36">
        <v>575.0333333333333</v>
      </c>
      <c r="I276" s="36">
        <v>579.51666666666665</v>
      </c>
      <c r="J276" s="36">
        <v>586.43333333333328</v>
      </c>
      <c r="K276" s="31">
        <v>572.6</v>
      </c>
      <c r="L276" s="31">
        <v>561.20000000000005</v>
      </c>
      <c r="M276" s="31">
        <v>8.3779299999999992</v>
      </c>
      <c r="N276" s="1"/>
      <c r="O276" s="1"/>
    </row>
    <row r="277" spans="1:15" ht="12.75" customHeight="1">
      <c r="A277" s="33">
        <v>267</v>
      </c>
      <c r="B277" s="53" t="s">
        <v>409</v>
      </c>
      <c r="C277" s="31">
        <v>536.35</v>
      </c>
      <c r="D277" s="36">
        <v>537.38333333333333</v>
      </c>
      <c r="E277" s="36">
        <v>529.76666666666665</v>
      </c>
      <c r="F277" s="36">
        <v>523.18333333333328</v>
      </c>
      <c r="G277" s="36">
        <v>515.56666666666661</v>
      </c>
      <c r="H277" s="36">
        <v>543.9666666666667</v>
      </c>
      <c r="I277" s="36">
        <v>551.58333333333326</v>
      </c>
      <c r="J277" s="36">
        <v>558.16666666666674</v>
      </c>
      <c r="K277" s="31">
        <v>545</v>
      </c>
      <c r="L277" s="31">
        <v>530.79999999999995</v>
      </c>
      <c r="M277" s="31">
        <v>2.03599</v>
      </c>
      <c r="N277" s="1"/>
      <c r="O277" s="1"/>
    </row>
    <row r="278" spans="1:15" ht="12.75" customHeight="1">
      <c r="A278" s="33">
        <v>268</v>
      </c>
      <c r="B278" s="53" t="s">
        <v>410</v>
      </c>
      <c r="C278" s="31">
        <v>751.4</v>
      </c>
      <c r="D278" s="36">
        <v>759.4</v>
      </c>
      <c r="E278" s="36">
        <v>738.5</v>
      </c>
      <c r="F278" s="36">
        <v>725.6</v>
      </c>
      <c r="G278" s="36">
        <v>704.7</v>
      </c>
      <c r="H278" s="36">
        <v>772.3</v>
      </c>
      <c r="I278" s="36">
        <v>793.19999999999982</v>
      </c>
      <c r="J278" s="36">
        <v>806.09999999999991</v>
      </c>
      <c r="K278" s="31">
        <v>780.3</v>
      </c>
      <c r="L278" s="31">
        <v>746.5</v>
      </c>
      <c r="M278" s="31">
        <v>3.8168199999999999</v>
      </c>
      <c r="N278" s="1"/>
      <c r="O278" s="1"/>
    </row>
    <row r="279" spans="1:15" ht="12.75" customHeight="1">
      <c r="A279" s="33">
        <v>269</v>
      </c>
      <c r="B279" s="53" t="s">
        <v>872</v>
      </c>
      <c r="C279" s="31">
        <v>730</v>
      </c>
      <c r="D279" s="36">
        <v>731.36666666666667</v>
      </c>
      <c r="E279" s="36">
        <v>714.63333333333333</v>
      </c>
      <c r="F279" s="36">
        <v>699.26666666666665</v>
      </c>
      <c r="G279" s="36">
        <v>682.5333333333333</v>
      </c>
      <c r="H279" s="36">
        <v>746.73333333333335</v>
      </c>
      <c r="I279" s="36">
        <v>763.4666666666667</v>
      </c>
      <c r="J279" s="36">
        <v>778.83333333333337</v>
      </c>
      <c r="K279" s="31">
        <v>748.1</v>
      </c>
      <c r="L279" s="31">
        <v>716</v>
      </c>
      <c r="M279" s="31">
        <v>35.287959999999998</v>
      </c>
      <c r="N279" s="1"/>
      <c r="O279" s="1"/>
    </row>
    <row r="280" spans="1:15" ht="12.75" customHeight="1">
      <c r="A280" s="33">
        <v>270</v>
      </c>
      <c r="B280" s="53" t="s">
        <v>411</v>
      </c>
      <c r="C280" s="31">
        <v>1022.65</v>
      </c>
      <c r="D280" s="36">
        <v>1024.8833333333334</v>
      </c>
      <c r="E280" s="36">
        <v>1015.7666666666669</v>
      </c>
      <c r="F280" s="36">
        <v>1008.8833333333334</v>
      </c>
      <c r="G280" s="36">
        <v>999.76666666666688</v>
      </c>
      <c r="H280" s="36">
        <v>1031.7666666666669</v>
      </c>
      <c r="I280" s="36">
        <v>1040.8833333333332</v>
      </c>
      <c r="J280" s="36">
        <v>1047.7666666666669</v>
      </c>
      <c r="K280" s="31">
        <v>1034</v>
      </c>
      <c r="L280" s="31">
        <v>1018</v>
      </c>
      <c r="M280" s="31">
        <v>0.98797999999999997</v>
      </c>
      <c r="N280" s="1"/>
      <c r="O280" s="1"/>
    </row>
    <row r="281" spans="1:15" ht="12.75" customHeight="1">
      <c r="A281" s="33">
        <v>271</v>
      </c>
      <c r="B281" s="53" t="s">
        <v>412</v>
      </c>
      <c r="C281" s="31">
        <v>471.45</v>
      </c>
      <c r="D281" s="36">
        <v>472.76666666666665</v>
      </c>
      <c r="E281" s="36">
        <v>464.58333333333331</v>
      </c>
      <c r="F281" s="36">
        <v>457.71666666666664</v>
      </c>
      <c r="G281" s="36">
        <v>449.5333333333333</v>
      </c>
      <c r="H281" s="36">
        <v>479.63333333333333</v>
      </c>
      <c r="I281" s="36">
        <v>487.81666666666672</v>
      </c>
      <c r="J281" s="36">
        <v>494.68333333333334</v>
      </c>
      <c r="K281" s="31">
        <v>480.95</v>
      </c>
      <c r="L281" s="31">
        <v>465.9</v>
      </c>
      <c r="M281" s="31">
        <v>4.9850399999999997</v>
      </c>
      <c r="N281" s="1"/>
      <c r="O281" s="1"/>
    </row>
    <row r="282" spans="1:15" ht="12.75" customHeight="1">
      <c r="A282" s="33">
        <v>272</v>
      </c>
      <c r="B282" s="53" t="s">
        <v>413</v>
      </c>
      <c r="C282" s="31">
        <v>887.35</v>
      </c>
      <c r="D282" s="36">
        <v>893.7833333333333</v>
      </c>
      <c r="E282" s="36">
        <v>878.56666666666661</v>
      </c>
      <c r="F282" s="36">
        <v>869.7833333333333</v>
      </c>
      <c r="G282" s="36">
        <v>854.56666666666661</v>
      </c>
      <c r="H282" s="36">
        <v>902.56666666666661</v>
      </c>
      <c r="I282" s="36">
        <v>917.7833333333333</v>
      </c>
      <c r="J282" s="36">
        <v>926.56666666666661</v>
      </c>
      <c r="K282" s="31">
        <v>909</v>
      </c>
      <c r="L282" s="31">
        <v>885</v>
      </c>
      <c r="M282" s="31">
        <v>2.9339</v>
      </c>
      <c r="N282" s="1"/>
      <c r="O282" s="1"/>
    </row>
    <row r="283" spans="1:15" ht="12.75" customHeight="1">
      <c r="A283" s="33">
        <v>273</v>
      </c>
      <c r="B283" s="53" t="s">
        <v>414</v>
      </c>
      <c r="C283" s="31">
        <v>4691.45</v>
      </c>
      <c r="D283" s="36">
        <v>4684.0333333333338</v>
      </c>
      <c r="E283" s="36">
        <v>4598.0666666666675</v>
      </c>
      <c r="F283" s="36">
        <v>4504.6833333333334</v>
      </c>
      <c r="G283" s="36">
        <v>4418.7166666666672</v>
      </c>
      <c r="H283" s="36">
        <v>4777.4166666666679</v>
      </c>
      <c r="I283" s="36">
        <v>4863.3833333333332</v>
      </c>
      <c r="J283" s="36">
        <v>4956.7666666666682</v>
      </c>
      <c r="K283" s="31">
        <v>4770</v>
      </c>
      <c r="L283" s="31">
        <v>4590.6499999999996</v>
      </c>
      <c r="M283" s="31">
        <v>2.6343100000000002</v>
      </c>
      <c r="N283" s="1"/>
      <c r="O283" s="1"/>
    </row>
    <row r="284" spans="1:15" ht="12.75" customHeight="1">
      <c r="A284" s="33">
        <v>274</v>
      </c>
      <c r="B284" s="53" t="s">
        <v>415</v>
      </c>
      <c r="C284" s="31">
        <v>355.05</v>
      </c>
      <c r="D284" s="36">
        <v>358.66666666666669</v>
      </c>
      <c r="E284" s="36">
        <v>350.38333333333338</v>
      </c>
      <c r="F284" s="36">
        <v>345.7166666666667</v>
      </c>
      <c r="G284" s="36">
        <v>337.43333333333339</v>
      </c>
      <c r="H284" s="36">
        <v>363.33333333333337</v>
      </c>
      <c r="I284" s="36">
        <v>371.61666666666667</v>
      </c>
      <c r="J284" s="36">
        <v>376.28333333333336</v>
      </c>
      <c r="K284" s="31">
        <v>366.95</v>
      </c>
      <c r="L284" s="31">
        <v>354</v>
      </c>
      <c r="M284" s="31">
        <v>14.65985</v>
      </c>
      <c r="N284" s="1"/>
      <c r="O284" s="1"/>
    </row>
    <row r="285" spans="1:15" ht="12.75" customHeight="1">
      <c r="A285" s="33">
        <v>275</v>
      </c>
      <c r="B285" s="53" t="s">
        <v>416</v>
      </c>
      <c r="C285" s="31">
        <v>1693.95</v>
      </c>
      <c r="D285" s="36">
        <v>1706.9833333333336</v>
      </c>
      <c r="E285" s="36">
        <v>1667.0666666666671</v>
      </c>
      <c r="F285" s="36">
        <v>1640.1833333333334</v>
      </c>
      <c r="G285" s="36">
        <v>1600.2666666666669</v>
      </c>
      <c r="H285" s="36">
        <v>1733.8666666666672</v>
      </c>
      <c r="I285" s="36">
        <v>1773.7833333333338</v>
      </c>
      <c r="J285" s="36">
        <v>1800.6666666666674</v>
      </c>
      <c r="K285" s="31">
        <v>1746.9</v>
      </c>
      <c r="L285" s="31">
        <v>1680.1</v>
      </c>
      <c r="M285" s="31">
        <v>8.4728999999999992</v>
      </c>
      <c r="N285" s="1"/>
      <c r="O285" s="1"/>
    </row>
    <row r="286" spans="1:15" ht="12.75" customHeight="1">
      <c r="A286" s="33">
        <v>276</v>
      </c>
      <c r="B286" s="53" t="s">
        <v>417</v>
      </c>
      <c r="C286" s="31">
        <v>316.95</v>
      </c>
      <c r="D286" s="36">
        <v>317.88333333333338</v>
      </c>
      <c r="E286" s="36">
        <v>312.76666666666677</v>
      </c>
      <c r="F286" s="36">
        <v>308.58333333333337</v>
      </c>
      <c r="G286" s="36">
        <v>303.46666666666675</v>
      </c>
      <c r="H286" s="36">
        <v>322.06666666666678</v>
      </c>
      <c r="I286" s="36">
        <v>327.18333333333345</v>
      </c>
      <c r="J286" s="36">
        <v>331.36666666666679</v>
      </c>
      <c r="K286" s="31">
        <v>323</v>
      </c>
      <c r="L286" s="31">
        <v>313.7</v>
      </c>
      <c r="M286" s="31">
        <v>20.421199999999999</v>
      </c>
      <c r="N286" s="1"/>
      <c r="O286" s="1"/>
    </row>
    <row r="287" spans="1:15" ht="12.75" customHeight="1">
      <c r="A287" s="33">
        <v>277</v>
      </c>
      <c r="B287" s="53" t="s">
        <v>799</v>
      </c>
      <c r="C287" s="31">
        <v>4925.8</v>
      </c>
      <c r="D287" s="36">
        <v>4967.9333333333334</v>
      </c>
      <c r="E287" s="36">
        <v>4847.8666666666668</v>
      </c>
      <c r="F287" s="36">
        <v>4769.9333333333334</v>
      </c>
      <c r="G287" s="36">
        <v>4649.8666666666668</v>
      </c>
      <c r="H287" s="36">
        <v>5045.8666666666668</v>
      </c>
      <c r="I287" s="36">
        <v>5165.9333333333343</v>
      </c>
      <c r="J287" s="36">
        <v>5243.8666666666668</v>
      </c>
      <c r="K287" s="31">
        <v>5088</v>
      </c>
      <c r="L287" s="31">
        <v>4890</v>
      </c>
      <c r="M287" s="31">
        <v>0.28137000000000001</v>
      </c>
      <c r="N287" s="1"/>
      <c r="O287" s="1"/>
    </row>
    <row r="288" spans="1:15" ht="12.75" customHeight="1">
      <c r="A288" s="33">
        <v>278</v>
      </c>
      <c r="B288" s="53" t="s">
        <v>418</v>
      </c>
      <c r="C288" s="31">
        <v>1476.25</v>
      </c>
      <c r="D288" s="36">
        <v>1486.0833333333333</v>
      </c>
      <c r="E288" s="36">
        <v>1458.1666666666665</v>
      </c>
      <c r="F288" s="36">
        <v>1440.0833333333333</v>
      </c>
      <c r="G288" s="36">
        <v>1412.1666666666665</v>
      </c>
      <c r="H288" s="36">
        <v>1504.1666666666665</v>
      </c>
      <c r="I288" s="36">
        <v>1532.083333333333</v>
      </c>
      <c r="J288" s="36">
        <v>1550.1666666666665</v>
      </c>
      <c r="K288" s="31">
        <v>1514</v>
      </c>
      <c r="L288" s="31">
        <v>1468</v>
      </c>
      <c r="M288" s="31">
        <v>2.3049200000000001</v>
      </c>
      <c r="N288" s="1"/>
      <c r="O288" s="1"/>
    </row>
    <row r="289" spans="1:15" ht="12.75" customHeight="1">
      <c r="A289" s="33">
        <v>279</v>
      </c>
      <c r="B289" s="53" t="s">
        <v>787</v>
      </c>
      <c r="C289" s="31">
        <v>1228</v>
      </c>
      <c r="D289" s="36">
        <v>1225.8833333333334</v>
      </c>
      <c r="E289" s="36">
        <v>1214.7666666666669</v>
      </c>
      <c r="F289" s="36">
        <v>1201.5333333333335</v>
      </c>
      <c r="G289" s="36">
        <v>1190.416666666667</v>
      </c>
      <c r="H289" s="36">
        <v>1239.1166666666668</v>
      </c>
      <c r="I289" s="36">
        <v>1250.2333333333331</v>
      </c>
      <c r="J289" s="36">
        <v>1263.4666666666667</v>
      </c>
      <c r="K289" s="31">
        <v>1237</v>
      </c>
      <c r="L289" s="31">
        <v>1212.6500000000001</v>
      </c>
      <c r="M289" s="31">
        <v>1.7309300000000001</v>
      </c>
      <c r="N289" s="1"/>
      <c r="O289" s="1"/>
    </row>
    <row r="290" spans="1:15" ht="12.75" customHeight="1">
      <c r="A290" s="33">
        <v>280</v>
      </c>
      <c r="B290" s="53" t="s">
        <v>419</v>
      </c>
      <c r="C290" s="31">
        <v>495.3</v>
      </c>
      <c r="D290" s="36">
        <v>495.13333333333338</v>
      </c>
      <c r="E290" s="36">
        <v>485.26666666666677</v>
      </c>
      <c r="F290" s="36">
        <v>475.23333333333341</v>
      </c>
      <c r="G290" s="36">
        <v>465.36666666666679</v>
      </c>
      <c r="H290" s="36">
        <v>505.16666666666674</v>
      </c>
      <c r="I290" s="36">
        <v>515.03333333333342</v>
      </c>
      <c r="J290" s="36">
        <v>525.06666666666672</v>
      </c>
      <c r="K290" s="31">
        <v>505</v>
      </c>
      <c r="L290" s="31">
        <v>485.1</v>
      </c>
      <c r="M290" s="31">
        <v>37.176519999999996</v>
      </c>
      <c r="N290" s="1"/>
      <c r="O290" s="1"/>
    </row>
    <row r="291" spans="1:15" ht="12.75" customHeight="1">
      <c r="A291" s="33">
        <v>281</v>
      </c>
      <c r="B291" s="53" t="s">
        <v>420</v>
      </c>
      <c r="C291" s="31">
        <v>266.95</v>
      </c>
      <c r="D291" s="36">
        <v>268.18333333333334</v>
      </c>
      <c r="E291" s="36">
        <v>264.36666666666667</v>
      </c>
      <c r="F291" s="36">
        <v>261.78333333333336</v>
      </c>
      <c r="G291" s="36">
        <v>257.9666666666667</v>
      </c>
      <c r="H291" s="36">
        <v>270.76666666666665</v>
      </c>
      <c r="I291" s="36">
        <v>274.58333333333337</v>
      </c>
      <c r="J291" s="36">
        <v>277.16666666666663</v>
      </c>
      <c r="K291" s="31">
        <v>272</v>
      </c>
      <c r="L291" s="31">
        <v>265.60000000000002</v>
      </c>
      <c r="M291" s="31">
        <v>12.66536</v>
      </c>
      <c r="N291" s="1"/>
      <c r="O291" s="1"/>
    </row>
    <row r="292" spans="1:15" ht="12.75" customHeight="1">
      <c r="A292" s="33">
        <v>282</v>
      </c>
      <c r="B292" s="53" t="s">
        <v>421</v>
      </c>
      <c r="C292" s="31">
        <v>202.77</v>
      </c>
      <c r="D292" s="36">
        <v>203.44333333333336</v>
      </c>
      <c r="E292" s="36">
        <v>201.18666666666672</v>
      </c>
      <c r="F292" s="36">
        <v>199.60333333333338</v>
      </c>
      <c r="G292" s="36">
        <v>197.34666666666675</v>
      </c>
      <c r="H292" s="36">
        <v>205.0266666666667</v>
      </c>
      <c r="I292" s="36">
        <v>207.2833333333333</v>
      </c>
      <c r="J292" s="36">
        <v>208.86666666666667</v>
      </c>
      <c r="K292" s="31">
        <v>205.7</v>
      </c>
      <c r="L292" s="31">
        <v>201.86</v>
      </c>
      <c r="M292" s="31">
        <v>10.19923</v>
      </c>
      <c r="N292" s="1"/>
      <c r="O292" s="1"/>
    </row>
    <row r="293" spans="1:15" ht="12.75" customHeight="1">
      <c r="A293" s="33">
        <v>283</v>
      </c>
      <c r="B293" s="53" t="s">
        <v>832</v>
      </c>
      <c r="C293" s="31">
        <v>4238.8</v>
      </c>
      <c r="D293" s="36">
        <v>4227.916666666667</v>
      </c>
      <c r="E293" s="36">
        <v>4011.8833333333341</v>
      </c>
      <c r="F293" s="36">
        <v>3784.9666666666672</v>
      </c>
      <c r="G293" s="36">
        <v>3568.9333333333343</v>
      </c>
      <c r="H293" s="36">
        <v>4454.8333333333339</v>
      </c>
      <c r="I293" s="36">
        <v>4670.8666666666668</v>
      </c>
      <c r="J293" s="36">
        <v>4897.7833333333338</v>
      </c>
      <c r="K293" s="31">
        <v>4443.95</v>
      </c>
      <c r="L293" s="31">
        <v>4001</v>
      </c>
      <c r="M293" s="31">
        <v>9.0277999999999992</v>
      </c>
      <c r="N293" s="1"/>
      <c r="O293" s="1"/>
    </row>
    <row r="294" spans="1:15" ht="12.75" customHeight="1">
      <c r="A294" s="33">
        <v>284</v>
      </c>
      <c r="B294" s="53" t="s">
        <v>422</v>
      </c>
      <c r="C294" s="31">
        <v>900.65</v>
      </c>
      <c r="D294" s="36">
        <v>908.35</v>
      </c>
      <c r="E294" s="36">
        <v>889.30000000000007</v>
      </c>
      <c r="F294" s="36">
        <v>877.95</v>
      </c>
      <c r="G294" s="36">
        <v>858.90000000000009</v>
      </c>
      <c r="H294" s="36">
        <v>919.7</v>
      </c>
      <c r="I294" s="36">
        <v>938.75</v>
      </c>
      <c r="J294" s="36">
        <v>950.1</v>
      </c>
      <c r="K294" s="31">
        <v>927.4</v>
      </c>
      <c r="L294" s="31">
        <v>897</v>
      </c>
      <c r="M294" s="31">
        <v>7.26736</v>
      </c>
      <c r="N294" s="1"/>
      <c r="O294" s="1"/>
    </row>
    <row r="295" spans="1:15" ht="12.75" customHeight="1">
      <c r="A295" s="33">
        <v>285</v>
      </c>
      <c r="B295" s="53" t="s">
        <v>798</v>
      </c>
      <c r="C295" s="31">
        <v>751.1</v>
      </c>
      <c r="D295" s="36">
        <v>754.46666666666658</v>
      </c>
      <c r="E295" s="36">
        <v>742.18333333333317</v>
      </c>
      <c r="F295" s="36">
        <v>733.26666666666654</v>
      </c>
      <c r="G295" s="36">
        <v>720.98333333333312</v>
      </c>
      <c r="H295" s="36">
        <v>763.38333333333321</v>
      </c>
      <c r="I295" s="36">
        <v>775.66666666666674</v>
      </c>
      <c r="J295" s="36">
        <v>784.58333333333326</v>
      </c>
      <c r="K295" s="31">
        <v>766.75</v>
      </c>
      <c r="L295" s="31">
        <v>745.55</v>
      </c>
      <c r="M295" s="31">
        <v>2.7774399999999999</v>
      </c>
      <c r="N295" s="1"/>
      <c r="O295" s="1"/>
    </row>
    <row r="296" spans="1:15" ht="12.75" customHeight="1">
      <c r="A296" s="33">
        <v>286</v>
      </c>
      <c r="B296" s="53" t="s">
        <v>159</v>
      </c>
      <c r="C296" s="31">
        <v>1852.7</v>
      </c>
      <c r="D296" s="36">
        <v>1843.0333333333335</v>
      </c>
      <c r="E296" s="36">
        <v>1828.116666666667</v>
      </c>
      <c r="F296" s="36">
        <v>1803.5333333333335</v>
      </c>
      <c r="G296" s="36">
        <v>1788.616666666667</v>
      </c>
      <c r="H296" s="36">
        <v>1867.616666666667</v>
      </c>
      <c r="I296" s="36">
        <v>1882.5333333333335</v>
      </c>
      <c r="J296" s="36">
        <v>1907.116666666667</v>
      </c>
      <c r="K296" s="31">
        <v>1857.95</v>
      </c>
      <c r="L296" s="31">
        <v>1818.45</v>
      </c>
      <c r="M296" s="31">
        <v>34.656529999999997</v>
      </c>
      <c r="N296" s="1"/>
      <c r="O296" s="1"/>
    </row>
    <row r="297" spans="1:15" ht="12.75" customHeight="1">
      <c r="A297" s="33">
        <v>287</v>
      </c>
      <c r="B297" s="53" t="s">
        <v>423</v>
      </c>
      <c r="C297" s="31">
        <v>2134.6999999999998</v>
      </c>
      <c r="D297" s="36">
        <v>2140.0166666666664</v>
      </c>
      <c r="E297" s="36">
        <v>2115.6833333333329</v>
      </c>
      <c r="F297" s="36">
        <v>2096.6666666666665</v>
      </c>
      <c r="G297" s="36">
        <v>2072.333333333333</v>
      </c>
      <c r="H297" s="36">
        <v>2159.0333333333328</v>
      </c>
      <c r="I297" s="36">
        <v>2183.3666666666668</v>
      </c>
      <c r="J297" s="36">
        <v>2202.3833333333328</v>
      </c>
      <c r="K297" s="31">
        <v>2164.35</v>
      </c>
      <c r="L297" s="31">
        <v>2121</v>
      </c>
      <c r="M297" s="31">
        <v>0.50668000000000002</v>
      </c>
      <c r="N297" s="1"/>
      <c r="O297" s="1"/>
    </row>
    <row r="298" spans="1:15" ht="12.75" customHeight="1">
      <c r="A298" s="33">
        <v>288</v>
      </c>
      <c r="B298" s="53" t="s">
        <v>843</v>
      </c>
      <c r="C298" s="31">
        <v>189.91</v>
      </c>
      <c r="D298" s="36">
        <v>188.4366666666667</v>
      </c>
      <c r="E298" s="36">
        <v>186.32333333333338</v>
      </c>
      <c r="F298" s="36">
        <v>182.73666666666668</v>
      </c>
      <c r="G298" s="36">
        <v>180.62333333333336</v>
      </c>
      <c r="H298" s="36">
        <v>192.0233333333334</v>
      </c>
      <c r="I298" s="36">
        <v>194.13666666666668</v>
      </c>
      <c r="J298" s="36">
        <v>197.72333333333341</v>
      </c>
      <c r="K298" s="31">
        <v>190.55</v>
      </c>
      <c r="L298" s="31">
        <v>184.85</v>
      </c>
      <c r="M298" s="31">
        <v>77.36157</v>
      </c>
      <c r="N298" s="1"/>
      <c r="O298" s="1"/>
    </row>
    <row r="299" spans="1:15" ht="12.75" customHeight="1">
      <c r="A299" s="33">
        <v>289</v>
      </c>
      <c r="B299" s="53" t="s">
        <v>165</v>
      </c>
      <c r="C299" s="31">
        <v>5125.3999999999996</v>
      </c>
      <c r="D299" s="36">
        <v>5070.8666666666659</v>
      </c>
      <c r="E299" s="36">
        <v>5006.7333333333318</v>
      </c>
      <c r="F299" s="36">
        <v>4888.0666666666657</v>
      </c>
      <c r="G299" s="36">
        <v>4823.9333333333316</v>
      </c>
      <c r="H299" s="36">
        <v>5189.5333333333319</v>
      </c>
      <c r="I299" s="36">
        <v>5253.6666666666652</v>
      </c>
      <c r="J299" s="36">
        <v>5372.3333333333321</v>
      </c>
      <c r="K299" s="31">
        <v>5135</v>
      </c>
      <c r="L299" s="31">
        <v>4952.2</v>
      </c>
      <c r="M299" s="31">
        <v>1.44797</v>
      </c>
      <c r="N299" s="1"/>
      <c r="O299" s="1"/>
    </row>
    <row r="300" spans="1:15" ht="12.75" customHeight="1">
      <c r="A300" s="33">
        <v>290</v>
      </c>
      <c r="B300" s="53" t="s">
        <v>162</v>
      </c>
      <c r="C300" s="31">
        <v>795.7</v>
      </c>
      <c r="D300" s="36">
        <v>794.4</v>
      </c>
      <c r="E300" s="36">
        <v>784.8</v>
      </c>
      <c r="F300" s="36">
        <v>773.9</v>
      </c>
      <c r="G300" s="36">
        <v>764.3</v>
      </c>
      <c r="H300" s="36">
        <v>805.3</v>
      </c>
      <c r="I300" s="36">
        <v>814.90000000000009</v>
      </c>
      <c r="J300" s="36">
        <v>825.8</v>
      </c>
      <c r="K300" s="31">
        <v>804</v>
      </c>
      <c r="L300" s="31">
        <v>783.5</v>
      </c>
      <c r="M300" s="31">
        <v>16.98197</v>
      </c>
      <c r="N300" s="1"/>
      <c r="O300" s="1"/>
    </row>
    <row r="301" spans="1:15" ht="12.75" customHeight="1">
      <c r="A301" s="33">
        <v>291</v>
      </c>
      <c r="B301" s="53" t="s">
        <v>164</v>
      </c>
      <c r="C301" s="31">
        <v>5421.7</v>
      </c>
      <c r="D301" s="36">
        <v>5437.8833333333332</v>
      </c>
      <c r="E301" s="36">
        <v>5382.5666666666666</v>
      </c>
      <c r="F301" s="36">
        <v>5343.4333333333334</v>
      </c>
      <c r="G301" s="36">
        <v>5288.1166666666668</v>
      </c>
      <c r="H301" s="36">
        <v>5477.0166666666664</v>
      </c>
      <c r="I301" s="36">
        <v>5532.3333333333321</v>
      </c>
      <c r="J301" s="36">
        <v>5571.4666666666662</v>
      </c>
      <c r="K301" s="31">
        <v>5493.2</v>
      </c>
      <c r="L301" s="31">
        <v>5398.75</v>
      </c>
      <c r="M301" s="31">
        <v>2.1346799999999999</v>
      </c>
      <c r="N301" s="1"/>
      <c r="O301" s="1"/>
    </row>
    <row r="302" spans="1:15" ht="12.75" customHeight="1">
      <c r="A302" s="33">
        <v>292</v>
      </c>
      <c r="B302" s="53" t="s">
        <v>163</v>
      </c>
      <c r="C302" s="31">
        <v>3627.15</v>
      </c>
      <c r="D302" s="36">
        <v>3611.0499999999997</v>
      </c>
      <c r="E302" s="36">
        <v>3584.0999999999995</v>
      </c>
      <c r="F302" s="36">
        <v>3541.0499999999997</v>
      </c>
      <c r="G302" s="36">
        <v>3514.0999999999995</v>
      </c>
      <c r="H302" s="36">
        <v>3654.0999999999995</v>
      </c>
      <c r="I302" s="36">
        <v>3681.0499999999993</v>
      </c>
      <c r="J302" s="36">
        <v>3724.0999999999995</v>
      </c>
      <c r="K302" s="31">
        <v>3638</v>
      </c>
      <c r="L302" s="31">
        <v>3568</v>
      </c>
      <c r="M302" s="31">
        <v>16.35209</v>
      </c>
      <c r="N302" s="1"/>
      <c r="O302" s="1"/>
    </row>
    <row r="303" spans="1:15" ht="12.75" customHeight="1">
      <c r="A303" s="33">
        <v>293</v>
      </c>
      <c r="B303" s="53" t="s">
        <v>424</v>
      </c>
      <c r="C303" s="31">
        <v>519</v>
      </c>
      <c r="D303" s="36">
        <v>515.33333333333337</v>
      </c>
      <c r="E303" s="36">
        <v>503.66666666666674</v>
      </c>
      <c r="F303" s="36">
        <v>488.33333333333337</v>
      </c>
      <c r="G303" s="36">
        <v>476.66666666666674</v>
      </c>
      <c r="H303" s="36">
        <v>530.66666666666674</v>
      </c>
      <c r="I303" s="36">
        <v>542.33333333333348</v>
      </c>
      <c r="J303" s="36">
        <v>557.66666666666674</v>
      </c>
      <c r="K303" s="31">
        <v>527</v>
      </c>
      <c r="L303" s="31">
        <v>500</v>
      </c>
      <c r="M303" s="31">
        <v>3.41805</v>
      </c>
      <c r="N303" s="1"/>
      <c r="O303" s="1"/>
    </row>
    <row r="304" spans="1:15" ht="12.75" customHeight="1">
      <c r="A304" s="33">
        <v>294</v>
      </c>
      <c r="B304" s="53" t="s">
        <v>161</v>
      </c>
      <c r="C304" s="31">
        <v>477.15</v>
      </c>
      <c r="D304" s="36">
        <v>470.7833333333333</v>
      </c>
      <c r="E304" s="36">
        <v>460.11666666666662</v>
      </c>
      <c r="F304" s="36">
        <v>443.08333333333331</v>
      </c>
      <c r="G304" s="36">
        <v>432.41666666666663</v>
      </c>
      <c r="H304" s="36">
        <v>487.81666666666661</v>
      </c>
      <c r="I304" s="36">
        <v>498.48333333333335</v>
      </c>
      <c r="J304" s="36">
        <v>515.51666666666665</v>
      </c>
      <c r="K304" s="31">
        <v>481.45</v>
      </c>
      <c r="L304" s="31">
        <v>453.75</v>
      </c>
      <c r="M304" s="31">
        <v>117.85336</v>
      </c>
      <c r="N304" s="1"/>
      <c r="O304" s="1"/>
    </row>
    <row r="305" spans="1:15" ht="12.75" customHeight="1">
      <c r="A305" s="33">
        <v>295</v>
      </c>
      <c r="B305" s="53" t="s">
        <v>425</v>
      </c>
      <c r="C305" s="31">
        <v>268.45</v>
      </c>
      <c r="D305" s="36">
        <v>269.7833333333333</v>
      </c>
      <c r="E305" s="36">
        <v>263.61666666666662</v>
      </c>
      <c r="F305" s="36">
        <v>258.7833333333333</v>
      </c>
      <c r="G305" s="36">
        <v>252.61666666666662</v>
      </c>
      <c r="H305" s="36">
        <v>274.61666666666662</v>
      </c>
      <c r="I305" s="36">
        <v>280.78333333333336</v>
      </c>
      <c r="J305" s="36">
        <v>285.61666666666662</v>
      </c>
      <c r="K305" s="31">
        <v>275.95</v>
      </c>
      <c r="L305" s="31">
        <v>264.95</v>
      </c>
      <c r="M305" s="31">
        <v>44.567590000000003</v>
      </c>
      <c r="N305" s="1"/>
      <c r="O305" s="1"/>
    </row>
    <row r="306" spans="1:15" ht="12.75" customHeight="1">
      <c r="A306" s="33">
        <v>296</v>
      </c>
      <c r="B306" s="53" t="s">
        <v>426</v>
      </c>
      <c r="C306" s="31">
        <v>148.15</v>
      </c>
      <c r="D306" s="36">
        <v>148.03666666666666</v>
      </c>
      <c r="E306" s="36">
        <v>145.82333333333332</v>
      </c>
      <c r="F306" s="36">
        <v>143.49666666666667</v>
      </c>
      <c r="G306" s="36">
        <v>141.28333333333333</v>
      </c>
      <c r="H306" s="36">
        <v>150.36333333333332</v>
      </c>
      <c r="I306" s="36">
        <v>152.57666666666663</v>
      </c>
      <c r="J306" s="36">
        <v>154.90333333333331</v>
      </c>
      <c r="K306" s="31">
        <v>150.25</v>
      </c>
      <c r="L306" s="31">
        <v>145.71</v>
      </c>
      <c r="M306" s="31">
        <v>38.796669999999999</v>
      </c>
      <c r="N306" s="1"/>
      <c r="O306" s="1"/>
    </row>
    <row r="307" spans="1:15" ht="12.75" customHeight="1">
      <c r="A307" s="33">
        <v>297</v>
      </c>
      <c r="B307" s="53" t="s">
        <v>279</v>
      </c>
      <c r="C307" s="31">
        <v>1015.65</v>
      </c>
      <c r="D307" s="36">
        <v>1014.5499999999998</v>
      </c>
      <c r="E307" s="36">
        <v>1004.8999999999996</v>
      </c>
      <c r="F307" s="36">
        <v>994.14999999999975</v>
      </c>
      <c r="G307" s="36">
        <v>984.49999999999955</v>
      </c>
      <c r="H307" s="36">
        <v>1025.2999999999997</v>
      </c>
      <c r="I307" s="36">
        <v>1034.95</v>
      </c>
      <c r="J307" s="36">
        <v>1045.6999999999998</v>
      </c>
      <c r="K307" s="31">
        <v>1024.2</v>
      </c>
      <c r="L307" s="31">
        <v>1003.8</v>
      </c>
      <c r="M307" s="31">
        <v>23.318480000000001</v>
      </c>
      <c r="N307" s="1"/>
      <c r="O307" s="1"/>
    </row>
    <row r="308" spans="1:15" ht="12.75" customHeight="1">
      <c r="A308" s="33">
        <v>298</v>
      </c>
      <c r="B308" s="53" t="s">
        <v>280</v>
      </c>
      <c r="C308" s="31">
        <v>9011.2000000000007</v>
      </c>
      <c r="D308" s="36">
        <v>9077.3166666666675</v>
      </c>
      <c r="E308" s="36">
        <v>8886.4333333333343</v>
      </c>
      <c r="F308" s="36">
        <v>8761.6666666666661</v>
      </c>
      <c r="G308" s="36">
        <v>8570.7833333333328</v>
      </c>
      <c r="H308" s="36">
        <v>9202.0833333333358</v>
      </c>
      <c r="I308" s="36">
        <v>9392.9666666666708</v>
      </c>
      <c r="J308" s="36">
        <v>9517.7333333333372</v>
      </c>
      <c r="K308" s="31">
        <v>9268.2000000000007</v>
      </c>
      <c r="L308" s="31">
        <v>8952.5499999999993</v>
      </c>
      <c r="M308" s="31">
        <v>1.23071</v>
      </c>
      <c r="N308" s="1"/>
      <c r="O308" s="1"/>
    </row>
    <row r="309" spans="1:15" ht="12.75" customHeight="1">
      <c r="A309" s="33">
        <v>299</v>
      </c>
      <c r="B309" s="53" t="s">
        <v>873</v>
      </c>
      <c r="C309" s="31">
        <v>763.35</v>
      </c>
      <c r="D309" s="36">
        <v>766.51666666666677</v>
      </c>
      <c r="E309" s="36">
        <v>753.83333333333348</v>
      </c>
      <c r="F309" s="36">
        <v>744.31666666666672</v>
      </c>
      <c r="G309" s="36">
        <v>731.63333333333344</v>
      </c>
      <c r="H309" s="36">
        <v>776.03333333333353</v>
      </c>
      <c r="I309" s="36">
        <v>788.7166666666667</v>
      </c>
      <c r="J309" s="36">
        <v>798.23333333333358</v>
      </c>
      <c r="K309" s="31">
        <v>779.2</v>
      </c>
      <c r="L309" s="31">
        <v>757</v>
      </c>
      <c r="M309" s="31">
        <v>10.66239</v>
      </c>
      <c r="N309" s="1"/>
      <c r="O309" s="1"/>
    </row>
    <row r="310" spans="1:15" ht="12.75" customHeight="1">
      <c r="A310" s="33">
        <v>300</v>
      </c>
      <c r="B310" s="53" t="s">
        <v>166</v>
      </c>
      <c r="C310" s="31">
        <v>1770.2</v>
      </c>
      <c r="D310" s="36">
        <v>1770.3666666666668</v>
      </c>
      <c r="E310" s="36">
        <v>1755.7333333333336</v>
      </c>
      <c r="F310" s="36">
        <v>1741.2666666666669</v>
      </c>
      <c r="G310" s="36">
        <v>1726.6333333333337</v>
      </c>
      <c r="H310" s="36">
        <v>1784.8333333333335</v>
      </c>
      <c r="I310" s="36">
        <v>1799.4666666666667</v>
      </c>
      <c r="J310" s="36">
        <v>1813.9333333333334</v>
      </c>
      <c r="K310" s="31">
        <v>1785</v>
      </c>
      <c r="L310" s="31">
        <v>1755.9</v>
      </c>
      <c r="M310" s="31">
        <v>17.075890000000001</v>
      </c>
      <c r="N310" s="1"/>
      <c r="O310" s="1"/>
    </row>
    <row r="311" spans="1:15" ht="12.75" customHeight="1">
      <c r="A311" s="33">
        <v>301</v>
      </c>
      <c r="B311" s="53" t="s">
        <v>427</v>
      </c>
      <c r="C311" s="31">
        <v>85.21</v>
      </c>
      <c r="D311" s="36">
        <v>85.86</v>
      </c>
      <c r="E311" s="36">
        <v>84.15</v>
      </c>
      <c r="F311" s="36">
        <v>83.09</v>
      </c>
      <c r="G311" s="36">
        <v>81.38000000000001</v>
      </c>
      <c r="H311" s="36">
        <v>86.92</v>
      </c>
      <c r="I311" s="36">
        <v>88.63000000000001</v>
      </c>
      <c r="J311" s="36">
        <v>89.69</v>
      </c>
      <c r="K311" s="31">
        <v>87.57</v>
      </c>
      <c r="L311" s="31">
        <v>84.8</v>
      </c>
      <c r="M311" s="31">
        <v>92.070980000000006</v>
      </c>
      <c r="N311" s="1"/>
      <c r="O311" s="1"/>
    </row>
    <row r="312" spans="1:15" ht="12.75" customHeight="1">
      <c r="A312" s="33">
        <v>302</v>
      </c>
      <c r="B312" s="53" t="s">
        <v>179</v>
      </c>
      <c r="C312" s="31">
        <v>128951.05</v>
      </c>
      <c r="D312" s="36">
        <v>129267.01666666666</v>
      </c>
      <c r="E312" s="36">
        <v>127884.03333333333</v>
      </c>
      <c r="F312" s="36">
        <v>126817.01666666666</v>
      </c>
      <c r="G312" s="36">
        <v>125434.03333333333</v>
      </c>
      <c r="H312" s="36">
        <v>130334.03333333333</v>
      </c>
      <c r="I312" s="36">
        <v>131717.01666666666</v>
      </c>
      <c r="J312" s="36">
        <v>132784.03333333333</v>
      </c>
      <c r="K312" s="31">
        <v>130650</v>
      </c>
      <c r="L312" s="31">
        <v>128200</v>
      </c>
      <c r="M312" s="31">
        <v>7.8820000000000001E-2</v>
      </c>
      <c r="N312" s="1"/>
      <c r="O312" s="1"/>
    </row>
    <row r="313" spans="1:15" ht="12.75" customHeight="1">
      <c r="A313" s="33">
        <v>303</v>
      </c>
      <c r="B313" s="53" t="s">
        <v>428</v>
      </c>
      <c r="C313" s="31">
        <v>2001</v>
      </c>
      <c r="D313" s="36">
        <v>1994.55</v>
      </c>
      <c r="E313" s="36">
        <v>1913.4499999999998</v>
      </c>
      <c r="F313" s="36">
        <v>1825.8999999999999</v>
      </c>
      <c r="G313" s="36">
        <v>1744.7999999999997</v>
      </c>
      <c r="H313" s="36">
        <v>2082.1</v>
      </c>
      <c r="I313" s="36">
        <v>2163.1999999999998</v>
      </c>
      <c r="J313" s="36">
        <v>2250.75</v>
      </c>
      <c r="K313" s="31">
        <v>2075.65</v>
      </c>
      <c r="L313" s="31">
        <v>1907</v>
      </c>
      <c r="M313" s="31">
        <v>20.672529999999998</v>
      </c>
      <c r="N313" s="1"/>
      <c r="O313" s="1"/>
    </row>
    <row r="314" spans="1:15" ht="12.75" customHeight="1">
      <c r="A314" s="33">
        <v>304</v>
      </c>
      <c r="B314" s="53" t="s">
        <v>429</v>
      </c>
      <c r="C314" s="31">
        <v>1533.9</v>
      </c>
      <c r="D314" s="36">
        <v>1526.55</v>
      </c>
      <c r="E314" s="36">
        <v>1514.35</v>
      </c>
      <c r="F314" s="36">
        <v>1494.8</v>
      </c>
      <c r="G314" s="36">
        <v>1482.6</v>
      </c>
      <c r="H314" s="36">
        <v>1546.1</v>
      </c>
      <c r="I314" s="36">
        <v>1558.3000000000002</v>
      </c>
      <c r="J314" s="36">
        <v>1577.85</v>
      </c>
      <c r="K314" s="31">
        <v>1538.75</v>
      </c>
      <c r="L314" s="31">
        <v>1507</v>
      </c>
      <c r="M314" s="31">
        <v>3.5022199999999999</v>
      </c>
      <c r="N314" s="1"/>
      <c r="O314" s="1"/>
    </row>
    <row r="315" spans="1:15" ht="12.75" customHeight="1">
      <c r="A315" s="33">
        <v>305</v>
      </c>
      <c r="B315" s="53" t="s">
        <v>176</v>
      </c>
      <c r="C315" s="31">
        <v>1699.4</v>
      </c>
      <c r="D315" s="36">
        <v>1687.6000000000001</v>
      </c>
      <c r="E315" s="36">
        <v>1661.8000000000002</v>
      </c>
      <c r="F315" s="36">
        <v>1624.2</v>
      </c>
      <c r="G315" s="36">
        <v>1598.4</v>
      </c>
      <c r="H315" s="36">
        <v>1725.2000000000003</v>
      </c>
      <c r="I315" s="36">
        <v>1751</v>
      </c>
      <c r="J315" s="36">
        <v>1788.6000000000004</v>
      </c>
      <c r="K315" s="31">
        <v>1713.4</v>
      </c>
      <c r="L315" s="31">
        <v>1650</v>
      </c>
      <c r="M315" s="31">
        <v>6.1691099999999999</v>
      </c>
      <c r="N315" s="1"/>
      <c r="O315" s="1"/>
    </row>
    <row r="316" spans="1:15" ht="12.75" customHeight="1">
      <c r="A316" s="33">
        <v>306</v>
      </c>
      <c r="B316" s="53" t="s">
        <v>874</v>
      </c>
      <c r="C316" s="31">
        <v>653.35</v>
      </c>
      <c r="D316" s="36">
        <v>654.43333333333339</v>
      </c>
      <c r="E316" s="36">
        <v>645.91666666666674</v>
      </c>
      <c r="F316" s="36">
        <v>638.48333333333335</v>
      </c>
      <c r="G316" s="36">
        <v>629.9666666666667</v>
      </c>
      <c r="H316" s="36">
        <v>661.86666666666679</v>
      </c>
      <c r="I316" s="36">
        <v>670.38333333333344</v>
      </c>
      <c r="J316" s="36">
        <v>677.81666666666683</v>
      </c>
      <c r="K316" s="31">
        <v>662.95</v>
      </c>
      <c r="L316" s="31">
        <v>647</v>
      </c>
      <c r="M316" s="31">
        <v>3.5384500000000001</v>
      </c>
      <c r="N316" s="1"/>
      <c r="O316" s="1"/>
    </row>
    <row r="317" spans="1:15" ht="12.75" customHeight="1">
      <c r="A317" s="33">
        <v>307</v>
      </c>
      <c r="B317" s="53" t="s">
        <v>168</v>
      </c>
      <c r="C317" s="31">
        <v>300.5</v>
      </c>
      <c r="D317" s="36">
        <v>300.11666666666667</v>
      </c>
      <c r="E317" s="36">
        <v>298.13333333333333</v>
      </c>
      <c r="F317" s="36">
        <v>295.76666666666665</v>
      </c>
      <c r="G317" s="36">
        <v>293.7833333333333</v>
      </c>
      <c r="H317" s="36">
        <v>302.48333333333335</v>
      </c>
      <c r="I317" s="36">
        <v>304.4666666666667</v>
      </c>
      <c r="J317" s="36">
        <v>306.83333333333337</v>
      </c>
      <c r="K317" s="31">
        <v>302.10000000000002</v>
      </c>
      <c r="L317" s="31">
        <v>297.75</v>
      </c>
      <c r="M317" s="31">
        <v>33.031100000000002</v>
      </c>
      <c r="N317" s="1"/>
      <c r="O317" s="1"/>
    </row>
    <row r="318" spans="1:15" ht="12.75" customHeight="1">
      <c r="A318" s="33">
        <v>308</v>
      </c>
      <c r="B318" s="53" t="s">
        <v>167</v>
      </c>
      <c r="C318" s="31">
        <v>2880.6</v>
      </c>
      <c r="D318" s="36">
        <v>2868.8666666666668</v>
      </c>
      <c r="E318" s="36">
        <v>2851.7333333333336</v>
      </c>
      <c r="F318" s="36">
        <v>2822.8666666666668</v>
      </c>
      <c r="G318" s="36">
        <v>2805.7333333333336</v>
      </c>
      <c r="H318" s="36">
        <v>2897.7333333333336</v>
      </c>
      <c r="I318" s="36">
        <v>2914.8666666666668</v>
      </c>
      <c r="J318" s="36">
        <v>2943.7333333333336</v>
      </c>
      <c r="K318" s="31">
        <v>2886</v>
      </c>
      <c r="L318" s="31">
        <v>2840</v>
      </c>
      <c r="M318" s="31">
        <v>19.66103</v>
      </c>
      <c r="N318" s="1"/>
      <c r="O318" s="1"/>
    </row>
    <row r="319" spans="1:15" ht="12.75" customHeight="1">
      <c r="A319" s="33">
        <v>309</v>
      </c>
      <c r="B319" s="53" t="s">
        <v>430</v>
      </c>
      <c r="C319" s="31">
        <v>450.35</v>
      </c>
      <c r="D319" s="36">
        <v>451.98333333333335</v>
      </c>
      <c r="E319" s="36">
        <v>447.66666666666669</v>
      </c>
      <c r="F319" s="36">
        <v>444.98333333333335</v>
      </c>
      <c r="G319" s="36">
        <v>440.66666666666669</v>
      </c>
      <c r="H319" s="36">
        <v>454.66666666666669</v>
      </c>
      <c r="I319" s="36">
        <v>458.98333333333329</v>
      </c>
      <c r="J319" s="36">
        <v>461.66666666666669</v>
      </c>
      <c r="K319" s="31">
        <v>456.3</v>
      </c>
      <c r="L319" s="31">
        <v>449.3</v>
      </c>
      <c r="M319" s="31">
        <v>1.25299</v>
      </c>
      <c r="N319" s="1"/>
      <c r="O319" s="1"/>
    </row>
    <row r="320" spans="1:15" ht="12.75" customHeight="1">
      <c r="A320" s="33">
        <v>310</v>
      </c>
      <c r="B320" s="53" t="s">
        <v>431</v>
      </c>
      <c r="C320" s="31">
        <v>625</v>
      </c>
      <c r="D320" s="36">
        <v>630.83333333333337</v>
      </c>
      <c r="E320" s="36">
        <v>614.66666666666674</v>
      </c>
      <c r="F320" s="36">
        <v>604.33333333333337</v>
      </c>
      <c r="G320" s="36">
        <v>588.16666666666674</v>
      </c>
      <c r="H320" s="36">
        <v>641.16666666666674</v>
      </c>
      <c r="I320" s="36">
        <v>657.33333333333348</v>
      </c>
      <c r="J320" s="36">
        <v>667.66666666666674</v>
      </c>
      <c r="K320" s="31">
        <v>647</v>
      </c>
      <c r="L320" s="31">
        <v>620.5</v>
      </c>
      <c r="M320" s="31">
        <v>18.829249999999998</v>
      </c>
      <c r="N320" s="1"/>
      <c r="O320" s="1"/>
    </row>
    <row r="321" spans="1:15" ht="12.75" customHeight="1">
      <c r="A321" s="33">
        <v>311</v>
      </c>
      <c r="B321" s="53" t="s">
        <v>169</v>
      </c>
      <c r="C321" s="31">
        <v>209.92</v>
      </c>
      <c r="D321" s="36">
        <v>208.79</v>
      </c>
      <c r="E321" s="36">
        <v>206.38</v>
      </c>
      <c r="F321" s="36">
        <v>202.84</v>
      </c>
      <c r="G321" s="36">
        <v>200.43</v>
      </c>
      <c r="H321" s="36">
        <v>212.32999999999998</v>
      </c>
      <c r="I321" s="36">
        <v>214.74</v>
      </c>
      <c r="J321" s="36">
        <v>218.27999999999997</v>
      </c>
      <c r="K321" s="31">
        <v>211.2</v>
      </c>
      <c r="L321" s="31">
        <v>205.25</v>
      </c>
      <c r="M321" s="31">
        <v>48.683129999999998</v>
      </c>
      <c r="N321" s="1"/>
      <c r="O321" s="1"/>
    </row>
    <row r="322" spans="1:15" ht="12.75" customHeight="1">
      <c r="A322" s="33">
        <v>312</v>
      </c>
      <c r="B322" s="53" t="s">
        <v>432</v>
      </c>
      <c r="C322" s="31">
        <v>217.96</v>
      </c>
      <c r="D322" s="36">
        <v>218.30333333333331</v>
      </c>
      <c r="E322" s="36">
        <v>215.65666666666664</v>
      </c>
      <c r="F322" s="36">
        <v>213.35333333333332</v>
      </c>
      <c r="G322" s="36">
        <v>210.70666666666665</v>
      </c>
      <c r="H322" s="36">
        <v>220.60666666666663</v>
      </c>
      <c r="I322" s="36">
        <v>223.25333333333333</v>
      </c>
      <c r="J322" s="36">
        <v>225.55666666666662</v>
      </c>
      <c r="K322" s="31">
        <v>220.95</v>
      </c>
      <c r="L322" s="31">
        <v>216</v>
      </c>
      <c r="M322" s="31">
        <v>23.028890000000001</v>
      </c>
      <c r="N322" s="1"/>
      <c r="O322" s="1"/>
    </row>
    <row r="323" spans="1:15" ht="12.75" customHeight="1">
      <c r="A323" s="33">
        <v>313</v>
      </c>
      <c r="B323" s="53" t="s">
        <v>804</v>
      </c>
      <c r="C323" s="31">
        <v>2137.85</v>
      </c>
      <c r="D323" s="36">
        <v>2152.6166666666668</v>
      </c>
      <c r="E323" s="36">
        <v>2115.2333333333336</v>
      </c>
      <c r="F323" s="36">
        <v>2092.6166666666668</v>
      </c>
      <c r="G323" s="36">
        <v>2055.2333333333336</v>
      </c>
      <c r="H323" s="36">
        <v>2175.2333333333336</v>
      </c>
      <c r="I323" s="36">
        <v>2212.6166666666668</v>
      </c>
      <c r="J323" s="36">
        <v>2235.2333333333336</v>
      </c>
      <c r="K323" s="31">
        <v>2190</v>
      </c>
      <c r="L323" s="31">
        <v>2130</v>
      </c>
      <c r="M323" s="31">
        <v>5.0757500000000002</v>
      </c>
      <c r="N323" s="1"/>
      <c r="O323" s="1"/>
    </row>
    <row r="324" spans="1:15" ht="12.75" customHeight="1">
      <c r="A324" s="33">
        <v>314</v>
      </c>
      <c r="B324" s="53" t="s">
        <v>170</v>
      </c>
      <c r="C324" s="31">
        <v>615.35</v>
      </c>
      <c r="D324" s="36">
        <v>613.51666666666677</v>
      </c>
      <c r="E324" s="36">
        <v>608.33333333333348</v>
      </c>
      <c r="F324" s="36">
        <v>601.31666666666672</v>
      </c>
      <c r="G324" s="36">
        <v>596.13333333333344</v>
      </c>
      <c r="H324" s="36">
        <v>620.53333333333353</v>
      </c>
      <c r="I324" s="36">
        <v>625.7166666666667</v>
      </c>
      <c r="J324" s="36">
        <v>632.73333333333358</v>
      </c>
      <c r="K324" s="31">
        <v>618.70000000000005</v>
      </c>
      <c r="L324" s="31">
        <v>606.5</v>
      </c>
      <c r="M324" s="31">
        <v>60.708449999999999</v>
      </c>
      <c r="N324" s="1"/>
      <c r="O324" s="1"/>
    </row>
    <row r="325" spans="1:15" ht="12.75" customHeight="1">
      <c r="A325" s="33">
        <v>315</v>
      </c>
      <c r="B325" s="53" t="s">
        <v>171</v>
      </c>
      <c r="C325" s="31">
        <v>12104.05</v>
      </c>
      <c r="D325" s="36">
        <v>12087.800000000001</v>
      </c>
      <c r="E325" s="36">
        <v>12038.150000000001</v>
      </c>
      <c r="F325" s="36">
        <v>11972.25</v>
      </c>
      <c r="G325" s="36">
        <v>11922.6</v>
      </c>
      <c r="H325" s="36">
        <v>12153.700000000003</v>
      </c>
      <c r="I325" s="36">
        <v>12203.35</v>
      </c>
      <c r="J325" s="36">
        <v>12269.250000000004</v>
      </c>
      <c r="K325" s="31">
        <v>12137.45</v>
      </c>
      <c r="L325" s="31">
        <v>12021.9</v>
      </c>
      <c r="M325" s="31">
        <v>4.0692599999999999</v>
      </c>
      <c r="N325" s="1"/>
      <c r="O325" s="1"/>
    </row>
    <row r="326" spans="1:15" ht="12.75" customHeight="1">
      <c r="A326" s="33">
        <v>316</v>
      </c>
      <c r="B326" s="53" t="s">
        <v>433</v>
      </c>
      <c r="C326" s="31">
        <v>2838.7</v>
      </c>
      <c r="D326" s="36">
        <v>2848.35</v>
      </c>
      <c r="E326" s="36">
        <v>2816.7</v>
      </c>
      <c r="F326" s="36">
        <v>2794.7</v>
      </c>
      <c r="G326" s="36">
        <v>2763.0499999999997</v>
      </c>
      <c r="H326" s="36">
        <v>2870.35</v>
      </c>
      <c r="I326" s="36">
        <v>2902.0000000000005</v>
      </c>
      <c r="J326" s="36">
        <v>2924</v>
      </c>
      <c r="K326" s="31">
        <v>2880</v>
      </c>
      <c r="L326" s="31">
        <v>2826.35</v>
      </c>
      <c r="M326" s="31">
        <v>1.26884</v>
      </c>
      <c r="N326" s="1"/>
      <c r="O326" s="1"/>
    </row>
    <row r="327" spans="1:15" ht="12.75" customHeight="1">
      <c r="A327" s="33">
        <v>317</v>
      </c>
      <c r="B327" s="53" t="s">
        <v>175</v>
      </c>
      <c r="C327" s="31">
        <v>996.1</v>
      </c>
      <c r="D327" s="36">
        <v>998.56666666666661</v>
      </c>
      <c r="E327" s="36">
        <v>988.63333333333321</v>
      </c>
      <c r="F327" s="36">
        <v>981.16666666666663</v>
      </c>
      <c r="G327" s="36">
        <v>971.23333333333323</v>
      </c>
      <c r="H327" s="36">
        <v>1006.0333333333332</v>
      </c>
      <c r="I327" s="36">
        <v>1015.9666666666666</v>
      </c>
      <c r="J327" s="36">
        <v>1023.4333333333332</v>
      </c>
      <c r="K327" s="31">
        <v>1008.5</v>
      </c>
      <c r="L327" s="31">
        <v>991.1</v>
      </c>
      <c r="M327" s="31">
        <v>2.68424</v>
      </c>
      <c r="N327" s="1"/>
      <c r="O327" s="1"/>
    </row>
    <row r="328" spans="1:15" ht="12.75" customHeight="1">
      <c r="A328" s="33">
        <v>318</v>
      </c>
      <c r="B328" s="53" t="s">
        <v>281</v>
      </c>
      <c r="C328" s="31">
        <v>913.8</v>
      </c>
      <c r="D328" s="36">
        <v>916.33333333333337</v>
      </c>
      <c r="E328" s="36">
        <v>907.66666666666674</v>
      </c>
      <c r="F328" s="36">
        <v>901.53333333333342</v>
      </c>
      <c r="G328" s="36">
        <v>892.86666666666679</v>
      </c>
      <c r="H328" s="36">
        <v>922.4666666666667</v>
      </c>
      <c r="I328" s="36">
        <v>931.13333333333344</v>
      </c>
      <c r="J328" s="36">
        <v>937.26666666666665</v>
      </c>
      <c r="K328" s="31">
        <v>925</v>
      </c>
      <c r="L328" s="31">
        <v>910.2</v>
      </c>
      <c r="M328" s="31">
        <v>13.37555</v>
      </c>
      <c r="N328" s="1"/>
      <c r="O328" s="1"/>
    </row>
    <row r="329" spans="1:15" ht="12.75" customHeight="1">
      <c r="A329" s="33">
        <v>319</v>
      </c>
      <c r="B329" s="53" t="s">
        <v>434</v>
      </c>
      <c r="C329" s="31">
        <v>5685.8</v>
      </c>
      <c r="D329" s="36">
        <v>5615.2833333333328</v>
      </c>
      <c r="E329" s="36">
        <v>5370.5666666666657</v>
      </c>
      <c r="F329" s="36">
        <v>5055.333333333333</v>
      </c>
      <c r="G329" s="36">
        <v>4810.6166666666659</v>
      </c>
      <c r="H329" s="36">
        <v>5930.5166666666655</v>
      </c>
      <c r="I329" s="36">
        <v>6175.2333333333327</v>
      </c>
      <c r="J329" s="36">
        <v>6490.4666666666653</v>
      </c>
      <c r="K329" s="31">
        <v>5860</v>
      </c>
      <c r="L329" s="31">
        <v>5300.05</v>
      </c>
      <c r="M329" s="31">
        <v>96.236789999999999</v>
      </c>
      <c r="N329" s="1"/>
      <c r="O329" s="1"/>
    </row>
    <row r="330" spans="1:15" ht="12.75" customHeight="1">
      <c r="A330" s="33">
        <v>320</v>
      </c>
      <c r="B330" s="53" t="s">
        <v>435</v>
      </c>
      <c r="C330" s="31">
        <v>669.3</v>
      </c>
      <c r="D330" s="36">
        <v>674.4666666666667</v>
      </c>
      <c r="E330" s="36">
        <v>657.93333333333339</v>
      </c>
      <c r="F330" s="36">
        <v>646.56666666666672</v>
      </c>
      <c r="G330" s="36">
        <v>630.03333333333342</v>
      </c>
      <c r="H330" s="36">
        <v>685.83333333333337</v>
      </c>
      <c r="I330" s="36">
        <v>702.36666666666667</v>
      </c>
      <c r="J330" s="36">
        <v>713.73333333333335</v>
      </c>
      <c r="K330" s="31">
        <v>691</v>
      </c>
      <c r="L330" s="31">
        <v>663.1</v>
      </c>
      <c r="M330" s="31">
        <v>35.630850000000002</v>
      </c>
      <c r="N330" s="1"/>
      <c r="O330" s="1"/>
    </row>
    <row r="331" spans="1:15" ht="12.75" customHeight="1">
      <c r="A331" s="33">
        <v>321</v>
      </c>
      <c r="B331" s="53" t="s">
        <v>436</v>
      </c>
      <c r="C331" s="31">
        <v>1217.45</v>
      </c>
      <c r="D331" s="36">
        <v>1227.8</v>
      </c>
      <c r="E331" s="36">
        <v>1202.6499999999999</v>
      </c>
      <c r="F331" s="36">
        <v>1187.8499999999999</v>
      </c>
      <c r="G331" s="36">
        <v>1162.6999999999998</v>
      </c>
      <c r="H331" s="36">
        <v>1242.5999999999999</v>
      </c>
      <c r="I331" s="36">
        <v>1267.75</v>
      </c>
      <c r="J331" s="36">
        <v>1282.55</v>
      </c>
      <c r="K331" s="31">
        <v>1252.95</v>
      </c>
      <c r="L331" s="31">
        <v>1213</v>
      </c>
      <c r="M331" s="31">
        <v>0.71691000000000005</v>
      </c>
      <c r="N331" s="1"/>
      <c r="O331" s="1"/>
    </row>
    <row r="332" spans="1:15" ht="12.75" customHeight="1">
      <c r="A332" s="33">
        <v>322</v>
      </c>
      <c r="B332" s="53" t="s">
        <v>174</v>
      </c>
      <c r="C332" s="31">
        <v>2037.9</v>
      </c>
      <c r="D332" s="36">
        <v>2059.0333333333333</v>
      </c>
      <c r="E332" s="36">
        <v>2008.8666666666668</v>
      </c>
      <c r="F332" s="36">
        <v>1979.8333333333335</v>
      </c>
      <c r="G332" s="36">
        <v>1929.666666666667</v>
      </c>
      <c r="H332" s="36">
        <v>2088.0666666666666</v>
      </c>
      <c r="I332" s="36">
        <v>2138.2333333333336</v>
      </c>
      <c r="J332" s="36">
        <v>2167.2666666666664</v>
      </c>
      <c r="K332" s="31">
        <v>2109.1999999999998</v>
      </c>
      <c r="L332" s="31">
        <v>2030</v>
      </c>
      <c r="M332" s="31">
        <v>3.34572</v>
      </c>
      <c r="N332" s="1"/>
      <c r="O332" s="1"/>
    </row>
    <row r="333" spans="1:15" ht="12.75" customHeight="1">
      <c r="A333" s="33">
        <v>323</v>
      </c>
      <c r="B333" s="53" t="s">
        <v>803</v>
      </c>
      <c r="C333" s="31">
        <v>492.4</v>
      </c>
      <c r="D333" s="36">
        <v>493.31666666666661</v>
      </c>
      <c r="E333" s="36">
        <v>489.23333333333323</v>
      </c>
      <c r="F333" s="36">
        <v>486.06666666666661</v>
      </c>
      <c r="G333" s="36">
        <v>481.98333333333323</v>
      </c>
      <c r="H333" s="36">
        <v>496.48333333333323</v>
      </c>
      <c r="I333" s="36">
        <v>500.56666666666661</v>
      </c>
      <c r="J333" s="36">
        <v>503.73333333333323</v>
      </c>
      <c r="K333" s="31">
        <v>497.4</v>
      </c>
      <c r="L333" s="31">
        <v>490.15</v>
      </c>
      <c r="M333" s="31">
        <v>1.29097</v>
      </c>
      <c r="N333" s="1"/>
      <c r="O333" s="1"/>
    </row>
    <row r="334" spans="1:15" ht="12.75" customHeight="1">
      <c r="A334" s="33">
        <v>324</v>
      </c>
      <c r="B334" s="53" t="s">
        <v>282</v>
      </c>
      <c r="C334" s="31">
        <v>73.39</v>
      </c>
      <c r="D334" s="36">
        <v>73.540000000000006</v>
      </c>
      <c r="E334" s="36">
        <v>72.920000000000016</v>
      </c>
      <c r="F334" s="36">
        <v>72.45</v>
      </c>
      <c r="G334" s="36">
        <v>71.830000000000013</v>
      </c>
      <c r="H334" s="36">
        <v>74.010000000000019</v>
      </c>
      <c r="I334" s="36">
        <v>74.63</v>
      </c>
      <c r="J334" s="36">
        <v>75.100000000000023</v>
      </c>
      <c r="K334" s="31">
        <v>74.16</v>
      </c>
      <c r="L334" s="31">
        <v>73.069999999999993</v>
      </c>
      <c r="M334" s="31">
        <v>55.748420000000003</v>
      </c>
      <c r="N334" s="1"/>
      <c r="O334" s="1"/>
    </row>
    <row r="335" spans="1:15" ht="12.75" customHeight="1">
      <c r="A335" s="33">
        <v>325</v>
      </c>
      <c r="B335" s="53" t="s">
        <v>437</v>
      </c>
      <c r="C335" s="31">
        <v>551.70000000000005</v>
      </c>
      <c r="D335" s="36">
        <v>556.7166666666667</v>
      </c>
      <c r="E335" s="36">
        <v>544.98333333333335</v>
      </c>
      <c r="F335" s="36">
        <v>538.26666666666665</v>
      </c>
      <c r="G335" s="36">
        <v>526.5333333333333</v>
      </c>
      <c r="H335" s="36">
        <v>563.43333333333339</v>
      </c>
      <c r="I335" s="36">
        <v>575.16666666666674</v>
      </c>
      <c r="J335" s="36">
        <v>581.88333333333344</v>
      </c>
      <c r="K335" s="31">
        <v>568.45000000000005</v>
      </c>
      <c r="L335" s="31">
        <v>550</v>
      </c>
      <c r="M335" s="31">
        <v>8.7195599999999995</v>
      </c>
      <c r="N335" s="1"/>
      <c r="O335" s="1"/>
    </row>
    <row r="336" spans="1:15" ht="12.75" customHeight="1">
      <c r="A336" s="33">
        <v>326</v>
      </c>
      <c r="B336" s="53" t="s">
        <v>178</v>
      </c>
      <c r="C336" s="31">
        <v>2628.9</v>
      </c>
      <c r="D336" s="36">
        <v>2616.2999999999997</v>
      </c>
      <c r="E336" s="36">
        <v>2596.6999999999994</v>
      </c>
      <c r="F336" s="36">
        <v>2564.4999999999995</v>
      </c>
      <c r="G336" s="36">
        <v>2544.8999999999992</v>
      </c>
      <c r="H336" s="36">
        <v>2648.4999999999995</v>
      </c>
      <c r="I336" s="36">
        <v>2668.1</v>
      </c>
      <c r="J336" s="36">
        <v>2700.2999999999997</v>
      </c>
      <c r="K336" s="31">
        <v>2635.9</v>
      </c>
      <c r="L336" s="31">
        <v>2584.1</v>
      </c>
      <c r="M336" s="31">
        <v>9.5851100000000002</v>
      </c>
      <c r="N336" s="1"/>
      <c r="O336" s="1"/>
    </row>
    <row r="337" spans="1:15" ht="12.75" customHeight="1">
      <c r="A337" s="33">
        <v>327</v>
      </c>
      <c r="B337" s="53" t="s">
        <v>173</v>
      </c>
      <c r="C337" s="31">
        <v>3984.3</v>
      </c>
      <c r="D337" s="36">
        <v>3966.7000000000003</v>
      </c>
      <c r="E337" s="36">
        <v>3918.6000000000004</v>
      </c>
      <c r="F337" s="36">
        <v>3852.9</v>
      </c>
      <c r="G337" s="36">
        <v>3804.8</v>
      </c>
      <c r="H337" s="36">
        <v>4032.4000000000005</v>
      </c>
      <c r="I337" s="36">
        <v>4080.5</v>
      </c>
      <c r="J337" s="36">
        <v>4146.2000000000007</v>
      </c>
      <c r="K337" s="31">
        <v>4014.8</v>
      </c>
      <c r="L337" s="31">
        <v>3901</v>
      </c>
      <c r="M337" s="31">
        <v>4.7973699999999999</v>
      </c>
      <c r="N337" s="1"/>
      <c r="O337" s="1"/>
    </row>
    <row r="338" spans="1:15" ht="12.75" customHeight="1">
      <c r="A338" s="33">
        <v>328</v>
      </c>
      <c r="B338" s="53" t="s">
        <v>180</v>
      </c>
      <c r="C338" s="31">
        <v>1810.6</v>
      </c>
      <c r="D338" s="36">
        <v>1806.0333333333335</v>
      </c>
      <c r="E338" s="36">
        <v>1795.5666666666671</v>
      </c>
      <c r="F338" s="36">
        <v>1780.5333333333335</v>
      </c>
      <c r="G338" s="36">
        <v>1770.0666666666671</v>
      </c>
      <c r="H338" s="36">
        <v>1821.0666666666671</v>
      </c>
      <c r="I338" s="36">
        <v>1831.5333333333338</v>
      </c>
      <c r="J338" s="36">
        <v>1846.5666666666671</v>
      </c>
      <c r="K338" s="31">
        <v>1816.5</v>
      </c>
      <c r="L338" s="31">
        <v>1791</v>
      </c>
      <c r="M338" s="31">
        <v>1.12079</v>
      </c>
      <c r="N338" s="1"/>
      <c r="O338" s="1"/>
    </row>
    <row r="339" spans="1:15" ht="12.75" customHeight="1">
      <c r="A339" s="33">
        <v>329</v>
      </c>
      <c r="B339" s="53" t="s">
        <v>438</v>
      </c>
      <c r="C339" s="31">
        <v>1223.9000000000001</v>
      </c>
      <c r="D339" s="36">
        <v>1223.9666666666667</v>
      </c>
      <c r="E339" s="36">
        <v>1207.9333333333334</v>
      </c>
      <c r="F339" s="36">
        <v>1191.9666666666667</v>
      </c>
      <c r="G339" s="36">
        <v>1175.9333333333334</v>
      </c>
      <c r="H339" s="36">
        <v>1239.9333333333334</v>
      </c>
      <c r="I339" s="36">
        <v>1255.9666666666667</v>
      </c>
      <c r="J339" s="36">
        <v>1271.9333333333334</v>
      </c>
      <c r="K339" s="31">
        <v>1240</v>
      </c>
      <c r="L339" s="31">
        <v>1208</v>
      </c>
      <c r="M339" s="31">
        <v>7.6036200000000003</v>
      </c>
      <c r="N339" s="1"/>
      <c r="O339" s="1"/>
    </row>
    <row r="340" spans="1:15" ht="12.75" customHeight="1">
      <c r="A340" s="33">
        <v>330</v>
      </c>
      <c r="B340" s="53" t="s">
        <v>439</v>
      </c>
      <c r="C340" s="31">
        <v>188.61</v>
      </c>
      <c r="D340" s="36">
        <v>188.83666666666667</v>
      </c>
      <c r="E340" s="36">
        <v>183.68333333333334</v>
      </c>
      <c r="F340" s="36">
        <v>178.75666666666666</v>
      </c>
      <c r="G340" s="36">
        <v>173.60333333333332</v>
      </c>
      <c r="H340" s="36">
        <v>193.76333333333335</v>
      </c>
      <c r="I340" s="36">
        <v>198.91666666666671</v>
      </c>
      <c r="J340" s="36">
        <v>203.84333333333336</v>
      </c>
      <c r="K340" s="31">
        <v>193.99</v>
      </c>
      <c r="L340" s="31">
        <v>183.91</v>
      </c>
      <c r="M340" s="31">
        <v>782.46785</v>
      </c>
      <c r="N340" s="1"/>
      <c r="O340" s="1"/>
    </row>
    <row r="341" spans="1:15" ht="12.75" customHeight="1">
      <c r="A341" s="33">
        <v>331</v>
      </c>
      <c r="B341" s="53" t="s">
        <v>440</v>
      </c>
      <c r="C341" s="31">
        <v>335.75</v>
      </c>
      <c r="D341" s="36">
        <v>336.88333333333333</v>
      </c>
      <c r="E341" s="36">
        <v>332.86666666666667</v>
      </c>
      <c r="F341" s="36">
        <v>329.98333333333335</v>
      </c>
      <c r="G341" s="36">
        <v>325.9666666666667</v>
      </c>
      <c r="H341" s="36">
        <v>339.76666666666665</v>
      </c>
      <c r="I341" s="36">
        <v>343.7833333333333</v>
      </c>
      <c r="J341" s="36">
        <v>346.66666666666663</v>
      </c>
      <c r="K341" s="31">
        <v>340.9</v>
      </c>
      <c r="L341" s="31">
        <v>334</v>
      </c>
      <c r="M341" s="31">
        <v>52.400260000000003</v>
      </c>
      <c r="N341" s="1"/>
      <c r="O341" s="1"/>
    </row>
    <row r="342" spans="1:15" ht="12.75" customHeight="1">
      <c r="A342" s="33">
        <v>332</v>
      </c>
      <c r="B342" s="53" t="s">
        <v>441</v>
      </c>
      <c r="C342" s="31">
        <v>103.82</v>
      </c>
      <c r="D342" s="36">
        <v>104.02</v>
      </c>
      <c r="E342" s="36">
        <v>102.74</v>
      </c>
      <c r="F342" s="36">
        <v>101.66</v>
      </c>
      <c r="G342" s="36">
        <v>100.38</v>
      </c>
      <c r="H342" s="36">
        <v>105.1</v>
      </c>
      <c r="I342" s="36">
        <v>106.38</v>
      </c>
      <c r="J342" s="36">
        <v>107.46</v>
      </c>
      <c r="K342" s="31">
        <v>105.3</v>
      </c>
      <c r="L342" s="31">
        <v>102.94</v>
      </c>
      <c r="M342" s="31">
        <v>742.13266999999996</v>
      </c>
      <c r="N342" s="1"/>
      <c r="O342" s="1"/>
    </row>
    <row r="343" spans="1:15" ht="12.75" customHeight="1">
      <c r="A343" s="33">
        <v>333</v>
      </c>
      <c r="B343" s="53" t="s">
        <v>442</v>
      </c>
      <c r="C343" s="31">
        <v>261.43</v>
      </c>
      <c r="D343" s="36">
        <v>263.41000000000003</v>
      </c>
      <c r="E343" s="36">
        <v>258.52000000000004</v>
      </c>
      <c r="F343" s="36">
        <v>255.61</v>
      </c>
      <c r="G343" s="36">
        <v>250.72000000000003</v>
      </c>
      <c r="H343" s="36">
        <v>266.32000000000005</v>
      </c>
      <c r="I343" s="36">
        <v>271.21000000000004</v>
      </c>
      <c r="J343" s="36">
        <v>274.12000000000006</v>
      </c>
      <c r="K343" s="31">
        <v>268.3</v>
      </c>
      <c r="L343" s="31">
        <v>260.5</v>
      </c>
      <c r="M343" s="31">
        <v>67.126919999999998</v>
      </c>
      <c r="N343" s="1"/>
      <c r="O343" s="1"/>
    </row>
    <row r="344" spans="1:15" ht="12.75" customHeight="1">
      <c r="A344" s="33">
        <v>334</v>
      </c>
      <c r="B344" s="53" t="s">
        <v>185</v>
      </c>
      <c r="C344" s="31">
        <v>252.28</v>
      </c>
      <c r="D344" s="36">
        <v>251.76</v>
      </c>
      <c r="E344" s="36">
        <v>249.51999999999998</v>
      </c>
      <c r="F344" s="36">
        <v>246.76</v>
      </c>
      <c r="G344" s="36">
        <v>244.51999999999998</v>
      </c>
      <c r="H344" s="36">
        <v>254.51999999999998</v>
      </c>
      <c r="I344" s="36">
        <v>256.76</v>
      </c>
      <c r="J344" s="36">
        <v>259.52</v>
      </c>
      <c r="K344" s="31">
        <v>254</v>
      </c>
      <c r="L344" s="31">
        <v>249</v>
      </c>
      <c r="M344" s="31">
        <v>141.21287000000001</v>
      </c>
      <c r="N344" s="1"/>
      <c r="O344" s="1"/>
    </row>
    <row r="345" spans="1:15" ht="12.75" customHeight="1">
      <c r="A345" s="33">
        <v>335</v>
      </c>
      <c r="B345" s="53" t="s">
        <v>801</v>
      </c>
      <c r="C345" s="31">
        <v>57.46</v>
      </c>
      <c r="D345" s="36">
        <v>57.51</v>
      </c>
      <c r="E345" s="36">
        <v>57.12</v>
      </c>
      <c r="F345" s="36">
        <v>56.78</v>
      </c>
      <c r="G345" s="36">
        <v>56.39</v>
      </c>
      <c r="H345" s="36">
        <v>57.849999999999994</v>
      </c>
      <c r="I345" s="36">
        <v>58.239999999999995</v>
      </c>
      <c r="J345" s="36">
        <v>58.579999999999991</v>
      </c>
      <c r="K345" s="31">
        <v>57.9</v>
      </c>
      <c r="L345" s="31">
        <v>57.17</v>
      </c>
      <c r="M345" s="31">
        <v>57.49933</v>
      </c>
      <c r="N345" s="1"/>
      <c r="O345" s="1"/>
    </row>
    <row r="346" spans="1:15" ht="12.75" customHeight="1">
      <c r="A346" s="33">
        <v>336</v>
      </c>
      <c r="B346" s="53" t="s">
        <v>187</v>
      </c>
      <c r="C346" s="31">
        <v>379.8</v>
      </c>
      <c r="D346" s="36">
        <v>377.34999999999997</v>
      </c>
      <c r="E346" s="36">
        <v>373.44999999999993</v>
      </c>
      <c r="F346" s="36">
        <v>367.09999999999997</v>
      </c>
      <c r="G346" s="36">
        <v>363.19999999999993</v>
      </c>
      <c r="H346" s="36">
        <v>383.69999999999993</v>
      </c>
      <c r="I346" s="36">
        <v>387.59999999999991</v>
      </c>
      <c r="J346" s="36">
        <v>393.94999999999993</v>
      </c>
      <c r="K346" s="31">
        <v>381.25</v>
      </c>
      <c r="L346" s="31">
        <v>371</v>
      </c>
      <c r="M346" s="31">
        <v>159.46104</v>
      </c>
      <c r="N346" s="1"/>
      <c r="O346" s="1"/>
    </row>
    <row r="347" spans="1:15" ht="12.75" customHeight="1">
      <c r="A347" s="33">
        <v>337</v>
      </c>
      <c r="B347" s="53" t="s">
        <v>444</v>
      </c>
      <c r="C347" s="31">
        <v>1249.6500000000001</v>
      </c>
      <c r="D347" s="36">
        <v>1246.05</v>
      </c>
      <c r="E347" s="36">
        <v>1237</v>
      </c>
      <c r="F347" s="36">
        <v>1224.3500000000001</v>
      </c>
      <c r="G347" s="36">
        <v>1215.3000000000002</v>
      </c>
      <c r="H347" s="36">
        <v>1258.6999999999998</v>
      </c>
      <c r="I347" s="36">
        <v>1267.7499999999995</v>
      </c>
      <c r="J347" s="36">
        <v>1280.3999999999996</v>
      </c>
      <c r="K347" s="31">
        <v>1255.0999999999999</v>
      </c>
      <c r="L347" s="31">
        <v>1233.4000000000001</v>
      </c>
      <c r="M347" s="31">
        <v>3.1053299999999999</v>
      </c>
      <c r="N347" s="1"/>
      <c r="O347" s="1"/>
    </row>
    <row r="348" spans="1:15" ht="12.75" customHeight="1">
      <c r="A348" s="33">
        <v>338</v>
      </c>
      <c r="B348" s="53" t="s">
        <v>181</v>
      </c>
      <c r="C348" s="31">
        <v>199.02</v>
      </c>
      <c r="D348" s="36">
        <v>197.43666666666664</v>
      </c>
      <c r="E348" s="36">
        <v>195.27333333333328</v>
      </c>
      <c r="F348" s="36">
        <v>191.52666666666664</v>
      </c>
      <c r="G348" s="36">
        <v>189.36333333333329</v>
      </c>
      <c r="H348" s="36">
        <v>201.18333333333328</v>
      </c>
      <c r="I348" s="36">
        <v>203.34666666666664</v>
      </c>
      <c r="J348" s="36">
        <v>207.09333333333328</v>
      </c>
      <c r="K348" s="31">
        <v>199.6</v>
      </c>
      <c r="L348" s="31">
        <v>193.69</v>
      </c>
      <c r="M348" s="31">
        <v>156.59264999999999</v>
      </c>
      <c r="N348" s="1"/>
      <c r="O348" s="1"/>
    </row>
    <row r="349" spans="1:15" ht="12.75" customHeight="1">
      <c r="A349" s="33">
        <v>339</v>
      </c>
      <c r="B349" s="53" t="s">
        <v>183</v>
      </c>
      <c r="C349" s="31">
        <v>3665.6</v>
      </c>
      <c r="D349" s="36">
        <v>3671.4833333333336</v>
      </c>
      <c r="E349" s="36">
        <v>3620.1166666666672</v>
      </c>
      <c r="F349" s="36">
        <v>3574.6333333333337</v>
      </c>
      <c r="G349" s="36">
        <v>3523.2666666666673</v>
      </c>
      <c r="H349" s="36">
        <v>3716.9666666666672</v>
      </c>
      <c r="I349" s="36">
        <v>3768.3333333333339</v>
      </c>
      <c r="J349" s="36">
        <v>3813.8166666666671</v>
      </c>
      <c r="K349" s="31">
        <v>3722.85</v>
      </c>
      <c r="L349" s="31">
        <v>3626</v>
      </c>
      <c r="M349" s="31">
        <v>1.99447</v>
      </c>
      <c r="N349" s="1"/>
      <c r="O349" s="1"/>
    </row>
    <row r="350" spans="1:15" ht="12.75" customHeight="1">
      <c r="A350" s="33">
        <v>340</v>
      </c>
      <c r="B350" s="53" t="s">
        <v>184</v>
      </c>
      <c r="C350" s="31">
        <v>2574.15</v>
      </c>
      <c r="D350" s="36">
        <v>2562.0833333333335</v>
      </c>
      <c r="E350" s="36">
        <v>2544.5666666666671</v>
      </c>
      <c r="F350" s="36">
        <v>2514.9833333333336</v>
      </c>
      <c r="G350" s="36">
        <v>2497.4666666666672</v>
      </c>
      <c r="H350" s="36">
        <v>2591.666666666667</v>
      </c>
      <c r="I350" s="36">
        <v>2609.1833333333334</v>
      </c>
      <c r="J350" s="36">
        <v>2638.7666666666669</v>
      </c>
      <c r="K350" s="31">
        <v>2579.6</v>
      </c>
      <c r="L350" s="31">
        <v>2532.5</v>
      </c>
      <c r="M350" s="31">
        <v>7.9151300000000004</v>
      </c>
      <c r="N350" s="1"/>
      <c r="O350" s="1"/>
    </row>
    <row r="351" spans="1:15" ht="12.75" customHeight="1">
      <c r="A351" s="33">
        <v>341</v>
      </c>
      <c r="B351" s="53" t="s">
        <v>445</v>
      </c>
      <c r="C351" s="31">
        <v>85.67</v>
      </c>
      <c r="D351" s="36">
        <v>86.166666666666671</v>
      </c>
      <c r="E351" s="36">
        <v>84.833333333333343</v>
      </c>
      <c r="F351" s="36">
        <v>83.99666666666667</v>
      </c>
      <c r="G351" s="36">
        <v>82.663333333333341</v>
      </c>
      <c r="H351" s="36">
        <v>87.003333333333345</v>
      </c>
      <c r="I351" s="36">
        <v>88.336666666666687</v>
      </c>
      <c r="J351" s="36">
        <v>89.173333333333346</v>
      </c>
      <c r="K351" s="31">
        <v>87.5</v>
      </c>
      <c r="L351" s="31">
        <v>85.33</v>
      </c>
      <c r="M351" s="31">
        <v>13.44505</v>
      </c>
      <c r="N351" s="1"/>
      <c r="O351" s="1"/>
    </row>
    <row r="352" spans="1:15" ht="12.75" customHeight="1">
      <c r="A352" s="33">
        <v>342</v>
      </c>
      <c r="B352" s="53" t="s">
        <v>283</v>
      </c>
      <c r="C352" s="31">
        <v>658.2</v>
      </c>
      <c r="D352" s="36">
        <v>654.08333333333337</v>
      </c>
      <c r="E352" s="36">
        <v>647.16666666666674</v>
      </c>
      <c r="F352" s="36">
        <v>636.13333333333333</v>
      </c>
      <c r="G352" s="36">
        <v>629.2166666666667</v>
      </c>
      <c r="H352" s="36">
        <v>665.11666666666679</v>
      </c>
      <c r="I352" s="36">
        <v>672.03333333333353</v>
      </c>
      <c r="J352" s="36">
        <v>683.06666666666683</v>
      </c>
      <c r="K352" s="31">
        <v>661</v>
      </c>
      <c r="L352" s="31">
        <v>643.04999999999995</v>
      </c>
      <c r="M352" s="31">
        <v>4.8506299999999998</v>
      </c>
      <c r="N352" s="1"/>
      <c r="O352" s="1"/>
    </row>
    <row r="353" spans="1:15" ht="12.75" customHeight="1">
      <c r="A353" s="33">
        <v>343</v>
      </c>
      <c r="B353" s="53" t="s">
        <v>875</v>
      </c>
      <c r="C353" s="31">
        <v>4769.55</v>
      </c>
      <c r="D353" s="36">
        <v>4786.416666666667</v>
      </c>
      <c r="E353" s="36">
        <v>4713.1333333333341</v>
      </c>
      <c r="F353" s="36">
        <v>4656.7166666666672</v>
      </c>
      <c r="G353" s="36">
        <v>4583.4333333333343</v>
      </c>
      <c r="H353" s="36">
        <v>4842.8333333333339</v>
      </c>
      <c r="I353" s="36">
        <v>4916.1166666666668</v>
      </c>
      <c r="J353" s="36">
        <v>4972.5333333333338</v>
      </c>
      <c r="K353" s="31">
        <v>4859.7</v>
      </c>
      <c r="L353" s="31">
        <v>4730</v>
      </c>
      <c r="M353" s="31">
        <v>0.58994999999999997</v>
      </c>
      <c r="N353" s="1"/>
      <c r="O353" s="1"/>
    </row>
    <row r="354" spans="1:15" ht="12.75" customHeight="1">
      <c r="A354" s="33">
        <v>344</v>
      </c>
      <c r="B354" s="53" t="s">
        <v>446</v>
      </c>
      <c r="C354" s="31">
        <v>372.95</v>
      </c>
      <c r="D354" s="36">
        <v>366.48333333333335</v>
      </c>
      <c r="E354" s="36">
        <v>359.26666666666671</v>
      </c>
      <c r="F354" s="36">
        <v>345.58333333333337</v>
      </c>
      <c r="G354" s="36">
        <v>338.36666666666673</v>
      </c>
      <c r="H354" s="36">
        <v>380.16666666666669</v>
      </c>
      <c r="I354" s="36">
        <v>387.38333333333338</v>
      </c>
      <c r="J354" s="36">
        <v>401.06666666666666</v>
      </c>
      <c r="K354" s="31">
        <v>373.7</v>
      </c>
      <c r="L354" s="31">
        <v>352.8</v>
      </c>
      <c r="M354" s="31">
        <v>18.77131</v>
      </c>
      <c r="N354" s="1"/>
      <c r="O354" s="1"/>
    </row>
    <row r="355" spans="1:15" ht="12.75" customHeight="1">
      <c r="A355" s="33">
        <v>345</v>
      </c>
      <c r="B355" s="53" t="s">
        <v>188</v>
      </c>
      <c r="C355" s="31">
        <v>1785.05</v>
      </c>
      <c r="D355" s="36">
        <v>1788.6333333333332</v>
      </c>
      <c r="E355" s="36">
        <v>1767.2666666666664</v>
      </c>
      <c r="F355" s="36">
        <v>1749.4833333333331</v>
      </c>
      <c r="G355" s="36">
        <v>1728.1166666666663</v>
      </c>
      <c r="H355" s="36">
        <v>1806.4166666666665</v>
      </c>
      <c r="I355" s="36">
        <v>1827.7833333333333</v>
      </c>
      <c r="J355" s="36">
        <v>1845.5666666666666</v>
      </c>
      <c r="K355" s="31">
        <v>1810</v>
      </c>
      <c r="L355" s="31">
        <v>1770.85</v>
      </c>
      <c r="M355" s="31">
        <v>2.5834100000000002</v>
      </c>
      <c r="N355" s="1"/>
      <c r="O355" s="1"/>
    </row>
    <row r="356" spans="1:15" ht="12.75" customHeight="1">
      <c r="A356" s="33">
        <v>346</v>
      </c>
      <c r="B356" s="53" t="s">
        <v>190</v>
      </c>
      <c r="C356" s="31">
        <v>288.2</v>
      </c>
      <c r="D356" s="36">
        <v>284.66666666666669</v>
      </c>
      <c r="E356" s="36">
        <v>280.03333333333336</v>
      </c>
      <c r="F356" s="36">
        <v>271.86666666666667</v>
      </c>
      <c r="G356" s="36">
        <v>267.23333333333335</v>
      </c>
      <c r="H356" s="36">
        <v>292.83333333333337</v>
      </c>
      <c r="I356" s="36">
        <v>297.4666666666667</v>
      </c>
      <c r="J356" s="36">
        <v>305.63333333333338</v>
      </c>
      <c r="K356" s="31">
        <v>289.3</v>
      </c>
      <c r="L356" s="31">
        <v>276.5</v>
      </c>
      <c r="M356" s="31">
        <v>397.81961999999999</v>
      </c>
      <c r="N356" s="1"/>
      <c r="O356" s="1"/>
    </row>
    <row r="357" spans="1:15" ht="12.75" customHeight="1">
      <c r="A357" s="33">
        <v>347</v>
      </c>
      <c r="B357" s="53" t="s">
        <v>284</v>
      </c>
      <c r="C357" s="31">
        <v>489.5</v>
      </c>
      <c r="D357" s="36">
        <v>490.56666666666666</v>
      </c>
      <c r="E357" s="36">
        <v>486.13333333333333</v>
      </c>
      <c r="F357" s="36">
        <v>482.76666666666665</v>
      </c>
      <c r="G357" s="36">
        <v>478.33333333333331</v>
      </c>
      <c r="H357" s="36">
        <v>493.93333333333334</v>
      </c>
      <c r="I357" s="36">
        <v>498.36666666666662</v>
      </c>
      <c r="J357" s="36">
        <v>501.73333333333335</v>
      </c>
      <c r="K357" s="31">
        <v>495</v>
      </c>
      <c r="L357" s="31">
        <v>487.2</v>
      </c>
      <c r="M357" s="31">
        <v>21.32461</v>
      </c>
      <c r="N357" s="1"/>
      <c r="O357" s="1"/>
    </row>
    <row r="358" spans="1:15" ht="12.75" customHeight="1">
      <c r="A358" s="33">
        <v>348</v>
      </c>
      <c r="B358" s="53" t="s">
        <v>447</v>
      </c>
      <c r="C358" s="31">
        <v>1823.35</v>
      </c>
      <c r="D358" s="36">
        <v>1821.3999999999999</v>
      </c>
      <c r="E358" s="36">
        <v>1787.9999999999998</v>
      </c>
      <c r="F358" s="36">
        <v>1752.6499999999999</v>
      </c>
      <c r="G358" s="36">
        <v>1719.2499999999998</v>
      </c>
      <c r="H358" s="36">
        <v>1856.7499999999998</v>
      </c>
      <c r="I358" s="36">
        <v>1890.1499999999999</v>
      </c>
      <c r="J358" s="36">
        <v>1925.4999999999998</v>
      </c>
      <c r="K358" s="31">
        <v>1854.8</v>
      </c>
      <c r="L358" s="31">
        <v>1786.05</v>
      </c>
      <c r="M358" s="31">
        <v>10.549899999999999</v>
      </c>
      <c r="N358" s="1"/>
      <c r="O358" s="1"/>
    </row>
    <row r="359" spans="1:15" ht="12.75" customHeight="1">
      <c r="A359" s="33">
        <v>349</v>
      </c>
      <c r="B359" s="53" t="s">
        <v>285</v>
      </c>
      <c r="C359" s="31">
        <v>436.55</v>
      </c>
      <c r="D359" s="36">
        <v>430.59999999999997</v>
      </c>
      <c r="E359" s="36">
        <v>418.69999999999993</v>
      </c>
      <c r="F359" s="36">
        <v>400.84999999999997</v>
      </c>
      <c r="G359" s="36">
        <v>388.94999999999993</v>
      </c>
      <c r="H359" s="36">
        <v>448.44999999999993</v>
      </c>
      <c r="I359" s="36">
        <v>460.34999999999991</v>
      </c>
      <c r="J359" s="36">
        <v>478.19999999999993</v>
      </c>
      <c r="K359" s="31">
        <v>442.5</v>
      </c>
      <c r="L359" s="31">
        <v>412.75</v>
      </c>
      <c r="M359" s="31">
        <v>66.303700000000006</v>
      </c>
      <c r="N359" s="1"/>
      <c r="O359" s="1"/>
    </row>
    <row r="360" spans="1:15" ht="12.75" customHeight="1">
      <c r="A360" s="33">
        <v>350</v>
      </c>
      <c r="B360" s="53" t="s">
        <v>189</v>
      </c>
      <c r="C360" s="31">
        <v>10425.450000000001</v>
      </c>
      <c r="D360" s="36">
        <v>10427.833333333334</v>
      </c>
      <c r="E360" s="36">
        <v>10367.666666666668</v>
      </c>
      <c r="F360" s="36">
        <v>10309.883333333333</v>
      </c>
      <c r="G360" s="36">
        <v>10249.716666666667</v>
      </c>
      <c r="H360" s="36">
        <v>10485.616666666669</v>
      </c>
      <c r="I360" s="36">
        <v>10545.783333333336</v>
      </c>
      <c r="J360" s="36">
        <v>10603.566666666669</v>
      </c>
      <c r="K360" s="31">
        <v>10488</v>
      </c>
      <c r="L360" s="31">
        <v>10370.049999999999</v>
      </c>
      <c r="M360" s="31">
        <v>0.85779000000000005</v>
      </c>
      <c r="N360" s="1"/>
      <c r="O360" s="1"/>
    </row>
    <row r="361" spans="1:15" ht="12.75" customHeight="1">
      <c r="A361" s="33">
        <v>351</v>
      </c>
      <c r="B361" s="53" t="s">
        <v>286</v>
      </c>
      <c r="C361" s="31">
        <v>1379.45</v>
      </c>
      <c r="D361" s="36">
        <v>1391.5833333333333</v>
      </c>
      <c r="E361" s="36">
        <v>1362.8666666666666</v>
      </c>
      <c r="F361" s="36">
        <v>1346.2833333333333</v>
      </c>
      <c r="G361" s="36">
        <v>1317.5666666666666</v>
      </c>
      <c r="H361" s="36">
        <v>1408.1666666666665</v>
      </c>
      <c r="I361" s="36">
        <v>1436.8833333333332</v>
      </c>
      <c r="J361" s="36">
        <v>1453.4666666666665</v>
      </c>
      <c r="K361" s="31">
        <v>1420.3</v>
      </c>
      <c r="L361" s="31">
        <v>1375</v>
      </c>
      <c r="M361" s="31">
        <v>8.2622199999999992</v>
      </c>
      <c r="N361" s="1"/>
      <c r="O361" s="1"/>
    </row>
    <row r="362" spans="1:15" ht="12.75" customHeight="1">
      <c r="A362" s="33">
        <v>352</v>
      </c>
      <c r="B362" s="53" t="s">
        <v>448</v>
      </c>
      <c r="C362" s="31">
        <v>261.8</v>
      </c>
      <c r="D362" s="36">
        <v>263</v>
      </c>
      <c r="E362" s="36">
        <v>258.10000000000002</v>
      </c>
      <c r="F362" s="36">
        <v>254.40000000000003</v>
      </c>
      <c r="G362" s="36">
        <v>249.50000000000006</v>
      </c>
      <c r="H362" s="36">
        <v>266.7</v>
      </c>
      <c r="I362" s="36">
        <v>271.59999999999997</v>
      </c>
      <c r="J362" s="36">
        <v>275.29999999999995</v>
      </c>
      <c r="K362" s="31">
        <v>267.89999999999998</v>
      </c>
      <c r="L362" s="31">
        <v>259.3</v>
      </c>
      <c r="M362" s="31">
        <v>11.645949999999999</v>
      </c>
      <c r="N362" s="1"/>
      <c r="O362" s="1"/>
    </row>
    <row r="363" spans="1:15" ht="12.75" customHeight="1">
      <c r="A363" s="33">
        <v>353</v>
      </c>
      <c r="B363" s="53" t="s">
        <v>197</v>
      </c>
      <c r="C363" s="31">
        <v>3788.5</v>
      </c>
      <c r="D363" s="36">
        <v>3790.15</v>
      </c>
      <c r="E363" s="36">
        <v>3773.3500000000004</v>
      </c>
      <c r="F363" s="36">
        <v>3758.2000000000003</v>
      </c>
      <c r="G363" s="36">
        <v>3741.4000000000005</v>
      </c>
      <c r="H363" s="36">
        <v>3805.3</v>
      </c>
      <c r="I363" s="36">
        <v>3822.1000000000004</v>
      </c>
      <c r="J363" s="36">
        <v>3837.25</v>
      </c>
      <c r="K363" s="31">
        <v>3806.95</v>
      </c>
      <c r="L363" s="31">
        <v>3775</v>
      </c>
      <c r="M363" s="31">
        <v>1.9368399999999999</v>
      </c>
      <c r="N363" s="1"/>
      <c r="O363" s="1"/>
    </row>
    <row r="364" spans="1:15" ht="12.75" customHeight="1">
      <c r="A364" s="33">
        <v>354</v>
      </c>
      <c r="B364" s="53" t="s">
        <v>449</v>
      </c>
      <c r="C364" s="31">
        <v>792.6</v>
      </c>
      <c r="D364" s="36">
        <v>797.86666666666667</v>
      </c>
      <c r="E364" s="36">
        <v>785.83333333333337</v>
      </c>
      <c r="F364" s="36">
        <v>779.06666666666672</v>
      </c>
      <c r="G364" s="36">
        <v>767.03333333333342</v>
      </c>
      <c r="H364" s="36">
        <v>804.63333333333333</v>
      </c>
      <c r="I364" s="36">
        <v>816.66666666666663</v>
      </c>
      <c r="J364" s="36">
        <v>823.43333333333328</v>
      </c>
      <c r="K364" s="31">
        <v>809.9</v>
      </c>
      <c r="L364" s="31">
        <v>791.1</v>
      </c>
      <c r="M364" s="31">
        <v>7.19773</v>
      </c>
      <c r="N364" s="1"/>
      <c r="O364" s="1"/>
    </row>
    <row r="365" spans="1:15" ht="12.75" customHeight="1">
      <c r="A365" s="33">
        <v>355</v>
      </c>
      <c r="B365" s="53" t="s">
        <v>450</v>
      </c>
      <c r="C365" s="31">
        <v>481.5</v>
      </c>
      <c r="D365" s="36">
        <v>485.16666666666669</v>
      </c>
      <c r="E365" s="36">
        <v>476.33333333333337</v>
      </c>
      <c r="F365" s="36">
        <v>471.16666666666669</v>
      </c>
      <c r="G365" s="36">
        <v>462.33333333333337</v>
      </c>
      <c r="H365" s="36">
        <v>490.33333333333337</v>
      </c>
      <c r="I365" s="36">
        <v>499.16666666666674</v>
      </c>
      <c r="J365" s="36">
        <v>504.33333333333337</v>
      </c>
      <c r="K365" s="31">
        <v>494</v>
      </c>
      <c r="L365" s="31">
        <v>480</v>
      </c>
      <c r="M365" s="31">
        <v>6.9500799999999998</v>
      </c>
      <c r="N365" s="1"/>
      <c r="O365" s="1"/>
    </row>
    <row r="366" spans="1:15" ht="12.75" customHeight="1">
      <c r="A366" s="33">
        <v>356</v>
      </c>
      <c r="B366" s="53" t="s">
        <v>202</v>
      </c>
      <c r="C366" s="31">
        <v>1467.85</v>
      </c>
      <c r="D366" s="36">
        <v>1469.7333333333333</v>
      </c>
      <c r="E366" s="36">
        <v>1458.5666666666666</v>
      </c>
      <c r="F366" s="36">
        <v>1449.2833333333333</v>
      </c>
      <c r="G366" s="36">
        <v>1438.1166666666666</v>
      </c>
      <c r="H366" s="36">
        <v>1479.0166666666667</v>
      </c>
      <c r="I366" s="36">
        <v>1490.1833333333332</v>
      </c>
      <c r="J366" s="36">
        <v>1499.4666666666667</v>
      </c>
      <c r="K366" s="31">
        <v>1480.9</v>
      </c>
      <c r="L366" s="31">
        <v>1460.45</v>
      </c>
      <c r="M366" s="31">
        <v>2.8586499999999999</v>
      </c>
      <c r="N366" s="1"/>
      <c r="O366" s="1"/>
    </row>
    <row r="367" spans="1:15" ht="12.75" customHeight="1">
      <c r="A367" s="33">
        <v>357</v>
      </c>
      <c r="B367" s="53" t="s">
        <v>191</v>
      </c>
      <c r="C367" s="31">
        <v>39410.35</v>
      </c>
      <c r="D367" s="36">
        <v>39219.366666666669</v>
      </c>
      <c r="E367" s="36">
        <v>38888.733333333337</v>
      </c>
      <c r="F367" s="36">
        <v>38367.116666666669</v>
      </c>
      <c r="G367" s="36">
        <v>38036.483333333337</v>
      </c>
      <c r="H367" s="36">
        <v>39740.983333333337</v>
      </c>
      <c r="I367" s="36">
        <v>40071.616666666669</v>
      </c>
      <c r="J367" s="36">
        <v>40593.233333333337</v>
      </c>
      <c r="K367" s="31">
        <v>39550</v>
      </c>
      <c r="L367" s="31">
        <v>38697.75</v>
      </c>
      <c r="M367" s="31">
        <v>0.16589999999999999</v>
      </c>
      <c r="N367" s="1"/>
      <c r="O367" s="1"/>
    </row>
    <row r="368" spans="1:15" ht="12.75" customHeight="1">
      <c r="A368" s="33">
        <v>358</v>
      </c>
      <c r="B368" s="53" t="s">
        <v>287</v>
      </c>
      <c r="C368" s="31">
        <v>1648.3</v>
      </c>
      <c r="D368" s="36">
        <v>1644.4166666666667</v>
      </c>
      <c r="E368" s="36">
        <v>1629.8833333333334</v>
      </c>
      <c r="F368" s="36">
        <v>1611.4666666666667</v>
      </c>
      <c r="G368" s="36">
        <v>1596.9333333333334</v>
      </c>
      <c r="H368" s="36">
        <v>1662.8333333333335</v>
      </c>
      <c r="I368" s="36">
        <v>1677.3666666666668</v>
      </c>
      <c r="J368" s="36">
        <v>1695.7833333333335</v>
      </c>
      <c r="K368" s="31">
        <v>1658.95</v>
      </c>
      <c r="L368" s="31">
        <v>1626</v>
      </c>
      <c r="M368" s="31">
        <v>4.6066200000000004</v>
      </c>
      <c r="N368" s="1"/>
      <c r="O368" s="1"/>
    </row>
    <row r="369" spans="1:15" ht="12.75" customHeight="1">
      <c r="A369" s="33">
        <v>359</v>
      </c>
      <c r="B369" s="53" t="s">
        <v>193</v>
      </c>
      <c r="C369" s="31">
        <v>4771.25</v>
      </c>
      <c r="D369" s="36">
        <v>4778.3166666666666</v>
      </c>
      <c r="E369" s="36">
        <v>4710.9333333333334</v>
      </c>
      <c r="F369" s="36">
        <v>4650.6166666666668</v>
      </c>
      <c r="G369" s="36">
        <v>4583.2333333333336</v>
      </c>
      <c r="H369" s="36">
        <v>4838.6333333333332</v>
      </c>
      <c r="I369" s="36">
        <v>4906.0166666666664</v>
      </c>
      <c r="J369" s="36">
        <v>4966.333333333333</v>
      </c>
      <c r="K369" s="31">
        <v>4845.7</v>
      </c>
      <c r="L369" s="31">
        <v>4718</v>
      </c>
      <c r="M369" s="31">
        <v>6.4937300000000002</v>
      </c>
      <c r="N369" s="1"/>
      <c r="O369" s="1"/>
    </row>
    <row r="370" spans="1:15" ht="12.75" customHeight="1">
      <c r="A370" s="33">
        <v>360</v>
      </c>
      <c r="B370" s="53" t="s">
        <v>194</v>
      </c>
      <c r="C370" s="31">
        <v>337.4</v>
      </c>
      <c r="D370" s="36">
        <v>336.13333333333333</v>
      </c>
      <c r="E370" s="36">
        <v>333.36666666666667</v>
      </c>
      <c r="F370" s="36">
        <v>329.33333333333337</v>
      </c>
      <c r="G370" s="36">
        <v>326.56666666666672</v>
      </c>
      <c r="H370" s="36">
        <v>340.16666666666663</v>
      </c>
      <c r="I370" s="36">
        <v>342.93333333333328</v>
      </c>
      <c r="J370" s="36">
        <v>346.96666666666658</v>
      </c>
      <c r="K370" s="31">
        <v>338.9</v>
      </c>
      <c r="L370" s="31">
        <v>332.1</v>
      </c>
      <c r="M370" s="31">
        <v>31.148949999999999</v>
      </c>
      <c r="N370" s="1"/>
      <c r="O370" s="1"/>
    </row>
    <row r="371" spans="1:15" ht="12.75" customHeight="1">
      <c r="A371" s="33">
        <v>361</v>
      </c>
      <c r="B371" s="53" t="s">
        <v>451</v>
      </c>
      <c r="C371" s="31">
        <v>3754.1</v>
      </c>
      <c r="D371" s="36">
        <v>3735.5666666666671</v>
      </c>
      <c r="E371" s="36">
        <v>3701.1333333333341</v>
      </c>
      <c r="F371" s="36">
        <v>3648.166666666667</v>
      </c>
      <c r="G371" s="36">
        <v>3613.733333333334</v>
      </c>
      <c r="H371" s="36">
        <v>3788.5333333333342</v>
      </c>
      <c r="I371" s="36">
        <v>3822.9666666666676</v>
      </c>
      <c r="J371" s="36">
        <v>3875.9333333333343</v>
      </c>
      <c r="K371" s="31">
        <v>3770</v>
      </c>
      <c r="L371" s="31">
        <v>3682.6</v>
      </c>
      <c r="M371" s="31">
        <v>2.1588599999999998</v>
      </c>
      <c r="N371" s="1"/>
      <c r="O371" s="1"/>
    </row>
    <row r="372" spans="1:15" ht="12.75" customHeight="1">
      <c r="A372" s="33">
        <v>362</v>
      </c>
      <c r="B372" s="53" t="s">
        <v>196</v>
      </c>
      <c r="C372" s="31">
        <v>3099.75</v>
      </c>
      <c r="D372" s="36">
        <v>3097.0499999999997</v>
      </c>
      <c r="E372" s="36">
        <v>3082.6999999999994</v>
      </c>
      <c r="F372" s="36">
        <v>3065.6499999999996</v>
      </c>
      <c r="G372" s="36">
        <v>3051.2999999999993</v>
      </c>
      <c r="H372" s="36">
        <v>3114.0999999999995</v>
      </c>
      <c r="I372" s="36">
        <v>3128.45</v>
      </c>
      <c r="J372" s="36">
        <v>3145.4999999999995</v>
      </c>
      <c r="K372" s="31">
        <v>3111.4</v>
      </c>
      <c r="L372" s="31">
        <v>3080</v>
      </c>
      <c r="M372" s="31">
        <v>1.98671</v>
      </c>
      <c r="N372" s="1"/>
      <c r="O372" s="1"/>
    </row>
    <row r="373" spans="1:15" ht="12.75" customHeight="1">
      <c r="A373" s="33">
        <v>363</v>
      </c>
      <c r="B373" s="53" t="s">
        <v>192</v>
      </c>
      <c r="C373" s="31">
        <v>935.2</v>
      </c>
      <c r="D373" s="36">
        <v>935.30000000000007</v>
      </c>
      <c r="E373" s="36">
        <v>924.80000000000018</v>
      </c>
      <c r="F373" s="36">
        <v>914.40000000000009</v>
      </c>
      <c r="G373" s="36">
        <v>903.9000000000002</v>
      </c>
      <c r="H373" s="36">
        <v>945.70000000000016</v>
      </c>
      <c r="I373" s="36">
        <v>956.19999999999993</v>
      </c>
      <c r="J373" s="36">
        <v>966.60000000000014</v>
      </c>
      <c r="K373" s="31">
        <v>945.8</v>
      </c>
      <c r="L373" s="31">
        <v>924.9</v>
      </c>
      <c r="M373" s="31">
        <v>14.179220000000001</v>
      </c>
      <c r="N373" s="1"/>
      <c r="O373" s="1"/>
    </row>
    <row r="374" spans="1:15" ht="12.75" customHeight="1">
      <c r="A374" s="33">
        <v>364</v>
      </c>
      <c r="B374" s="53" t="s">
        <v>452</v>
      </c>
      <c r="C374" s="31">
        <v>157.99</v>
      </c>
      <c r="D374" s="36">
        <v>158.12333333333333</v>
      </c>
      <c r="E374" s="36">
        <v>156.99666666666667</v>
      </c>
      <c r="F374" s="36">
        <v>156.00333333333333</v>
      </c>
      <c r="G374" s="36">
        <v>154.87666666666667</v>
      </c>
      <c r="H374" s="36">
        <v>159.11666666666667</v>
      </c>
      <c r="I374" s="36">
        <v>160.24333333333334</v>
      </c>
      <c r="J374" s="36">
        <v>161.23666666666668</v>
      </c>
      <c r="K374" s="31">
        <v>159.25</v>
      </c>
      <c r="L374" s="31">
        <v>157.13</v>
      </c>
      <c r="M374" s="31">
        <v>24.852930000000001</v>
      </c>
      <c r="N374" s="1"/>
      <c r="O374" s="1"/>
    </row>
    <row r="375" spans="1:15" ht="12.75" customHeight="1">
      <c r="A375" s="33">
        <v>365</v>
      </c>
      <c r="B375" s="53" t="s">
        <v>453</v>
      </c>
      <c r="C375" s="31">
        <v>2075.85</v>
      </c>
      <c r="D375" s="36">
        <v>2078.9333333333334</v>
      </c>
      <c r="E375" s="36">
        <v>2046.8666666666668</v>
      </c>
      <c r="F375" s="36">
        <v>2017.8833333333332</v>
      </c>
      <c r="G375" s="36">
        <v>1985.8166666666666</v>
      </c>
      <c r="H375" s="36">
        <v>2107.916666666667</v>
      </c>
      <c r="I375" s="36">
        <v>2139.9833333333336</v>
      </c>
      <c r="J375" s="36">
        <v>2168.9666666666672</v>
      </c>
      <c r="K375" s="31">
        <v>2111</v>
      </c>
      <c r="L375" s="31">
        <v>2049.9499999999998</v>
      </c>
      <c r="M375" s="31">
        <v>1.2300599999999999</v>
      </c>
      <c r="N375" s="1"/>
      <c r="O375" s="1"/>
    </row>
    <row r="376" spans="1:15" ht="12.75" customHeight="1">
      <c r="A376" s="33">
        <v>366</v>
      </c>
      <c r="B376" s="53" t="s">
        <v>199</v>
      </c>
      <c r="C376" s="31">
        <v>6634.1</v>
      </c>
      <c r="D376" s="36">
        <v>6644.416666666667</v>
      </c>
      <c r="E376" s="36">
        <v>6589.8333333333339</v>
      </c>
      <c r="F376" s="36">
        <v>6545.5666666666666</v>
      </c>
      <c r="G376" s="36">
        <v>6490.9833333333336</v>
      </c>
      <c r="H376" s="36">
        <v>6688.6833333333343</v>
      </c>
      <c r="I376" s="36">
        <v>6743.2666666666682</v>
      </c>
      <c r="J376" s="36">
        <v>6787.5333333333347</v>
      </c>
      <c r="K376" s="31">
        <v>6699</v>
      </c>
      <c r="L376" s="31">
        <v>6600.15</v>
      </c>
      <c r="M376" s="31">
        <v>2.2212800000000001</v>
      </c>
      <c r="N376" s="1"/>
      <c r="O376" s="1"/>
    </row>
    <row r="377" spans="1:15" ht="12.75" customHeight="1">
      <c r="A377" s="33">
        <v>367</v>
      </c>
      <c r="B377" s="53" t="s">
        <v>288</v>
      </c>
      <c r="C377" s="31">
        <v>428.7</v>
      </c>
      <c r="D377" s="36">
        <v>426.83333333333331</v>
      </c>
      <c r="E377" s="36">
        <v>419.16666666666663</v>
      </c>
      <c r="F377" s="36">
        <v>409.63333333333333</v>
      </c>
      <c r="G377" s="36">
        <v>401.96666666666664</v>
      </c>
      <c r="H377" s="36">
        <v>436.36666666666662</v>
      </c>
      <c r="I377" s="36">
        <v>444.03333333333325</v>
      </c>
      <c r="J377" s="36">
        <v>453.56666666666661</v>
      </c>
      <c r="K377" s="31">
        <v>434.5</v>
      </c>
      <c r="L377" s="31">
        <v>417.3</v>
      </c>
      <c r="M377" s="31">
        <v>61.259540000000001</v>
      </c>
      <c r="N377" s="1"/>
      <c r="O377" s="1"/>
    </row>
    <row r="378" spans="1:15" ht="12.75" customHeight="1">
      <c r="A378" s="33">
        <v>368</v>
      </c>
      <c r="B378" s="53" t="s">
        <v>195</v>
      </c>
      <c r="C378" s="31">
        <v>534.25</v>
      </c>
      <c r="D378" s="36">
        <v>534.35</v>
      </c>
      <c r="E378" s="36">
        <v>529.25</v>
      </c>
      <c r="F378" s="36">
        <v>524.25</v>
      </c>
      <c r="G378" s="36">
        <v>519.15</v>
      </c>
      <c r="H378" s="36">
        <v>539.35</v>
      </c>
      <c r="I378" s="36">
        <v>544.45000000000016</v>
      </c>
      <c r="J378" s="36">
        <v>549.45000000000005</v>
      </c>
      <c r="K378" s="31">
        <v>539.45000000000005</v>
      </c>
      <c r="L378" s="31">
        <v>529.35</v>
      </c>
      <c r="M378" s="31">
        <v>103.95659999999999</v>
      </c>
      <c r="N378" s="1"/>
      <c r="O378" s="1"/>
    </row>
    <row r="379" spans="1:15" ht="12.75" customHeight="1">
      <c r="A379" s="33">
        <v>369</v>
      </c>
      <c r="B379" s="53" t="s">
        <v>200</v>
      </c>
      <c r="C379" s="31">
        <v>339.4</v>
      </c>
      <c r="D379" s="36">
        <v>337.38333333333333</v>
      </c>
      <c r="E379" s="36">
        <v>334.86666666666667</v>
      </c>
      <c r="F379" s="36">
        <v>330.33333333333337</v>
      </c>
      <c r="G379" s="36">
        <v>327.81666666666672</v>
      </c>
      <c r="H379" s="36">
        <v>341.91666666666663</v>
      </c>
      <c r="I379" s="36">
        <v>344.43333333333328</v>
      </c>
      <c r="J379" s="36">
        <v>348.96666666666658</v>
      </c>
      <c r="K379" s="31">
        <v>339.9</v>
      </c>
      <c r="L379" s="31">
        <v>332.85</v>
      </c>
      <c r="M379" s="31">
        <v>108.94118</v>
      </c>
      <c r="N379" s="1"/>
      <c r="O379" s="1"/>
    </row>
    <row r="380" spans="1:15" ht="12.75" customHeight="1">
      <c r="A380" s="33">
        <v>370</v>
      </c>
      <c r="B380" s="53" t="s">
        <v>454</v>
      </c>
      <c r="C380" s="31">
        <v>733.15</v>
      </c>
      <c r="D380" s="36">
        <v>733.04999999999984</v>
      </c>
      <c r="E380" s="36">
        <v>726.39999999999964</v>
      </c>
      <c r="F380" s="36">
        <v>719.64999999999975</v>
      </c>
      <c r="G380" s="36">
        <v>712.99999999999955</v>
      </c>
      <c r="H380" s="36">
        <v>739.79999999999973</v>
      </c>
      <c r="I380" s="36">
        <v>746.45</v>
      </c>
      <c r="J380" s="36">
        <v>753.19999999999982</v>
      </c>
      <c r="K380" s="31">
        <v>739.7</v>
      </c>
      <c r="L380" s="31">
        <v>726.3</v>
      </c>
      <c r="M380" s="31">
        <v>3.4102800000000002</v>
      </c>
      <c r="N380" s="1"/>
      <c r="O380" s="1"/>
    </row>
    <row r="381" spans="1:15" ht="12.75" customHeight="1">
      <c r="A381" s="33">
        <v>371</v>
      </c>
      <c r="B381" s="53" t="s">
        <v>289</v>
      </c>
      <c r="C381" s="31">
        <v>1815.2</v>
      </c>
      <c r="D381" s="36">
        <v>1810.2833333333335</v>
      </c>
      <c r="E381" s="36">
        <v>1789.0666666666671</v>
      </c>
      <c r="F381" s="36">
        <v>1762.9333333333336</v>
      </c>
      <c r="G381" s="36">
        <v>1741.7166666666672</v>
      </c>
      <c r="H381" s="36">
        <v>1836.416666666667</v>
      </c>
      <c r="I381" s="36">
        <v>1857.6333333333337</v>
      </c>
      <c r="J381" s="36">
        <v>1883.7666666666669</v>
      </c>
      <c r="K381" s="31">
        <v>1831.5</v>
      </c>
      <c r="L381" s="31">
        <v>1784.15</v>
      </c>
      <c r="M381" s="31">
        <v>13.710750000000001</v>
      </c>
      <c r="N381" s="1"/>
      <c r="O381" s="1"/>
    </row>
    <row r="382" spans="1:15" ht="12.75" customHeight="1">
      <c r="A382" s="33">
        <v>372</v>
      </c>
      <c r="B382" s="53" t="s">
        <v>455</v>
      </c>
      <c r="C382" s="31">
        <v>693.35</v>
      </c>
      <c r="D382" s="36">
        <v>692.75</v>
      </c>
      <c r="E382" s="36">
        <v>685.6</v>
      </c>
      <c r="F382" s="36">
        <v>677.85</v>
      </c>
      <c r="G382" s="36">
        <v>670.7</v>
      </c>
      <c r="H382" s="36">
        <v>700.5</v>
      </c>
      <c r="I382" s="36">
        <v>707.65000000000009</v>
      </c>
      <c r="J382" s="36">
        <v>715.4</v>
      </c>
      <c r="K382" s="31">
        <v>699.9</v>
      </c>
      <c r="L382" s="31">
        <v>685</v>
      </c>
      <c r="M382" s="31">
        <v>1.4799599999999999</v>
      </c>
      <c r="N382" s="1"/>
      <c r="O382" s="1"/>
    </row>
    <row r="383" spans="1:15" ht="12.75" customHeight="1">
      <c r="A383" s="33">
        <v>373</v>
      </c>
      <c r="B383" s="53" t="s">
        <v>456</v>
      </c>
      <c r="C383" s="31">
        <v>166.58</v>
      </c>
      <c r="D383" s="36">
        <v>166.29</v>
      </c>
      <c r="E383" s="36">
        <v>163.79</v>
      </c>
      <c r="F383" s="36">
        <v>161</v>
      </c>
      <c r="G383" s="36">
        <v>158.5</v>
      </c>
      <c r="H383" s="36">
        <v>169.07999999999998</v>
      </c>
      <c r="I383" s="36">
        <v>171.57999999999998</v>
      </c>
      <c r="J383" s="36">
        <v>174.36999999999998</v>
      </c>
      <c r="K383" s="31">
        <v>168.79</v>
      </c>
      <c r="L383" s="31">
        <v>163.5</v>
      </c>
      <c r="M383" s="31">
        <v>5.2408000000000001</v>
      </c>
      <c r="N383" s="1"/>
      <c r="O383" s="1"/>
    </row>
    <row r="384" spans="1:15" ht="12.75" customHeight="1">
      <c r="A384" s="33">
        <v>374</v>
      </c>
      <c r="B384" s="53" t="s">
        <v>290</v>
      </c>
      <c r="C384" s="31">
        <v>16614.3</v>
      </c>
      <c r="D384" s="36">
        <v>16662.966666666664</v>
      </c>
      <c r="E384" s="36">
        <v>16454.333333333328</v>
      </c>
      <c r="F384" s="36">
        <v>16294.366666666665</v>
      </c>
      <c r="G384" s="36">
        <v>16085.73333333333</v>
      </c>
      <c r="H384" s="36">
        <v>16822.933333333327</v>
      </c>
      <c r="I384" s="36">
        <v>17031.566666666666</v>
      </c>
      <c r="J384" s="36">
        <v>17191.533333333326</v>
      </c>
      <c r="K384" s="31">
        <v>16871.599999999999</v>
      </c>
      <c r="L384" s="31">
        <v>16503</v>
      </c>
      <c r="M384" s="31">
        <v>3.3550000000000003E-2</v>
      </c>
      <c r="N384" s="1"/>
      <c r="O384" s="1"/>
    </row>
    <row r="385" spans="1:15" ht="12.75" customHeight="1">
      <c r="A385" s="33">
        <v>375</v>
      </c>
      <c r="B385" s="53" t="s">
        <v>198</v>
      </c>
      <c r="C385" s="31">
        <v>122.8</v>
      </c>
      <c r="D385" s="36">
        <v>122.95333333333333</v>
      </c>
      <c r="E385" s="36">
        <v>121.95666666666666</v>
      </c>
      <c r="F385" s="36">
        <v>121.11333333333333</v>
      </c>
      <c r="G385" s="36">
        <v>120.11666666666666</v>
      </c>
      <c r="H385" s="36">
        <v>123.79666666666667</v>
      </c>
      <c r="I385" s="36">
        <v>124.79333333333334</v>
      </c>
      <c r="J385" s="36">
        <v>125.63666666666667</v>
      </c>
      <c r="K385" s="31">
        <v>123.95</v>
      </c>
      <c r="L385" s="31">
        <v>122.11</v>
      </c>
      <c r="M385" s="31">
        <v>336.69963000000001</v>
      </c>
      <c r="N385" s="1"/>
      <c r="O385" s="1"/>
    </row>
    <row r="386" spans="1:15" ht="12.75" customHeight="1">
      <c r="A386" s="33">
        <v>376</v>
      </c>
      <c r="B386" s="53" t="s">
        <v>457</v>
      </c>
      <c r="C386" s="31">
        <v>631.5</v>
      </c>
      <c r="D386" s="36">
        <v>636.83333333333337</v>
      </c>
      <c r="E386" s="36">
        <v>624.66666666666674</v>
      </c>
      <c r="F386" s="36">
        <v>617.83333333333337</v>
      </c>
      <c r="G386" s="36">
        <v>605.66666666666674</v>
      </c>
      <c r="H386" s="36">
        <v>643.66666666666674</v>
      </c>
      <c r="I386" s="36">
        <v>655.83333333333348</v>
      </c>
      <c r="J386" s="36">
        <v>662.66666666666674</v>
      </c>
      <c r="K386" s="31">
        <v>649</v>
      </c>
      <c r="L386" s="31">
        <v>630</v>
      </c>
      <c r="M386" s="31">
        <v>1.63083</v>
      </c>
      <c r="N386" s="1"/>
      <c r="O386" s="1"/>
    </row>
    <row r="387" spans="1:15" ht="12.75" customHeight="1">
      <c r="A387" s="33">
        <v>377</v>
      </c>
      <c r="B387" s="53" t="s">
        <v>876</v>
      </c>
      <c r="C387" s="31">
        <v>1807.95</v>
      </c>
      <c r="D387" s="36">
        <v>1806</v>
      </c>
      <c r="E387" s="36">
        <v>1787</v>
      </c>
      <c r="F387" s="36">
        <v>1766.05</v>
      </c>
      <c r="G387" s="36">
        <v>1747.05</v>
      </c>
      <c r="H387" s="36">
        <v>1826.95</v>
      </c>
      <c r="I387" s="36">
        <v>1845.95</v>
      </c>
      <c r="J387" s="36">
        <v>1866.9</v>
      </c>
      <c r="K387" s="31">
        <v>1825</v>
      </c>
      <c r="L387" s="31">
        <v>1785.05</v>
      </c>
      <c r="M387" s="31">
        <v>1.18502</v>
      </c>
      <c r="N387" s="1"/>
      <c r="O387" s="1"/>
    </row>
    <row r="388" spans="1:15" ht="12.75" customHeight="1">
      <c r="A388" s="33">
        <v>378</v>
      </c>
      <c r="B388" s="53" t="s">
        <v>204</v>
      </c>
      <c r="C388" s="31">
        <v>262.75</v>
      </c>
      <c r="D388" s="36">
        <v>260.38333333333333</v>
      </c>
      <c r="E388" s="36">
        <v>257.36666666666667</v>
      </c>
      <c r="F388" s="36">
        <v>251.98333333333335</v>
      </c>
      <c r="G388" s="36">
        <v>248.9666666666667</v>
      </c>
      <c r="H388" s="36">
        <v>265.76666666666665</v>
      </c>
      <c r="I388" s="36">
        <v>268.7833333333333</v>
      </c>
      <c r="J388" s="36">
        <v>274.16666666666663</v>
      </c>
      <c r="K388" s="31">
        <v>263.39999999999998</v>
      </c>
      <c r="L388" s="31">
        <v>255</v>
      </c>
      <c r="M388" s="31">
        <v>109.87654000000001</v>
      </c>
      <c r="N388" s="1"/>
      <c r="O388" s="1"/>
    </row>
    <row r="389" spans="1:15" ht="12.75" customHeight="1">
      <c r="A389" s="33">
        <v>379</v>
      </c>
      <c r="B389" s="53" t="s">
        <v>205</v>
      </c>
      <c r="C389" s="31">
        <v>580.45000000000005</v>
      </c>
      <c r="D389" s="36">
        <v>579.9666666666667</v>
      </c>
      <c r="E389" s="36">
        <v>572.88333333333344</v>
      </c>
      <c r="F389" s="36">
        <v>565.31666666666672</v>
      </c>
      <c r="G389" s="36">
        <v>558.23333333333346</v>
      </c>
      <c r="H389" s="36">
        <v>587.53333333333342</v>
      </c>
      <c r="I389" s="36">
        <v>594.61666666666667</v>
      </c>
      <c r="J389" s="36">
        <v>602.18333333333339</v>
      </c>
      <c r="K389" s="31">
        <v>587.04999999999995</v>
      </c>
      <c r="L389" s="31">
        <v>572.4</v>
      </c>
      <c r="M389" s="31">
        <v>143.61259999999999</v>
      </c>
      <c r="N389" s="1"/>
      <c r="O389" s="1"/>
    </row>
    <row r="390" spans="1:15" ht="12.75" customHeight="1">
      <c r="A390" s="33">
        <v>380</v>
      </c>
      <c r="B390" s="53" t="s">
        <v>458</v>
      </c>
      <c r="C390" s="31">
        <v>627.20000000000005</v>
      </c>
      <c r="D390" s="36">
        <v>630.2166666666667</v>
      </c>
      <c r="E390" s="36">
        <v>622.98333333333335</v>
      </c>
      <c r="F390" s="36">
        <v>618.76666666666665</v>
      </c>
      <c r="G390" s="36">
        <v>611.5333333333333</v>
      </c>
      <c r="H390" s="36">
        <v>634.43333333333339</v>
      </c>
      <c r="I390" s="36">
        <v>641.66666666666674</v>
      </c>
      <c r="J390" s="36">
        <v>645.88333333333344</v>
      </c>
      <c r="K390" s="31">
        <v>637.45000000000005</v>
      </c>
      <c r="L390" s="31">
        <v>626</v>
      </c>
      <c r="M390" s="31">
        <v>1.56046</v>
      </c>
      <c r="N390" s="1"/>
      <c r="O390" s="1"/>
    </row>
    <row r="391" spans="1:15" ht="12.75" customHeight="1">
      <c r="A391" s="33">
        <v>381</v>
      </c>
      <c r="B391" s="53" t="s">
        <v>459</v>
      </c>
      <c r="C391" s="31">
        <v>762.7</v>
      </c>
      <c r="D391" s="36">
        <v>763.41666666666663</v>
      </c>
      <c r="E391" s="36">
        <v>744.33333333333326</v>
      </c>
      <c r="F391" s="36">
        <v>725.96666666666658</v>
      </c>
      <c r="G391" s="36">
        <v>706.88333333333321</v>
      </c>
      <c r="H391" s="36">
        <v>781.7833333333333</v>
      </c>
      <c r="I391" s="36">
        <v>800.86666666666656</v>
      </c>
      <c r="J391" s="36">
        <v>819.23333333333335</v>
      </c>
      <c r="K391" s="31">
        <v>782.5</v>
      </c>
      <c r="L391" s="31">
        <v>745.05</v>
      </c>
      <c r="M391" s="31">
        <v>96.727710000000002</v>
      </c>
      <c r="N391" s="1"/>
      <c r="O391" s="1"/>
    </row>
    <row r="392" spans="1:15" ht="12.75" customHeight="1">
      <c r="A392" s="33">
        <v>382</v>
      </c>
      <c r="B392" s="53" t="s">
        <v>460</v>
      </c>
      <c r="C392" s="31">
        <v>1716.25</v>
      </c>
      <c r="D392" s="36">
        <v>1719.4166666666667</v>
      </c>
      <c r="E392" s="36">
        <v>1702.8333333333335</v>
      </c>
      <c r="F392" s="36">
        <v>1689.4166666666667</v>
      </c>
      <c r="G392" s="36">
        <v>1672.8333333333335</v>
      </c>
      <c r="H392" s="36">
        <v>1732.8333333333335</v>
      </c>
      <c r="I392" s="36">
        <v>1749.416666666667</v>
      </c>
      <c r="J392" s="36">
        <v>1762.8333333333335</v>
      </c>
      <c r="K392" s="31">
        <v>1736</v>
      </c>
      <c r="L392" s="31">
        <v>1706</v>
      </c>
      <c r="M392" s="31">
        <v>2.0831400000000002</v>
      </c>
      <c r="N392" s="1"/>
      <c r="O392" s="1"/>
    </row>
    <row r="393" spans="1:15" ht="12.75" customHeight="1">
      <c r="A393" s="33">
        <v>383</v>
      </c>
      <c r="B393" s="53" t="s">
        <v>461</v>
      </c>
      <c r="C393" s="31">
        <v>491.05</v>
      </c>
      <c r="D393" s="36">
        <v>471.36666666666662</v>
      </c>
      <c r="E393" s="36">
        <v>444.23333333333323</v>
      </c>
      <c r="F393" s="36">
        <v>397.41666666666663</v>
      </c>
      <c r="G393" s="36">
        <v>370.28333333333325</v>
      </c>
      <c r="H393" s="36">
        <v>518.18333333333317</v>
      </c>
      <c r="I393" s="36">
        <v>545.31666666666661</v>
      </c>
      <c r="J393" s="36">
        <v>592.13333333333321</v>
      </c>
      <c r="K393" s="31">
        <v>498.5</v>
      </c>
      <c r="L393" s="31">
        <v>424.55</v>
      </c>
      <c r="M393" s="31">
        <v>1523.4594199999999</v>
      </c>
      <c r="N393" s="1"/>
      <c r="O393" s="1"/>
    </row>
    <row r="394" spans="1:15" ht="12.75" customHeight="1">
      <c r="A394" s="33">
        <v>384</v>
      </c>
      <c r="B394" s="53" t="s">
        <v>877</v>
      </c>
      <c r="C394" s="31">
        <v>519.75</v>
      </c>
      <c r="D394" s="36">
        <v>513.9</v>
      </c>
      <c r="E394" s="36">
        <v>493.4</v>
      </c>
      <c r="F394" s="36">
        <v>467.05</v>
      </c>
      <c r="G394" s="36">
        <v>446.55</v>
      </c>
      <c r="H394" s="36">
        <v>540.25</v>
      </c>
      <c r="I394" s="36">
        <v>560.75</v>
      </c>
      <c r="J394" s="36">
        <v>587.09999999999991</v>
      </c>
      <c r="K394" s="31">
        <v>534.4</v>
      </c>
      <c r="L394" s="31">
        <v>487.55</v>
      </c>
      <c r="M394" s="31">
        <v>318.76880999999997</v>
      </c>
      <c r="N394" s="1"/>
      <c r="O394" s="1"/>
    </row>
    <row r="395" spans="1:15" ht="12.75" customHeight="1">
      <c r="A395" s="33">
        <v>385</v>
      </c>
      <c r="B395" s="53" t="s">
        <v>462</v>
      </c>
      <c r="C395" s="31">
        <v>1298.3499999999999</v>
      </c>
      <c r="D395" s="36">
        <v>1300.45</v>
      </c>
      <c r="E395" s="36">
        <v>1271.6500000000001</v>
      </c>
      <c r="F395" s="36">
        <v>1244.95</v>
      </c>
      <c r="G395" s="36">
        <v>1216.1500000000001</v>
      </c>
      <c r="H395" s="36">
        <v>1327.15</v>
      </c>
      <c r="I395" s="36">
        <v>1355.9499999999998</v>
      </c>
      <c r="J395" s="36">
        <v>1382.65</v>
      </c>
      <c r="K395" s="31">
        <v>1329.25</v>
      </c>
      <c r="L395" s="31">
        <v>1273.75</v>
      </c>
      <c r="M395" s="31">
        <v>1.32914</v>
      </c>
      <c r="N395" s="1"/>
      <c r="O395" s="1"/>
    </row>
    <row r="396" spans="1:15" ht="12.75" customHeight="1">
      <c r="A396" s="33">
        <v>386</v>
      </c>
      <c r="B396" s="53" t="s">
        <v>463</v>
      </c>
      <c r="C396" s="31">
        <v>287.10000000000002</v>
      </c>
      <c r="D396" s="36">
        <v>287.26666666666665</v>
      </c>
      <c r="E396" s="36">
        <v>285.7833333333333</v>
      </c>
      <c r="F396" s="36">
        <v>284.46666666666664</v>
      </c>
      <c r="G396" s="36">
        <v>282.98333333333329</v>
      </c>
      <c r="H396" s="36">
        <v>288.58333333333331</v>
      </c>
      <c r="I396" s="36">
        <v>290.06666666666666</v>
      </c>
      <c r="J396" s="36">
        <v>291.38333333333333</v>
      </c>
      <c r="K396" s="31">
        <v>288.75</v>
      </c>
      <c r="L396" s="31">
        <v>285.95</v>
      </c>
      <c r="M396" s="31">
        <v>2.3439700000000001</v>
      </c>
      <c r="N396" s="1"/>
      <c r="O396" s="1"/>
    </row>
    <row r="397" spans="1:15" ht="12.75" customHeight="1">
      <c r="A397" s="33">
        <v>387</v>
      </c>
      <c r="B397" s="53" t="s">
        <v>805</v>
      </c>
      <c r="C397" s="31">
        <v>984.15</v>
      </c>
      <c r="D397" s="36">
        <v>975.86666666666667</v>
      </c>
      <c r="E397" s="36">
        <v>953.2833333333333</v>
      </c>
      <c r="F397" s="36">
        <v>922.41666666666663</v>
      </c>
      <c r="G397" s="36">
        <v>899.83333333333326</v>
      </c>
      <c r="H397" s="36">
        <v>1006.7333333333333</v>
      </c>
      <c r="I397" s="36">
        <v>1029.3166666666666</v>
      </c>
      <c r="J397" s="36">
        <v>1060.1833333333334</v>
      </c>
      <c r="K397" s="31">
        <v>998.45</v>
      </c>
      <c r="L397" s="31">
        <v>945</v>
      </c>
      <c r="M397" s="31">
        <v>14.861280000000001</v>
      </c>
      <c r="N397" s="1"/>
      <c r="O397" s="1"/>
    </row>
    <row r="398" spans="1:15" ht="12.75" customHeight="1">
      <c r="A398" s="33">
        <v>388</v>
      </c>
      <c r="B398" s="53" t="s">
        <v>464</v>
      </c>
      <c r="C398" s="31">
        <v>203.94</v>
      </c>
      <c r="D398" s="36">
        <v>204.23000000000002</v>
      </c>
      <c r="E398" s="36">
        <v>201.46000000000004</v>
      </c>
      <c r="F398" s="36">
        <v>198.98000000000002</v>
      </c>
      <c r="G398" s="36">
        <v>196.21000000000004</v>
      </c>
      <c r="H398" s="36">
        <v>206.71000000000004</v>
      </c>
      <c r="I398" s="36">
        <v>209.48000000000002</v>
      </c>
      <c r="J398" s="36">
        <v>211.96000000000004</v>
      </c>
      <c r="K398" s="31">
        <v>207</v>
      </c>
      <c r="L398" s="31">
        <v>201.75</v>
      </c>
      <c r="M398" s="31">
        <v>99.780749999999998</v>
      </c>
      <c r="N398" s="1"/>
      <c r="O398" s="1"/>
    </row>
    <row r="399" spans="1:15" ht="12.75" customHeight="1">
      <c r="A399" s="33">
        <v>389</v>
      </c>
      <c r="B399" s="53" t="s">
        <v>465</v>
      </c>
      <c r="C399" s="31">
        <v>3602.95</v>
      </c>
      <c r="D399" s="36">
        <v>3620.9333333333329</v>
      </c>
      <c r="E399" s="36">
        <v>3573.8666666666659</v>
      </c>
      <c r="F399" s="36">
        <v>3544.7833333333328</v>
      </c>
      <c r="G399" s="36">
        <v>3497.7166666666658</v>
      </c>
      <c r="H399" s="36">
        <v>3650.016666666666</v>
      </c>
      <c r="I399" s="36">
        <v>3697.0833333333326</v>
      </c>
      <c r="J399" s="36">
        <v>3726.1666666666661</v>
      </c>
      <c r="K399" s="31">
        <v>3668</v>
      </c>
      <c r="L399" s="31">
        <v>3591.85</v>
      </c>
      <c r="M399" s="31">
        <v>0.82828999999999997</v>
      </c>
      <c r="N399" s="1"/>
      <c r="O399" s="1"/>
    </row>
    <row r="400" spans="1:15" ht="12.75" customHeight="1">
      <c r="A400" s="33">
        <v>390</v>
      </c>
      <c r="B400" s="53" t="s">
        <v>466</v>
      </c>
      <c r="C400" s="31">
        <v>81.84</v>
      </c>
      <c r="D400" s="36">
        <v>82.143333333333331</v>
      </c>
      <c r="E400" s="36">
        <v>80.486666666666665</v>
      </c>
      <c r="F400" s="36">
        <v>79.13333333333334</v>
      </c>
      <c r="G400" s="36">
        <v>77.476666666666674</v>
      </c>
      <c r="H400" s="36">
        <v>83.496666666666655</v>
      </c>
      <c r="I400" s="36">
        <v>85.153333333333322</v>
      </c>
      <c r="J400" s="36">
        <v>86.506666666666646</v>
      </c>
      <c r="K400" s="31">
        <v>83.8</v>
      </c>
      <c r="L400" s="31">
        <v>80.790000000000006</v>
      </c>
      <c r="M400" s="31">
        <v>39.613639999999997</v>
      </c>
      <c r="N400" s="1"/>
      <c r="O400" s="1"/>
    </row>
    <row r="401" spans="1:15" ht="12.75" customHeight="1">
      <c r="A401" s="33">
        <v>391</v>
      </c>
      <c r="B401" s="53" t="s">
        <v>467</v>
      </c>
      <c r="C401" s="31">
        <v>3229.5</v>
      </c>
      <c r="D401" s="36">
        <v>3239.2666666666664</v>
      </c>
      <c r="E401" s="36">
        <v>2994.5333333333328</v>
      </c>
      <c r="F401" s="36">
        <v>2759.5666666666666</v>
      </c>
      <c r="G401" s="36">
        <v>2514.833333333333</v>
      </c>
      <c r="H401" s="36">
        <v>3474.2333333333327</v>
      </c>
      <c r="I401" s="36">
        <v>3718.9666666666662</v>
      </c>
      <c r="J401" s="36">
        <v>3953.9333333333325</v>
      </c>
      <c r="K401" s="31">
        <v>3484</v>
      </c>
      <c r="L401" s="31">
        <v>3004.3</v>
      </c>
      <c r="M401" s="31">
        <v>64.016779999999997</v>
      </c>
      <c r="N401" s="1"/>
      <c r="O401" s="1"/>
    </row>
    <row r="402" spans="1:15" ht="12.75" customHeight="1">
      <c r="A402" s="33">
        <v>392</v>
      </c>
      <c r="B402" s="53" t="s">
        <v>468</v>
      </c>
      <c r="C402" s="31">
        <v>215.44</v>
      </c>
      <c r="D402" s="36">
        <v>215.98000000000002</v>
      </c>
      <c r="E402" s="36">
        <v>213.96000000000004</v>
      </c>
      <c r="F402" s="36">
        <v>212.48000000000002</v>
      </c>
      <c r="G402" s="36">
        <v>210.46000000000004</v>
      </c>
      <c r="H402" s="36">
        <v>217.46000000000004</v>
      </c>
      <c r="I402" s="36">
        <v>219.48000000000002</v>
      </c>
      <c r="J402" s="36">
        <v>220.96000000000004</v>
      </c>
      <c r="K402" s="31">
        <v>218</v>
      </c>
      <c r="L402" s="31">
        <v>214.5</v>
      </c>
      <c r="M402" s="31">
        <v>17.87086</v>
      </c>
      <c r="N402" s="1"/>
      <c r="O402" s="1"/>
    </row>
    <row r="403" spans="1:15" ht="12.75" customHeight="1">
      <c r="A403" s="33">
        <v>393</v>
      </c>
      <c r="B403" s="53" t="s">
        <v>206</v>
      </c>
      <c r="C403" s="31">
        <v>3177.25</v>
      </c>
      <c r="D403" s="36">
        <v>3156.75</v>
      </c>
      <c r="E403" s="36">
        <v>3116.5</v>
      </c>
      <c r="F403" s="36">
        <v>3055.75</v>
      </c>
      <c r="G403" s="36">
        <v>3015.5</v>
      </c>
      <c r="H403" s="36">
        <v>3217.5</v>
      </c>
      <c r="I403" s="36">
        <v>3257.75</v>
      </c>
      <c r="J403" s="36">
        <v>3318.5</v>
      </c>
      <c r="K403" s="31">
        <v>3197</v>
      </c>
      <c r="L403" s="31">
        <v>3096</v>
      </c>
      <c r="M403" s="31">
        <v>61.348550000000003</v>
      </c>
      <c r="N403" s="1"/>
      <c r="O403" s="1"/>
    </row>
    <row r="404" spans="1:15" ht="12.75" customHeight="1">
      <c r="A404" s="33">
        <v>394</v>
      </c>
      <c r="B404" s="53" t="s">
        <v>469</v>
      </c>
      <c r="C404" s="31">
        <v>113.53</v>
      </c>
      <c r="D404" s="36">
        <v>112.50666666666666</v>
      </c>
      <c r="E404" s="36">
        <v>111.11333333333332</v>
      </c>
      <c r="F404" s="36">
        <v>108.69666666666666</v>
      </c>
      <c r="G404" s="36">
        <v>107.30333333333331</v>
      </c>
      <c r="H404" s="36">
        <v>114.92333333333332</v>
      </c>
      <c r="I404" s="36">
        <v>116.31666666666666</v>
      </c>
      <c r="J404" s="36">
        <v>118.73333333333332</v>
      </c>
      <c r="K404" s="31">
        <v>113.9</v>
      </c>
      <c r="L404" s="31">
        <v>110.09</v>
      </c>
      <c r="M404" s="31">
        <v>172.75683000000001</v>
      </c>
      <c r="N404" s="1"/>
      <c r="O404" s="1"/>
    </row>
    <row r="405" spans="1:15" ht="12.75" customHeight="1">
      <c r="A405" s="33">
        <v>395</v>
      </c>
      <c r="B405" s="53" t="s">
        <v>470</v>
      </c>
      <c r="C405" s="31">
        <v>1765.2</v>
      </c>
      <c r="D405" s="36">
        <v>1766.6166666666668</v>
      </c>
      <c r="E405" s="36">
        <v>1753.2333333333336</v>
      </c>
      <c r="F405" s="36">
        <v>1741.2666666666669</v>
      </c>
      <c r="G405" s="36">
        <v>1727.8833333333337</v>
      </c>
      <c r="H405" s="36">
        <v>1778.5833333333335</v>
      </c>
      <c r="I405" s="36">
        <v>1791.9666666666667</v>
      </c>
      <c r="J405" s="36">
        <v>1803.9333333333334</v>
      </c>
      <c r="K405" s="31">
        <v>1780</v>
      </c>
      <c r="L405" s="31">
        <v>1754.65</v>
      </c>
      <c r="M405" s="31">
        <v>1.03999</v>
      </c>
      <c r="N405" s="1"/>
      <c r="O405" s="1"/>
    </row>
    <row r="406" spans="1:15" ht="12.75" customHeight="1">
      <c r="A406" s="33">
        <v>396</v>
      </c>
      <c r="B406" s="53" t="s">
        <v>878</v>
      </c>
      <c r="C406" s="31">
        <v>83.46</v>
      </c>
      <c r="D406" s="36">
        <v>83.15666666666668</v>
      </c>
      <c r="E406" s="36">
        <v>82.53333333333336</v>
      </c>
      <c r="F406" s="36">
        <v>81.606666666666683</v>
      </c>
      <c r="G406" s="36">
        <v>80.983333333333363</v>
      </c>
      <c r="H406" s="36">
        <v>84.083333333333357</v>
      </c>
      <c r="I406" s="36">
        <v>84.706666666666663</v>
      </c>
      <c r="J406" s="36">
        <v>85.633333333333354</v>
      </c>
      <c r="K406" s="31">
        <v>83.78</v>
      </c>
      <c r="L406" s="31">
        <v>82.23</v>
      </c>
      <c r="M406" s="31">
        <v>12.713509999999999</v>
      </c>
      <c r="N406" s="1"/>
      <c r="O406" s="1"/>
    </row>
    <row r="407" spans="1:15" ht="12.75" customHeight="1">
      <c r="A407" s="33">
        <v>397</v>
      </c>
      <c r="B407" s="53" t="s">
        <v>208</v>
      </c>
      <c r="C407" s="31">
        <v>721.95</v>
      </c>
      <c r="D407" s="36">
        <v>720.1</v>
      </c>
      <c r="E407" s="36">
        <v>716.2</v>
      </c>
      <c r="F407" s="36">
        <v>710.45</v>
      </c>
      <c r="G407" s="36">
        <v>706.55000000000007</v>
      </c>
      <c r="H407" s="36">
        <v>725.85</v>
      </c>
      <c r="I407" s="36">
        <v>729.74999999999989</v>
      </c>
      <c r="J407" s="36">
        <v>735.5</v>
      </c>
      <c r="K407" s="31">
        <v>724</v>
      </c>
      <c r="L407" s="31">
        <v>714.35</v>
      </c>
      <c r="M407" s="31">
        <v>5.4670300000000003</v>
      </c>
      <c r="N407" s="1"/>
      <c r="O407" s="1"/>
    </row>
    <row r="408" spans="1:15" ht="12.75" customHeight="1">
      <c r="A408" s="33">
        <v>398</v>
      </c>
      <c r="B408" t="s">
        <v>209</v>
      </c>
      <c r="C408" s="31">
        <v>1529.4</v>
      </c>
      <c r="D408" s="36">
        <v>1522.2666666666667</v>
      </c>
      <c r="E408" s="36">
        <v>1512.5833333333333</v>
      </c>
      <c r="F408" s="36">
        <v>1495.7666666666667</v>
      </c>
      <c r="G408" s="36">
        <v>1486.0833333333333</v>
      </c>
      <c r="H408" s="36">
        <v>1539.0833333333333</v>
      </c>
      <c r="I408" s="36">
        <v>1548.7666666666667</v>
      </c>
      <c r="J408" s="36">
        <v>1565.5833333333333</v>
      </c>
      <c r="K408" s="31">
        <v>1531.95</v>
      </c>
      <c r="L408" s="31">
        <v>1505.45</v>
      </c>
      <c r="M408" s="31">
        <v>9.6167599999999993</v>
      </c>
      <c r="N408" s="1"/>
      <c r="O408" s="1"/>
    </row>
    <row r="409" spans="1:15" ht="12.75" customHeight="1">
      <c r="A409" s="33">
        <v>399</v>
      </c>
      <c r="B409" s="53" t="s">
        <v>471</v>
      </c>
      <c r="C409" s="31">
        <v>142.16999999999999</v>
      </c>
      <c r="D409" s="36">
        <v>141.94</v>
      </c>
      <c r="E409" s="36">
        <v>139.68</v>
      </c>
      <c r="F409" s="36">
        <v>137.19</v>
      </c>
      <c r="G409" s="36">
        <v>134.93</v>
      </c>
      <c r="H409" s="36">
        <v>144.43</v>
      </c>
      <c r="I409" s="36">
        <v>146.69</v>
      </c>
      <c r="J409" s="36">
        <v>149.18</v>
      </c>
      <c r="K409" s="31">
        <v>144.19999999999999</v>
      </c>
      <c r="L409" s="31">
        <v>139.44999999999999</v>
      </c>
      <c r="M409" s="31">
        <v>351.58181999999999</v>
      </c>
      <c r="N409" s="1"/>
      <c r="O409" s="1"/>
    </row>
    <row r="410" spans="1:15" ht="12.75" customHeight="1">
      <c r="A410" s="33">
        <v>400</v>
      </c>
      <c r="B410" s="53" t="s">
        <v>472</v>
      </c>
      <c r="C410" s="31">
        <v>6389.85</v>
      </c>
      <c r="D410" s="36">
        <v>6408.3</v>
      </c>
      <c r="E410" s="36">
        <v>6356.6</v>
      </c>
      <c r="F410" s="36">
        <v>6323.35</v>
      </c>
      <c r="G410" s="36">
        <v>6271.6500000000005</v>
      </c>
      <c r="H410" s="36">
        <v>6441.55</v>
      </c>
      <c r="I410" s="36">
        <v>6493.2499999999991</v>
      </c>
      <c r="J410" s="36">
        <v>6526.5</v>
      </c>
      <c r="K410" s="31">
        <v>6460</v>
      </c>
      <c r="L410" s="31">
        <v>6375.05</v>
      </c>
      <c r="M410" s="31">
        <v>0.19752</v>
      </c>
      <c r="N410" s="1"/>
      <c r="O410" s="1"/>
    </row>
    <row r="411" spans="1:15" ht="12.75" customHeight="1">
      <c r="A411" s="33">
        <v>401</v>
      </c>
      <c r="B411" s="53" t="s">
        <v>213</v>
      </c>
      <c r="C411" s="31">
        <v>2400.75</v>
      </c>
      <c r="D411" s="36">
        <v>2395.0166666666669</v>
      </c>
      <c r="E411" s="36">
        <v>2378.5333333333338</v>
      </c>
      <c r="F411" s="36">
        <v>2356.3166666666671</v>
      </c>
      <c r="G411" s="36">
        <v>2339.8333333333339</v>
      </c>
      <c r="H411" s="36">
        <v>2417.2333333333336</v>
      </c>
      <c r="I411" s="36">
        <v>2433.7166666666662</v>
      </c>
      <c r="J411" s="36">
        <v>2455.9333333333334</v>
      </c>
      <c r="K411" s="31">
        <v>2411.5</v>
      </c>
      <c r="L411" s="31">
        <v>2372.8000000000002</v>
      </c>
      <c r="M411" s="31">
        <v>3.6644999999999999</v>
      </c>
      <c r="N411" s="1"/>
      <c r="O411" s="1"/>
    </row>
    <row r="412" spans="1:15" ht="12.75" customHeight="1">
      <c r="A412" s="33">
        <v>402</v>
      </c>
      <c r="B412" s="53" t="s">
        <v>833</v>
      </c>
      <c r="C412" s="31">
        <v>2165.9</v>
      </c>
      <c r="D412" s="36">
        <v>2159.5333333333333</v>
      </c>
      <c r="E412" s="36">
        <v>2136.8666666666668</v>
      </c>
      <c r="F412" s="36">
        <v>2107.8333333333335</v>
      </c>
      <c r="G412" s="36">
        <v>2085.166666666667</v>
      </c>
      <c r="H412" s="36">
        <v>2188.5666666666666</v>
      </c>
      <c r="I412" s="36">
        <v>2211.2333333333336</v>
      </c>
      <c r="J412" s="36">
        <v>2240.2666666666664</v>
      </c>
      <c r="K412" s="31">
        <v>2182.1999999999998</v>
      </c>
      <c r="L412" s="31">
        <v>2130.5</v>
      </c>
      <c r="M412" s="31">
        <v>0.30064000000000002</v>
      </c>
      <c r="N412" s="1"/>
      <c r="O412" s="1"/>
    </row>
    <row r="413" spans="1:15" ht="12.75" customHeight="1">
      <c r="A413" s="33">
        <v>403</v>
      </c>
      <c r="B413" s="53" t="s">
        <v>177</v>
      </c>
      <c r="C413" s="31">
        <v>205</v>
      </c>
      <c r="D413" s="36">
        <v>204.69666666666669</v>
      </c>
      <c r="E413" s="36">
        <v>201.79333333333338</v>
      </c>
      <c r="F413" s="36">
        <v>198.5866666666667</v>
      </c>
      <c r="G413" s="36">
        <v>195.68333333333339</v>
      </c>
      <c r="H413" s="36">
        <v>207.90333333333336</v>
      </c>
      <c r="I413" s="36">
        <v>210.80666666666667</v>
      </c>
      <c r="J413" s="36">
        <v>214.01333333333335</v>
      </c>
      <c r="K413" s="31">
        <v>207.6</v>
      </c>
      <c r="L413" s="31">
        <v>201.49</v>
      </c>
      <c r="M413" s="31">
        <v>173.19309999999999</v>
      </c>
      <c r="N413" s="1"/>
      <c r="O413" s="1"/>
    </row>
    <row r="414" spans="1:15" ht="12.75" customHeight="1">
      <c r="A414" s="33">
        <v>404</v>
      </c>
      <c r="B414" s="53" t="s">
        <v>473</v>
      </c>
      <c r="C414" s="31">
        <v>6577.95</v>
      </c>
      <c r="D414" s="36">
        <v>6593.9833333333336</v>
      </c>
      <c r="E414" s="36">
        <v>6538.9666666666672</v>
      </c>
      <c r="F414" s="36">
        <v>6499.9833333333336</v>
      </c>
      <c r="G414" s="36">
        <v>6444.9666666666672</v>
      </c>
      <c r="H414" s="36">
        <v>6632.9666666666672</v>
      </c>
      <c r="I414" s="36">
        <v>6687.9833333333336</v>
      </c>
      <c r="J414" s="36">
        <v>6726.9666666666672</v>
      </c>
      <c r="K414" s="31">
        <v>6649</v>
      </c>
      <c r="L414" s="31">
        <v>6555</v>
      </c>
      <c r="M414" s="31">
        <v>8.0390000000000003E-2</v>
      </c>
      <c r="N414" s="1"/>
      <c r="O414" s="1"/>
    </row>
    <row r="415" spans="1:15" ht="12.75" customHeight="1">
      <c r="A415" s="33">
        <v>405</v>
      </c>
      <c r="B415" s="53" t="s">
        <v>474</v>
      </c>
      <c r="C415" s="31">
        <v>1582.4</v>
      </c>
      <c r="D415" s="36">
        <v>1592.8</v>
      </c>
      <c r="E415" s="36">
        <v>1564.6</v>
      </c>
      <c r="F415" s="36">
        <v>1546.8</v>
      </c>
      <c r="G415" s="36">
        <v>1518.6</v>
      </c>
      <c r="H415" s="36">
        <v>1610.6</v>
      </c>
      <c r="I415" s="36">
        <v>1638.8000000000002</v>
      </c>
      <c r="J415" s="36">
        <v>1656.6</v>
      </c>
      <c r="K415" s="31">
        <v>1621</v>
      </c>
      <c r="L415" s="31">
        <v>1575</v>
      </c>
      <c r="M415" s="31">
        <v>0.75963000000000003</v>
      </c>
      <c r="N415" s="1"/>
      <c r="O415" s="1"/>
    </row>
    <row r="416" spans="1:15" ht="12.75" customHeight="1">
      <c r="A416" s="33">
        <v>406</v>
      </c>
      <c r="B416" s="53" t="s">
        <v>834</v>
      </c>
      <c r="C416" s="31">
        <v>547.85</v>
      </c>
      <c r="D416" s="36">
        <v>547.51666666666677</v>
      </c>
      <c r="E416" s="36">
        <v>543.43333333333351</v>
      </c>
      <c r="F416" s="36">
        <v>539.01666666666677</v>
      </c>
      <c r="G416" s="36">
        <v>534.93333333333351</v>
      </c>
      <c r="H416" s="36">
        <v>551.93333333333351</v>
      </c>
      <c r="I416" s="36">
        <v>556.01666666666677</v>
      </c>
      <c r="J416" s="36">
        <v>560.43333333333351</v>
      </c>
      <c r="K416" s="31">
        <v>551.6</v>
      </c>
      <c r="L416" s="31">
        <v>543.1</v>
      </c>
      <c r="M416" s="31">
        <v>1.0272399999999999</v>
      </c>
      <c r="N416" s="1"/>
      <c r="O416" s="1"/>
    </row>
    <row r="417" spans="1:15" ht="12.75" customHeight="1">
      <c r="A417" s="33">
        <v>407</v>
      </c>
      <c r="B417" s="53" t="s">
        <v>475</v>
      </c>
      <c r="C417" s="31">
        <v>4591.1000000000004</v>
      </c>
      <c r="D417" s="36">
        <v>4603.5166666666664</v>
      </c>
      <c r="E417" s="36">
        <v>4519.583333333333</v>
      </c>
      <c r="F417" s="36">
        <v>4448.0666666666666</v>
      </c>
      <c r="G417" s="36">
        <v>4364.1333333333332</v>
      </c>
      <c r="H417" s="36">
        <v>4675.0333333333328</v>
      </c>
      <c r="I417" s="36">
        <v>4758.9666666666672</v>
      </c>
      <c r="J417" s="36">
        <v>4830.4833333333327</v>
      </c>
      <c r="K417" s="31">
        <v>4687.45</v>
      </c>
      <c r="L417" s="31">
        <v>4532</v>
      </c>
      <c r="M417" s="31">
        <v>1.2744500000000001</v>
      </c>
      <c r="N417" s="1"/>
      <c r="O417" s="1"/>
    </row>
    <row r="418" spans="1:15" ht="12.75" customHeight="1">
      <c r="A418" s="33">
        <v>408</v>
      </c>
      <c r="B418" s="53" t="s">
        <v>879</v>
      </c>
      <c r="C418" s="31">
        <v>921.8</v>
      </c>
      <c r="D418" s="36">
        <v>919.05000000000007</v>
      </c>
      <c r="E418" s="36">
        <v>908.75000000000011</v>
      </c>
      <c r="F418" s="36">
        <v>895.7</v>
      </c>
      <c r="G418" s="36">
        <v>885.40000000000009</v>
      </c>
      <c r="H418" s="36">
        <v>932.10000000000014</v>
      </c>
      <c r="I418" s="36">
        <v>942.40000000000009</v>
      </c>
      <c r="J418" s="36">
        <v>955.45000000000016</v>
      </c>
      <c r="K418" s="31">
        <v>929.35</v>
      </c>
      <c r="L418" s="31">
        <v>906</v>
      </c>
      <c r="M418" s="31">
        <v>3.5803500000000001</v>
      </c>
      <c r="N418" s="1"/>
      <c r="O418" s="1"/>
    </row>
    <row r="419" spans="1:15" ht="12.75" customHeight="1">
      <c r="A419" s="33">
        <v>409</v>
      </c>
      <c r="B419" s="53" t="s">
        <v>211</v>
      </c>
      <c r="C419" s="31">
        <v>27528.7</v>
      </c>
      <c r="D419" s="36">
        <v>27466.733333333337</v>
      </c>
      <c r="E419" s="36">
        <v>27359.566666666673</v>
      </c>
      <c r="F419" s="36">
        <v>27190.433333333334</v>
      </c>
      <c r="G419" s="36">
        <v>27083.26666666667</v>
      </c>
      <c r="H419" s="36">
        <v>27635.866666666676</v>
      </c>
      <c r="I419" s="36">
        <v>27743.03333333334</v>
      </c>
      <c r="J419" s="36">
        <v>27912.166666666679</v>
      </c>
      <c r="K419" s="31">
        <v>27573.9</v>
      </c>
      <c r="L419" s="31">
        <v>27297.599999999999</v>
      </c>
      <c r="M419" s="31">
        <v>0.16955999999999999</v>
      </c>
      <c r="N419" s="1"/>
      <c r="O419" s="1"/>
    </row>
    <row r="420" spans="1:15" ht="12.75" customHeight="1">
      <c r="A420" s="33">
        <v>410</v>
      </c>
      <c r="B420" s="53" t="s">
        <v>476</v>
      </c>
      <c r="C420" s="31">
        <v>48.09</v>
      </c>
      <c r="D420" s="36">
        <v>48.300000000000004</v>
      </c>
      <c r="E420" s="36">
        <v>47.790000000000006</v>
      </c>
      <c r="F420" s="36">
        <v>47.49</v>
      </c>
      <c r="G420" s="36">
        <v>46.980000000000004</v>
      </c>
      <c r="H420" s="36">
        <v>48.600000000000009</v>
      </c>
      <c r="I420" s="36">
        <v>49.110000000000014</v>
      </c>
      <c r="J420" s="36">
        <v>49.410000000000011</v>
      </c>
      <c r="K420" s="31">
        <v>48.81</v>
      </c>
      <c r="L420" s="31">
        <v>48</v>
      </c>
      <c r="M420" s="31">
        <v>120.25327</v>
      </c>
      <c r="N420" s="1"/>
      <c r="O420" s="1"/>
    </row>
    <row r="421" spans="1:15" ht="12.75" customHeight="1">
      <c r="A421" s="33">
        <v>411</v>
      </c>
      <c r="B421" s="53" t="s">
        <v>214</v>
      </c>
      <c r="C421" s="31">
        <v>2865.85</v>
      </c>
      <c r="D421" s="36">
        <v>2850.8000000000006</v>
      </c>
      <c r="E421" s="36">
        <v>2829.3500000000013</v>
      </c>
      <c r="F421" s="36">
        <v>2792.8500000000008</v>
      </c>
      <c r="G421" s="36">
        <v>2771.4000000000015</v>
      </c>
      <c r="H421" s="36">
        <v>2887.3000000000011</v>
      </c>
      <c r="I421" s="36">
        <v>2908.7500000000009</v>
      </c>
      <c r="J421" s="36">
        <v>2945.2500000000009</v>
      </c>
      <c r="K421" s="31">
        <v>2872.25</v>
      </c>
      <c r="L421" s="31">
        <v>2814.3</v>
      </c>
      <c r="M421" s="31">
        <v>12.326689999999999</v>
      </c>
      <c r="N421" s="1"/>
      <c r="O421" s="1"/>
    </row>
    <row r="422" spans="1:15" ht="12.75" customHeight="1">
      <c r="A422" s="33">
        <v>412</v>
      </c>
      <c r="B422" s="53" t="s">
        <v>477</v>
      </c>
      <c r="C422" s="31">
        <v>720.3</v>
      </c>
      <c r="D422" s="36">
        <v>726.54999999999984</v>
      </c>
      <c r="E422" s="36">
        <v>707.79999999999973</v>
      </c>
      <c r="F422" s="36">
        <v>695.29999999999984</v>
      </c>
      <c r="G422" s="36">
        <v>676.54999999999973</v>
      </c>
      <c r="H422" s="36">
        <v>739.04999999999973</v>
      </c>
      <c r="I422" s="36">
        <v>757.8</v>
      </c>
      <c r="J422" s="36">
        <v>770.29999999999973</v>
      </c>
      <c r="K422" s="31">
        <v>745.3</v>
      </c>
      <c r="L422" s="31">
        <v>714.05</v>
      </c>
      <c r="M422" s="31">
        <v>15.98648</v>
      </c>
      <c r="N422" s="1"/>
      <c r="O422" s="1"/>
    </row>
    <row r="423" spans="1:15" ht="12.75" customHeight="1">
      <c r="A423" s="33">
        <v>413</v>
      </c>
      <c r="B423" s="53" t="s">
        <v>212</v>
      </c>
      <c r="C423" s="31">
        <v>7885.55</v>
      </c>
      <c r="D423" s="36">
        <v>7889.75</v>
      </c>
      <c r="E423" s="36">
        <v>7810.8</v>
      </c>
      <c r="F423" s="36">
        <v>7736.05</v>
      </c>
      <c r="G423" s="36">
        <v>7657.1</v>
      </c>
      <c r="H423" s="36">
        <v>7964.5</v>
      </c>
      <c r="I423" s="36">
        <v>8043.4500000000007</v>
      </c>
      <c r="J423" s="36">
        <v>8118.2</v>
      </c>
      <c r="K423" s="31">
        <v>7968.7</v>
      </c>
      <c r="L423" s="31">
        <v>7815</v>
      </c>
      <c r="M423" s="31">
        <v>3.1044100000000001</v>
      </c>
      <c r="N423" s="1"/>
      <c r="O423" s="1"/>
    </row>
    <row r="424" spans="1:15" ht="12.75" customHeight="1">
      <c r="A424" s="33">
        <v>414</v>
      </c>
      <c r="B424" s="53" t="s">
        <v>880</v>
      </c>
      <c r="C424" s="31">
        <v>1499.3</v>
      </c>
      <c r="D424" s="36">
        <v>1488.1000000000001</v>
      </c>
      <c r="E424" s="36">
        <v>1468.2000000000003</v>
      </c>
      <c r="F424" s="36">
        <v>1437.1000000000001</v>
      </c>
      <c r="G424" s="36">
        <v>1417.2000000000003</v>
      </c>
      <c r="H424" s="36">
        <v>1519.2000000000003</v>
      </c>
      <c r="I424" s="36">
        <v>1539.1000000000004</v>
      </c>
      <c r="J424" s="36">
        <v>1570.2000000000003</v>
      </c>
      <c r="K424" s="31">
        <v>1508</v>
      </c>
      <c r="L424" s="31">
        <v>1457</v>
      </c>
      <c r="M424" s="31">
        <v>6.0468099999999998</v>
      </c>
      <c r="N424" s="1"/>
      <c r="O424" s="1"/>
    </row>
    <row r="425" spans="1:15" ht="12.75" customHeight="1">
      <c r="A425" s="33">
        <v>415</v>
      </c>
      <c r="B425" s="53" t="s">
        <v>478</v>
      </c>
      <c r="C425" s="31">
        <v>2021.2</v>
      </c>
      <c r="D425" s="36">
        <v>2060.5166666666669</v>
      </c>
      <c r="E425" s="36">
        <v>1965.6833333333338</v>
      </c>
      <c r="F425" s="36">
        <v>1910.166666666667</v>
      </c>
      <c r="G425" s="36">
        <v>1815.3333333333339</v>
      </c>
      <c r="H425" s="36">
        <v>2116.0333333333338</v>
      </c>
      <c r="I425" s="36">
        <v>2210.8666666666668</v>
      </c>
      <c r="J425" s="36">
        <v>2266.3833333333337</v>
      </c>
      <c r="K425" s="31">
        <v>2155.35</v>
      </c>
      <c r="L425" s="31">
        <v>2005</v>
      </c>
      <c r="M425" s="31">
        <v>2.4236599999999999</v>
      </c>
      <c r="N425" s="1"/>
      <c r="O425" s="1"/>
    </row>
    <row r="426" spans="1:15" ht="12.75" customHeight="1">
      <c r="A426" s="33">
        <v>416</v>
      </c>
      <c r="B426" s="53" t="s">
        <v>479</v>
      </c>
      <c r="C426" s="31">
        <v>12160.65</v>
      </c>
      <c r="D426" s="36">
        <v>12152.35</v>
      </c>
      <c r="E426" s="36">
        <v>11843.800000000001</v>
      </c>
      <c r="F426" s="36">
        <v>11526.95</v>
      </c>
      <c r="G426" s="36">
        <v>11218.400000000001</v>
      </c>
      <c r="H426" s="36">
        <v>12469.2</v>
      </c>
      <c r="I426" s="36">
        <v>12777.75</v>
      </c>
      <c r="J426" s="36">
        <v>13094.6</v>
      </c>
      <c r="K426" s="31">
        <v>12460.9</v>
      </c>
      <c r="L426" s="31">
        <v>11835.5</v>
      </c>
      <c r="M426" s="31">
        <v>1.4557</v>
      </c>
      <c r="N426" s="1"/>
      <c r="O426" s="1"/>
    </row>
    <row r="427" spans="1:15" ht="12.75" customHeight="1">
      <c r="A427" s="33">
        <v>417</v>
      </c>
      <c r="B427" s="53" t="s">
        <v>291</v>
      </c>
      <c r="C427" s="31">
        <v>656.9</v>
      </c>
      <c r="D427" s="36">
        <v>658.9</v>
      </c>
      <c r="E427" s="36">
        <v>650.9</v>
      </c>
      <c r="F427" s="36">
        <v>644.9</v>
      </c>
      <c r="G427" s="36">
        <v>636.9</v>
      </c>
      <c r="H427" s="36">
        <v>664.9</v>
      </c>
      <c r="I427" s="36">
        <v>672.9</v>
      </c>
      <c r="J427" s="36">
        <v>678.9</v>
      </c>
      <c r="K427" s="31">
        <v>666.9</v>
      </c>
      <c r="L427" s="31">
        <v>652.9</v>
      </c>
      <c r="M427" s="31">
        <v>11.69183</v>
      </c>
      <c r="N427" s="1"/>
      <c r="O427" s="1"/>
    </row>
    <row r="428" spans="1:15" ht="12.75" customHeight="1">
      <c r="A428" s="33">
        <v>418</v>
      </c>
      <c r="B428" s="53" t="s">
        <v>480</v>
      </c>
      <c r="C428" s="31">
        <v>636.25</v>
      </c>
      <c r="D428" s="36">
        <v>638.7166666666667</v>
      </c>
      <c r="E428" s="36">
        <v>628.53333333333342</v>
      </c>
      <c r="F428" s="36">
        <v>620.81666666666672</v>
      </c>
      <c r="G428" s="36">
        <v>610.63333333333344</v>
      </c>
      <c r="H428" s="36">
        <v>646.43333333333339</v>
      </c>
      <c r="I428" s="36">
        <v>656.61666666666679</v>
      </c>
      <c r="J428" s="36">
        <v>664.33333333333337</v>
      </c>
      <c r="K428" s="31">
        <v>648.9</v>
      </c>
      <c r="L428" s="31">
        <v>631</v>
      </c>
      <c r="M428" s="31">
        <v>5.82599</v>
      </c>
      <c r="N428" s="1"/>
      <c r="O428" s="1"/>
    </row>
    <row r="429" spans="1:15" ht="12.75" customHeight="1">
      <c r="A429" s="33">
        <v>419</v>
      </c>
      <c r="B429" s="53" t="s">
        <v>481</v>
      </c>
      <c r="C429" s="31">
        <v>585.4</v>
      </c>
      <c r="D429" s="36">
        <v>583.86666666666667</v>
      </c>
      <c r="E429" s="36">
        <v>577.73333333333335</v>
      </c>
      <c r="F429" s="36">
        <v>570.06666666666672</v>
      </c>
      <c r="G429" s="36">
        <v>563.93333333333339</v>
      </c>
      <c r="H429" s="36">
        <v>591.5333333333333</v>
      </c>
      <c r="I429" s="36">
        <v>597.66666666666674</v>
      </c>
      <c r="J429" s="36">
        <v>605.33333333333326</v>
      </c>
      <c r="K429" s="31">
        <v>590</v>
      </c>
      <c r="L429" s="31">
        <v>576.20000000000005</v>
      </c>
      <c r="M429" s="31">
        <v>17.737649999999999</v>
      </c>
      <c r="N429" s="1"/>
      <c r="O429" s="1"/>
    </row>
    <row r="430" spans="1:15" ht="12.75" customHeight="1">
      <c r="A430" s="33">
        <v>420</v>
      </c>
      <c r="B430" s="53" t="s">
        <v>210</v>
      </c>
      <c r="C430" s="31">
        <v>859.75</v>
      </c>
      <c r="D430" s="36">
        <v>852.66666666666663</v>
      </c>
      <c r="E430" s="36">
        <v>844.08333333333326</v>
      </c>
      <c r="F430" s="36">
        <v>828.41666666666663</v>
      </c>
      <c r="G430" s="36">
        <v>819.83333333333326</v>
      </c>
      <c r="H430" s="36">
        <v>868.33333333333326</v>
      </c>
      <c r="I430" s="36">
        <v>876.91666666666652</v>
      </c>
      <c r="J430" s="36">
        <v>892.58333333333326</v>
      </c>
      <c r="K430" s="31">
        <v>861.25</v>
      </c>
      <c r="L430" s="31">
        <v>837</v>
      </c>
      <c r="M430" s="31">
        <v>248.73722000000001</v>
      </c>
      <c r="N430" s="1"/>
      <c r="O430" s="1"/>
    </row>
    <row r="431" spans="1:15" ht="12.75" customHeight="1">
      <c r="A431" s="33">
        <v>421</v>
      </c>
      <c r="B431" s="53" t="s">
        <v>207</v>
      </c>
      <c r="C431" s="31">
        <v>155.61000000000001</v>
      </c>
      <c r="D431" s="36">
        <v>154.73666666666668</v>
      </c>
      <c r="E431" s="36">
        <v>150.72333333333336</v>
      </c>
      <c r="F431" s="36">
        <v>145.83666666666667</v>
      </c>
      <c r="G431" s="36">
        <v>141.82333333333335</v>
      </c>
      <c r="H431" s="36">
        <v>159.62333333333336</v>
      </c>
      <c r="I431" s="36">
        <v>163.63666666666668</v>
      </c>
      <c r="J431" s="36">
        <v>168.52333333333337</v>
      </c>
      <c r="K431" s="31">
        <v>158.75</v>
      </c>
      <c r="L431" s="31">
        <v>149.85</v>
      </c>
      <c r="M431" s="31">
        <v>626.21310000000005</v>
      </c>
      <c r="N431" s="1"/>
      <c r="O431" s="1"/>
    </row>
    <row r="432" spans="1:15" ht="12.75" customHeight="1">
      <c r="A432" s="33">
        <v>422</v>
      </c>
      <c r="B432" s="53" t="s">
        <v>482</v>
      </c>
      <c r="C432" s="31">
        <v>690.55</v>
      </c>
      <c r="D432" s="36">
        <v>697.68333333333339</v>
      </c>
      <c r="E432" s="36">
        <v>681.36666666666679</v>
      </c>
      <c r="F432" s="36">
        <v>672.18333333333339</v>
      </c>
      <c r="G432" s="36">
        <v>655.86666666666679</v>
      </c>
      <c r="H432" s="36">
        <v>706.86666666666679</v>
      </c>
      <c r="I432" s="36">
        <v>723.18333333333339</v>
      </c>
      <c r="J432" s="36">
        <v>732.36666666666679</v>
      </c>
      <c r="K432" s="31">
        <v>714</v>
      </c>
      <c r="L432" s="31">
        <v>688.5</v>
      </c>
      <c r="M432" s="31">
        <v>12.7296</v>
      </c>
      <c r="N432" s="1"/>
      <c r="O432" s="1"/>
    </row>
    <row r="433" spans="1:15" ht="12.75" customHeight="1">
      <c r="A433" s="33">
        <v>423</v>
      </c>
      <c r="B433" s="53" t="s">
        <v>483</v>
      </c>
      <c r="C433" s="31">
        <v>139.09</v>
      </c>
      <c r="D433" s="36">
        <v>140.06666666666669</v>
      </c>
      <c r="E433" s="36">
        <v>137.02333333333337</v>
      </c>
      <c r="F433" s="36">
        <v>134.95666666666668</v>
      </c>
      <c r="G433" s="36">
        <v>131.91333333333336</v>
      </c>
      <c r="H433" s="36">
        <v>142.13333333333338</v>
      </c>
      <c r="I433" s="36">
        <v>145.17666666666673</v>
      </c>
      <c r="J433" s="36">
        <v>147.2433333333334</v>
      </c>
      <c r="K433" s="31">
        <v>143.11000000000001</v>
      </c>
      <c r="L433" s="31">
        <v>138</v>
      </c>
      <c r="M433" s="31">
        <v>22.388120000000001</v>
      </c>
      <c r="N433" s="1"/>
      <c r="O433" s="1"/>
    </row>
    <row r="434" spans="1:15" ht="12.75" customHeight="1">
      <c r="A434" s="33">
        <v>424</v>
      </c>
      <c r="B434" s="53" t="s">
        <v>484</v>
      </c>
      <c r="C434" s="31">
        <v>489.55</v>
      </c>
      <c r="D434" s="36">
        <v>492.2833333333333</v>
      </c>
      <c r="E434" s="36">
        <v>484.56666666666661</v>
      </c>
      <c r="F434" s="36">
        <v>479.58333333333331</v>
      </c>
      <c r="G434" s="36">
        <v>471.86666666666662</v>
      </c>
      <c r="H434" s="36">
        <v>497.26666666666659</v>
      </c>
      <c r="I434" s="36">
        <v>504.98333333333329</v>
      </c>
      <c r="J434" s="36">
        <v>509.96666666666658</v>
      </c>
      <c r="K434" s="31">
        <v>500</v>
      </c>
      <c r="L434" s="31">
        <v>487.3</v>
      </c>
      <c r="M434" s="31">
        <v>5.6622000000000003</v>
      </c>
      <c r="N434" s="1"/>
      <c r="O434" s="1"/>
    </row>
    <row r="435" spans="1:15" ht="12.75" customHeight="1">
      <c r="A435" s="33">
        <v>425</v>
      </c>
      <c r="B435" s="53" t="s">
        <v>485</v>
      </c>
      <c r="C435" s="31">
        <v>251.43</v>
      </c>
      <c r="D435" s="36">
        <v>250.14666666666668</v>
      </c>
      <c r="E435" s="36">
        <v>242.29333333333335</v>
      </c>
      <c r="F435" s="36">
        <v>233.15666666666667</v>
      </c>
      <c r="G435" s="36">
        <v>225.30333333333334</v>
      </c>
      <c r="H435" s="36">
        <v>259.28333333333336</v>
      </c>
      <c r="I435" s="36">
        <v>267.13666666666666</v>
      </c>
      <c r="J435" s="36">
        <v>276.27333333333337</v>
      </c>
      <c r="K435" s="31">
        <v>258</v>
      </c>
      <c r="L435" s="31">
        <v>241.01</v>
      </c>
      <c r="M435" s="31">
        <v>22.51361</v>
      </c>
      <c r="N435" s="1"/>
      <c r="O435" s="1"/>
    </row>
    <row r="436" spans="1:15" ht="12.75" customHeight="1">
      <c r="A436" s="33">
        <v>426</v>
      </c>
      <c r="B436" s="53" t="s">
        <v>215</v>
      </c>
      <c r="C436" s="31">
        <v>1568.4</v>
      </c>
      <c r="D436" s="36">
        <v>1566.7166666666665</v>
      </c>
      <c r="E436" s="36">
        <v>1558.6833333333329</v>
      </c>
      <c r="F436" s="36">
        <v>1548.9666666666665</v>
      </c>
      <c r="G436" s="36">
        <v>1540.9333333333329</v>
      </c>
      <c r="H436" s="36">
        <v>1576.4333333333329</v>
      </c>
      <c r="I436" s="36">
        <v>1584.4666666666662</v>
      </c>
      <c r="J436" s="36">
        <v>1594.1833333333329</v>
      </c>
      <c r="K436" s="31">
        <v>1574.75</v>
      </c>
      <c r="L436" s="31">
        <v>1557</v>
      </c>
      <c r="M436" s="31">
        <v>24.810459999999999</v>
      </c>
      <c r="N436" s="1"/>
      <c r="O436" s="1"/>
    </row>
    <row r="437" spans="1:15" ht="12.75" customHeight="1">
      <c r="A437" s="33">
        <v>427</v>
      </c>
      <c r="B437" s="53" t="s">
        <v>216</v>
      </c>
      <c r="C437" s="31">
        <v>784.55</v>
      </c>
      <c r="D437" s="36">
        <v>781.68333333333339</v>
      </c>
      <c r="E437" s="36">
        <v>775.06666666666683</v>
      </c>
      <c r="F437" s="36">
        <v>765.58333333333348</v>
      </c>
      <c r="G437" s="36">
        <v>758.96666666666692</v>
      </c>
      <c r="H437" s="36">
        <v>791.16666666666674</v>
      </c>
      <c r="I437" s="36">
        <v>797.7833333333333</v>
      </c>
      <c r="J437" s="36">
        <v>807.26666666666665</v>
      </c>
      <c r="K437" s="31">
        <v>788.3</v>
      </c>
      <c r="L437" s="31">
        <v>772.2</v>
      </c>
      <c r="M437" s="31">
        <v>6.2979700000000003</v>
      </c>
      <c r="N437" s="1"/>
      <c r="O437" s="1"/>
    </row>
    <row r="438" spans="1:15" ht="12.75" customHeight="1">
      <c r="A438" s="33">
        <v>428</v>
      </c>
      <c r="B438" s="53" t="s">
        <v>486</v>
      </c>
      <c r="C438" s="31">
        <v>4597.5</v>
      </c>
      <c r="D438" s="36">
        <v>4613.3166666666666</v>
      </c>
      <c r="E438" s="36">
        <v>4564.1833333333334</v>
      </c>
      <c r="F438" s="36">
        <v>4530.8666666666668</v>
      </c>
      <c r="G438" s="36">
        <v>4481.7333333333336</v>
      </c>
      <c r="H438" s="36">
        <v>4646.6333333333332</v>
      </c>
      <c r="I438" s="36">
        <v>4695.7666666666664</v>
      </c>
      <c r="J438" s="36">
        <v>4729.083333333333</v>
      </c>
      <c r="K438" s="31">
        <v>4662.45</v>
      </c>
      <c r="L438" s="31">
        <v>4580</v>
      </c>
      <c r="M438" s="31">
        <v>0.35483999999999999</v>
      </c>
      <c r="N438" s="1"/>
      <c r="O438" s="1"/>
    </row>
    <row r="439" spans="1:15" ht="12.75" customHeight="1">
      <c r="A439" s="33">
        <v>429</v>
      </c>
      <c r="B439" s="53" t="s">
        <v>487</v>
      </c>
      <c r="C439" s="31">
        <v>1407.6</v>
      </c>
      <c r="D439" s="36">
        <v>1413.5166666666667</v>
      </c>
      <c r="E439" s="36">
        <v>1395.0833333333333</v>
      </c>
      <c r="F439" s="36">
        <v>1382.5666666666666</v>
      </c>
      <c r="G439" s="36">
        <v>1364.1333333333332</v>
      </c>
      <c r="H439" s="36">
        <v>1426.0333333333333</v>
      </c>
      <c r="I439" s="36">
        <v>1444.4666666666667</v>
      </c>
      <c r="J439" s="36">
        <v>1456.9833333333333</v>
      </c>
      <c r="K439" s="31">
        <v>1431.95</v>
      </c>
      <c r="L439" s="31">
        <v>1401</v>
      </c>
      <c r="M439" s="31">
        <v>1.0041</v>
      </c>
      <c r="N439" s="1"/>
      <c r="O439" s="1"/>
    </row>
    <row r="440" spans="1:15" ht="12.75" customHeight="1">
      <c r="A440" s="33">
        <v>430</v>
      </c>
      <c r="B440" s="53" t="s">
        <v>488</v>
      </c>
      <c r="C440" s="31">
        <v>539.6</v>
      </c>
      <c r="D440" s="36">
        <v>541.69999999999993</v>
      </c>
      <c r="E440" s="36">
        <v>533.14999999999986</v>
      </c>
      <c r="F440" s="36">
        <v>526.69999999999993</v>
      </c>
      <c r="G440" s="36">
        <v>518.14999999999986</v>
      </c>
      <c r="H440" s="36">
        <v>548.14999999999986</v>
      </c>
      <c r="I440" s="36">
        <v>556.69999999999982</v>
      </c>
      <c r="J440" s="36">
        <v>563.14999999999986</v>
      </c>
      <c r="K440" s="31">
        <v>550.25</v>
      </c>
      <c r="L440" s="31">
        <v>535.25</v>
      </c>
      <c r="M440" s="31">
        <v>5.53315</v>
      </c>
      <c r="N440" s="1"/>
      <c r="O440" s="1"/>
    </row>
    <row r="441" spans="1:15" ht="12.75" customHeight="1">
      <c r="A441" s="33">
        <v>431</v>
      </c>
      <c r="B441" s="53" t="s">
        <v>489</v>
      </c>
      <c r="C441" s="31">
        <v>6039.75</v>
      </c>
      <c r="D441" s="36">
        <v>6043.25</v>
      </c>
      <c r="E441" s="36">
        <v>5976.55</v>
      </c>
      <c r="F441" s="36">
        <v>5913.35</v>
      </c>
      <c r="G441" s="36">
        <v>5846.6500000000005</v>
      </c>
      <c r="H441" s="36">
        <v>6106.45</v>
      </c>
      <c r="I441" s="36">
        <v>6173.1500000000005</v>
      </c>
      <c r="J441" s="36">
        <v>6236.3499999999995</v>
      </c>
      <c r="K441" s="31">
        <v>6109.95</v>
      </c>
      <c r="L441" s="31">
        <v>5980.05</v>
      </c>
      <c r="M441" s="31">
        <v>0.79913999999999996</v>
      </c>
      <c r="N441" s="1"/>
      <c r="O441" s="1"/>
    </row>
    <row r="442" spans="1:15" ht="12.75" customHeight="1">
      <c r="A442" s="33">
        <v>432</v>
      </c>
      <c r="B442" s="53" t="s">
        <v>490</v>
      </c>
      <c r="C442" s="31">
        <v>813.6</v>
      </c>
      <c r="D442" s="36">
        <v>812.98333333333323</v>
      </c>
      <c r="E442" s="36">
        <v>804.91666666666652</v>
      </c>
      <c r="F442" s="36">
        <v>796.23333333333323</v>
      </c>
      <c r="G442" s="36">
        <v>788.16666666666652</v>
      </c>
      <c r="H442" s="36">
        <v>821.66666666666652</v>
      </c>
      <c r="I442" s="36">
        <v>829.73333333333335</v>
      </c>
      <c r="J442" s="36">
        <v>838.41666666666652</v>
      </c>
      <c r="K442" s="31">
        <v>821.05</v>
      </c>
      <c r="L442" s="31">
        <v>804.3</v>
      </c>
      <c r="M442" s="31">
        <v>2.1739000000000002</v>
      </c>
      <c r="N442" s="1"/>
      <c r="O442" s="1"/>
    </row>
    <row r="443" spans="1:15" ht="12.75" customHeight="1">
      <c r="A443" s="33">
        <v>433</v>
      </c>
      <c r="B443" s="53" t="s">
        <v>491</v>
      </c>
      <c r="C443" s="31">
        <v>55.49</v>
      </c>
      <c r="D443" s="36">
        <v>55.26</v>
      </c>
      <c r="E443" s="36">
        <v>54.029999999999994</v>
      </c>
      <c r="F443" s="36">
        <v>52.569999999999993</v>
      </c>
      <c r="G443" s="36">
        <v>51.339999999999989</v>
      </c>
      <c r="H443" s="36">
        <v>56.72</v>
      </c>
      <c r="I443" s="36">
        <v>57.95</v>
      </c>
      <c r="J443" s="36">
        <v>59.410000000000004</v>
      </c>
      <c r="K443" s="31">
        <v>56.49</v>
      </c>
      <c r="L443" s="31">
        <v>53.8</v>
      </c>
      <c r="M443" s="31">
        <v>969.09661000000006</v>
      </c>
      <c r="N443" s="1"/>
      <c r="O443" s="1"/>
    </row>
    <row r="444" spans="1:15" ht="12.75" customHeight="1">
      <c r="A444" s="33">
        <v>434</v>
      </c>
      <c r="B444" s="53" t="s">
        <v>492</v>
      </c>
      <c r="C444" s="31">
        <v>659.65</v>
      </c>
      <c r="D444" s="36">
        <v>651.1</v>
      </c>
      <c r="E444" s="36">
        <v>642.55000000000007</v>
      </c>
      <c r="F444" s="36">
        <v>625.45000000000005</v>
      </c>
      <c r="G444" s="36">
        <v>616.90000000000009</v>
      </c>
      <c r="H444" s="36">
        <v>668.2</v>
      </c>
      <c r="I444" s="36">
        <v>676.75</v>
      </c>
      <c r="J444" s="36">
        <v>693.85</v>
      </c>
      <c r="K444" s="31">
        <v>659.65</v>
      </c>
      <c r="L444" s="31">
        <v>634</v>
      </c>
      <c r="M444" s="31">
        <v>20.513380000000002</v>
      </c>
      <c r="N444" s="1"/>
      <c r="O444" s="1"/>
    </row>
    <row r="445" spans="1:15" ht="12.75" customHeight="1">
      <c r="A445" s="33">
        <v>435</v>
      </c>
      <c r="B445" s="53" t="s">
        <v>217</v>
      </c>
      <c r="C445" s="31">
        <v>731.95</v>
      </c>
      <c r="D445" s="36">
        <v>729.53333333333342</v>
      </c>
      <c r="E445" s="36">
        <v>725.36666666666679</v>
      </c>
      <c r="F445" s="36">
        <v>718.78333333333342</v>
      </c>
      <c r="G445" s="36">
        <v>714.61666666666679</v>
      </c>
      <c r="H445" s="36">
        <v>736.11666666666679</v>
      </c>
      <c r="I445" s="36">
        <v>740.28333333333353</v>
      </c>
      <c r="J445" s="36">
        <v>746.86666666666679</v>
      </c>
      <c r="K445" s="31">
        <v>733.7</v>
      </c>
      <c r="L445" s="31">
        <v>722.95</v>
      </c>
      <c r="M445" s="31">
        <v>9.9846599999999999</v>
      </c>
      <c r="N445" s="1"/>
      <c r="O445" s="1"/>
    </row>
    <row r="446" spans="1:15" ht="12.75" customHeight="1">
      <c r="A446" s="33">
        <v>436</v>
      </c>
      <c r="B446" s="53" t="s">
        <v>835</v>
      </c>
      <c r="C446" s="31">
        <v>502</v>
      </c>
      <c r="D446" s="36">
        <v>504.63333333333338</v>
      </c>
      <c r="E446" s="36">
        <v>496.36666666666679</v>
      </c>
      <c r="F446" s="36">
        <v>490.73333333333341</v>
      </c>
      <c r="G446" s="36">
        <v>482.46666666666681</v>
      </c>
      <c r="H446" s="36">
        <v>510.26666666666677</v>
      </c>
      <c r="I446" s="36">
        <v>518.5333333333333</v>
      </c>
      <c r="J446" s="36">
        <v>524.16666666666674</v>
      </c>
      <c r="K446" s="31">
        <v>512.9</v>
      </c>
      <c r="L446" s="31">
        <v>499</v>
      </c>
      <c r="M446" s="31">
        <v>5.25068</v>
      </c>
      <c r="N446" s="1"/>
      <c r="O446" s="1"/>
    </row>
    <row r="447" spans="1:15" ht="12.75" customHeight="1">
      <c r="A447" s="33">
        <v>437</v>
      </c>
      <c r="B447" s="53" t="s">
        <v>493</v>
      </c>
      <c r="C447" s="31">
        <v>44.88</v>
      </c>
      <c r="D447" s="36">
        <v>44.806666666666672</v>
      </c>
      <c r="E447" s="36">
        <v>44.313333333333347</v>
      </c>
      <c r="F447" s="36">
        <v>43.746666666666677</v>
      </c>
      <c r="G447" s="36">
        <v>43.253333333333352</v>
      </c>
      <c r="H447" s="36">
        <v>45.373333333333342</v>
      </c>
      <c r="I447" s="36">
        <v>45.866666666666667</v>
      </c>
      <c r="J447" s="36">
        <v>46.433333333333337</v>
      </c>
      <c r="K447" s="31">
        <v>45.3</v>
      </c>
      <c r="L447" s="31">
        <v>44.24</v>
      </c>
      <c r="M447" s="31">
        <v>77.559100000000001</v>
      </c>
      <c r="N447" s="1"/>
      <c r="O447" s="1"/>
    </row>
    <row r="448" spans="1:15" ht="12.75" customHeight="1">
      <c r="A448" s="33">
        <v>438</v>
      </c>
      <c r="B448" s="53" t="s">
        <v>229</v>
      </c>
      <c r="C448" s="31">
        <v>2430.15</v>
      </c>
      <c r="D448" s="36">
        <v>2412.7333333333331</v>
      </c>
      <c r="E448" s="36">
        <v>2386.4666666666662</v>
      </c>
      <c r="F448" s="36">
        <v>2342.7833333333333</v>
      </c>
      <c r="G448" s="36">
        <v>2316.5166666666664</v>
      </c>
      <c r="H448" s="36">
        <v>2456.4166666666661</v>
      </c>
      <c r="I448" s="36">
        <v>2482.6833333333334</v>
      </c>
      <c r="J448" s="36">
        <v>2526.3666666666659</v>
      </c>
      <c r="K448" s="31">
        <v>2439</v>
      </c>
      <c r="L448" s="31">
        <v>2369.0500000000002</v>
      </c>
      <c r="M448" s="31">
        <v>12.534599999999999</v>
      </c>
      <c r="N448" s="1"/>
      <c r="O448" s="1"/>
    </row>
    <row r="449" spans="1:15" ht="12.75" customHeight="1">
      <c r="A449" s="33">
        <v>439</v>
      </c>
      <c r="B449" s="53" t="s">
        <v>881</v>
      </c>
      <c r="C449" s="31">
        <v>192.22</v>
      </c>
      <c r="D449" s="36">
        <v>192.67333333333332</v>
      </c>
      <c r="E449" s="36">
        <v>188.24666666666664</v>
      </c>
      <c r="F449" s="36">
        <v>184.27333333333331</v>
      </c>
      <c r="G449" s="36">
        <v>179.84666666666664</v>
      </c>
      <c r="H449" s="36">
        <v>196.64666666666665</v>
      </c>
      <c r="I449" s="36">
        <v>201.07333333333332</v>
      </c>
      <c r="J449" s="36">
        <v>205.04666666666665</v>
      </c>
      <c r="K449" s="31">
        <v>197.1</v>
      </c>
      <c r="L449" s="31">
        <v>188.7</v>
      </c>
      <c r="M449" s="31">
        <v>86.744560000000007</v>
      </c>
      <c r="N449" s="1"/>
      <c r="O449" s="1"/>
    </row>
    <row r="450" spans="1:15" ht="12.75" customHeight="1">
      <c r="A450" s="33">
        <v>440</v>
      </c>
      <c r="B450" s="53" t="s">
        <v>882</v>
      </c>
      <c r="C450" s="31">
        <v>482.5</v>
      </c>
      <c r="D450" s="36">
        <v>480.73333333333335</v>
      </c>
      <c r="E450" s="36">
        <v>477.2166666666667</v>
      </c>
      <c r="F450" s="36">
        <v>471.93333333333334</v>
      </c>
      <c r="G450" s="36">
        <v>468.41666666666669</v>
      </c>
      <c r="H450" s="36">
        <v>486.01666666666671</v>
      </c>
      <c r="I450" s="36">
        <v>489.53333333333336</v>
      </c>
      <c r="J450" s="36">
        <v>494.81666666666672</v>
      </c>
      <c r="K450" s="31">
        <v>484.25</v>
      </c>
      <c r="L450" s="31">
        <v>475.45</v>
      </c>
      <c r="M450" s="31">
        <v>0.74004000000000003</v>
      </c>
      <c r="N450" s="1"/>
      <c r="O450" s="1"/>
    </row>
    <row r="451" spans="1:15" ht="12.75" customHeight="1">
      <c r="A451" s="33">
        <v>441</v>
      </c>
      <c r="B451" s="53" t="s">
        <v>494</v>
      </c>
      <c r="C451" s="31">
        <v>951.9</v>
      </c>
      <c r="D451" s="36">
        <v>954.73333333333323</v>
      </c>
      <c r="E451" s="36">
        <v>944.51666666666642</v>
      </c>
      <c r="F451" s="36">
        <v>937.13333333333321</v>
      </c>
      <c r="G451" s="36">
        <v>926.9166666666664</v>
      </c>
      <c r="H451" s="36">
        <v>962.11666666666645</v>
      </c>
      <c r="I451" s="36">
        <v>972.33333333333337</v>
      </c>
      <c r="J451" s="36">
        <v>979.71666666666647</v>
      </c>
      <c r="K451" s="31">
        <v>964.95</v>
      </c>
      <c r="L451" s="31">
        <v>947.35</v>
      </c>
      <c r="M451" s="31">
        <v>2.6621600000000001</v>
      </c>
      <c r="N451" s="1"/>
      <c r="O451" s="1"/>
    </row>
    <row r="452" spans="1:15" ht="12.75" customHeight="1">
      <c r="A452" s="33">
        <v>442</v>
      </c>
      <c r="B452" s="53" t="s">
        <v>218</v>
      </c>
      <c r="C452" s="31">
        <v>1101.75</v>
      </c>
      <c r="D452" s="36">
        <v>1100.25</v>
      </c>
      <c r="E452" s="36">
        <v>1090.5</v>
      </c>
      <c r="F452" s="36">
        <v>1079.25</v>
      </c>
      <c r="G452" s="36">
        <v>1069.5</v>
      </c>
      <c r="H452" s="36">
        <v>1111.5</v>
      </c>
      <c r="I452" s="36">
        <v>1121.25</v>
      </c>
      <c r="J452" s="36">
        <v>1132.5</v>
      </c>
      <c r="K452" s="31">
        <v>1110</v>
      </c>
      <c r="L452" s="31">
        <v>1089</v>
      </c>
      <c r="M452" s="31">
        <v>16.58503</v>
      </c>
      <c r="N452" s="1"/>
      <c r="O452" s="1"/>
    </row>
    <row r="453" spans="1:15" ht="12.75" customHeight="1">
      <c r="A453" s="33">
        <v>443</v>
      </c>
      <c r="B453" s="53" t="s">
        <v>219</v>
      </c>
      <c r="C453" s="31">
        <v>1888.3</v>
      </c>
      <c r="D453" s="36">
        <v>1884.8333333333333</v>
      </c>
      <c r="E453" s="36">
        <v>1876.6666666666665</v>
      </c>
      <c r="F453" s="36">
        <v>1865.0333333333333</v>
      </c>
      <c r="G453" s="36">
        <v>1856.8666666666666</v>
      </c>
      <c r="H453" s="36">
        <v>1896.4666666666665</v>
      </c>
      <c r="I453" s="36">
        <v>1904.633333333333</v>
      </c>
      <c r="J453" s="36">
        <v>1916.2666666666664</v>
      </c>
      <c r="K453" s="31">
        <v>1893</v>
      </c>
      <c r="L453" s="31">
        <v>1873.2</v>
      </c>
      <c r="M453" s="31">
        <v>2.4761899999999999</v>
      </c>
      <c r="N453" s="1"/>
      <c r="O453" s="1"/>
    </row>
    <row r="454" spans="1:15" ht="12.75" customHeight="1">
      <c r="A454" s="33">
        <v>444</v>
      </c>
      <c r="B454" s="53" t="s">
        <v>224</v>
      </c>
      <c r="C454" s="31">
        <v>4011.8</v>
      </c>
      <c r="D454" s="36">
        <v>4008.85</v>
      </c>
      <c r="E454" s="36">
        <v>3990.95</v>
      </c>
      <c r="F454" s="36">
        <v>3970.1</v>
      </c>
      <c r="G454" s="36">
        <v>3952.2</v>
      </c>
      <c r="H454" s="36">
        <v>4029.7</v>
      </c>
      <c r="I454" s="36">
        <v>4047.6000000000004</v>
      </c>
      <c r="J454" s="36">
        <v>4068.45</v>
      </c>
      <c r="K454" s="31">
        <v>4026.75</v>
      </c>
      <c r="L454" s="31">
        <v>3988</v>
      </c>
      <c r="M454" s="31">
        <v>16.686160000000001</v>
      </c>
      <c r="N454" s="1"/>
      <c r="O454" s="1"/>
    </row>
    <row r="455" spans="1:15" ht="12.75" customHeight="1">
      <c r="A455" s="33">
        <v>445</v>
      </c>
      <c r="B455" s="53" t="s">
        <v>220</v>
      </c>
      <c r="C455" s="31">
        <v>1137.4000000000001</v>
      </c>
      <c r="D455" s="36">
        <v>1140.3500000000001</v>
      </c>
      <c r="E455" s="36">
        <v>1129.7500000000002</v>
      </c>
      <c r="F455" s="36">
        <v>1122.1000000000001</v>
      </c>
      <c r="G455" s="36">
        <v>1111.5000000000002</v>
      </c>
      <c r="H455" s="36">
        <v>1148.0000000000002</v>
      </c>
      <c r="I455" s="36">
        <v>1158.6000000000001</v>
      </c>
      <c r="J455" s="36">
        <v>1166.2500000000002</v>
      </c>
      <c r="K455" s="31">
        <v>1150.95</v>
      </c>
      <c r="L455" s="31">
        <v>1132.7</v>
      </c>
      <c r="M455" s="31">
        <v>12.8163</v>
      </c>
      <c r="N455" s="1"/>
      <c r="O455" s="1"/>
    </row>
    <row r="456" spans="1:15" ht="12.75" customHeight="1">
      <c r="A456" s="33">
        <v>446</v>
      </c>
      <c r="B456" s="53" t="s">
        <v>292</v>
      </c>
      <c r="C456" s="31">
        <v>7054.45</v>
      </c>
      <c r="D456" s="36">
        <v>7061.95</v>
      </c>
      <c r="E456" s="36">
        <v>7017.5</v>
      </c>
      <c r="F456" s="36">
        <v>6980.55</v>
      </c>
      <c r="G456" s="36">
        <v>6936.1</v>
      </c>
      <c r="H456" s="36">
        <v>7098.9</v>
      </c>
      <c r="I456" s="36">
        <v>7143.3499999999985</v>
      </c>
      <c r="J456" s="36">
        <v>7180.2999999999993</v>
      </c>
      <c r="K456" s="31">
        <v>7106.4</v>
      </c>
      <c r="L456" s="31">
        <v>7025</v>
      </c>
      <c r="M456" s="31">
        <v>0.90054999999999996</v>
      </c>
      <c r="N456" s="1"/>
      <c r="O456" s="1"/>
    </row>
    <row r="457" spans="1:15" ht="12.75" customHeight="1">
      <c r="A457" s="33">
        <v>447</v>
      </c>
      <c r="B457" s="53" t="s">
        <v>495</v>
      </c>
      <c r="C457" s="31">
        <v>6559.4</v>
      </c>
      <c r="D457" s="36">
        <v>6565.8</v>
      </c>
      <c r="E457" s="36">
        <v>6523.6</v>
      </c>
      <c r="F457" s="36">
        <v>6487.8</v>
      </c>
      <c r="G457" s="36">
        <v>6445.6</v>
      </c>
      <c r="H457" s="36">
        <v>6601.6</v>
      </c>
      <c r="I457" s="36">
        <v>6643.7999999999993</v>
      </c>
      <c r="J457" s="36">
        <v>6679.6</v>
      </c>
      <c r="K457" s="31">
        <v>6608</v>
      </c>
      <c r="L457" s="31">
        <v>6530</v>
      </c>
      <c r="M457" s="31">
        <v>0.29937999999999998</v>
      </c>
      <c r="N457" s="1"/>
      <c r="O457" s="1"/>
    </row>
    <row r="458" spans="1:15" ht="12.75" customHeight="1">
      <c r="A458" s="33">
        <v>448</v>
      </c>
      <c r="B458" s="53" t="s">
        <v>496</v>
      </c>
      <c r="C458" s="31">
        <v>678.65</v>
      </c>
      <c r="D458" s="36">
        <v>679</v>
      </c>
      <c r="E458" s="36">
        <v>675</v>
      </c>
      <c r="F458" s="36">
        <v>671.35</v>
      </c>
      <c r="G458" s="36">
        <v>667.35</v>
      </c>
      <c r="H458" s="36">
        <v>682.65</v>
      </c>
      <c r="I458" s="36">
        <v>686.65</v>
      </c>
      <c r="J458" s="36">
        <v>690.3</v>
      </c>
      <c r="K458" s="31">
        <v>683</v>
      </c>
      <c r="L458" s="31">
        <v>675.35</v>
      </c>
      <c r="M458" s="31">
        <v>13.385199999999999</v>
      </c>
      <c r="N458" s="1"/>
      <c r="O458" s="1"/>
    </row>
    <row r="459" spans="1:15" ht="12.75" customHeight="1">
      <c r="A459" s="33">
        <v>449</v>
      </c>
      <c r="B459" s="53" t="s">
        <v>221</v>
      </c>
      <c r="C459" s="31">
        <v>993.65</v>
      </c>
      <c r="D459" s="36">
        <v>996.73333333333323</v>
      </c>
      <c r="E459" s="36">
        <v>986.86666666666645</v>
      </c>
      <c r="F459" s="36">
        <v>980.08333333333326</v>
      </c>
      <c r="G459" s="36">
        <v>970.21666666666647</v>
      </c>
      <c r="H459" s="36">
        <v>1003.5166666666664</v>
      </c>
      <c r="I459" s="36">
        <v>1013.3833333333332</v>
      </c>
      <c r="J459" s="36">
        <v>1020.1666666666664</v>
      </c>
      <c r="K459" s="31">
        <v>1006.6</v>
      </c>
      <c r="L459" s="31">
        <v>989.95</v>
      </c>
      <c r="M459" s="31">
        <v>90.503749999999997</v>
      </c>
      <c r="N459" s="1"/>
      <c r="O459" s="1"/>
    </row>
    <row r="460" spans="1:15" ht="12.75" customHeight="1">
      <c r="A460" s="33">
        <v>450</v>
      </c>
      <c r="B460" s="53" t="s">
        <v>222</v>
      </c>
      <c r="C460" s="31">
        <v>439.95</v>
      </c>
      <c r="D460" s="36">
        <v>438.08333333333331</v>
      </c>
      <c r="E460" s="36">
        <v>435.86666666666662</v>
      </c>
      <c r="F460" s="36">
        <v>431.7833333333333</v>
      </c>
      <c r="G460" s="36">
        <v>429.56666666666661</v>
      </c>
      <c r="H460" s="36">
        <v>442.16666666666663</v>
      </c>
      <c r="I460" s="36">
        <v>444.38333333333333</v>
      </c>
      <c r="J460" s="36">
        <v>448.46666666666664</v>
      </c>
      <c r="K460" s="31">
        <v>440.3</v>
      </c>
      <c r="L460" s="31">
        <v>434</v>
      </c>
      <c r="M460" s="31">
        <v>87.089950000000002</v>
      </c>
      <c r="N460" s="1"/>
      <c r="O460" s="1"/>
    </row>
    <row r="461" spans="1:15" ht="12.75" customHeight="1">
      <c r="A461" s="33">
        <v>451</v>
      </c>
      <c r="B461" s="53" t="s">
        <v>223</v>
      </c>
      <c r="C461" s="31">
        <v>174.71</v>
      </c>
      <c r="D461" s="36">
        <v>174.76999999999998</v>
      </c>
      <c r="E461" s="36">
        <v>173.33999999999997</v>
      </c>
      <c r="F461" s="36">
        <v>171.97</v>
      </c>
      <c r="G461" s="36">
        <v>170.54</v>
      </c>
      <c r="H461" s="36">
        <v>176.13999999999996</v>
      </c>
      <c r="I461" s="36">
        <v>177.56999999999996</v>
      </c>
      <c r="J461" s="36">
        <v>178.93999999999994</v>
      </c>
      <c r="K461" s="31">
        <v>176.2</v>
      </c>
      <c r="L461" s="31">
        <v>173.4</v>
      </c>
      <c r="M461" s="31">
        <v>381.23217</v>
      </c>
      <c r="N461" s="1"/>
      <c r="O461" s="1"/>
    </row>
    <row r="462" spans="1:15" ht="12.75" customHeight="1">
      <c r="A462" s="33">
        <v>452</v>
      </c>
      <c r="B462" s="53" t="s">
        <v>883</v>
      </c>
      <c r="C462" s="31">
        <v>1010.35</v>
      </c>
      <c r="D462" s="36">
        <v>1012.7999999999998</v>
      </c>
      <c r="E462" s="36">
        <v>1006.5999999999997</v>
      </c>
      <c r="F462" s="36">
        <v>1002.8499999999998</v>
      </c>
      <c r="G462" s="36">
        <v>996.64999999999964</v>
      </c>
      <c r="H462" s="36">
        <v>1016.5499999999997</v>
      </c>
      <c r="I462" s="36">
        <v>1022.7499999999998</v>
      </c>
      <c r="J462" s="36">
        <v>1026.4999999999998</v>
      </c>
      <c r="K462" s="31">
        <v>1019</v>
      </c>
      <c r="L462" s="31">
        <v>1009.05</v>
      </c>
      <c r="M462" s="31">
        <v>7.04826</v>
      </c>
      <c r="N462" s="1"/>
      <c r="O462" s="1"/>
    </row>
    <row r="463" spans="1:15" ht="12.75" customHeight="1">
      <c r="A463" s="33">
        <v>453</v>
      </c>
      <c r="B463" s="53" t="s">
        <v>293</v>
      </c>
      <c r="C463" s="31">
        <v>76.28</v>
      </c>
      <c r="D463" s="36">
        <v>76.493333333333325</v>
      </c>
      <c r="E463" s="36">
        <v>75.886666666666656</v>
      </c>
      <c r="F463" s="36">
        <v>75.493333333333325</v>
      </c>
      <c r="G463" s="36">
        <v>74.886666666666656</v>
      </c>
      <c r="H463" s="36">
        <v>76.886666666666656</v>
      </c>
      <c r="I463" s="36">
        <v>77.493333333333311</v>
      </c>
      <c r="J463" s="36">
        <v>77.886666666666656</v>
      </c>
      <c r="K463" s="31">
        <v>77.099999999999994</v>
      </c>
      <c r="L463" s="31">
        <v>76.099999999999994</v>
      </c>
      <c r="M463" s="31">
        <v>23.912330000000001</v>
      </c>
      <c r="N463" s="1"/>
      <c r="O463" s="1"/>
    </row>
    <row r="464" spans="1:15" ht="12.75" customHeight="1">
      <c r="A464" s="33">
        <v>454</v>
      </c>
      <c r="B464" s="53" t="s">
        <v>225</v>
      </c>
      <c r="C464" s="31">
        <v>1461.35</v>
      </c>
      <c r="D464" s="36">
        <v>1460.4333333333334</v>
      </c>
      <c r="E464" s="36">
        <v>1450.8666666666668</v>
      </c>
      <c r="F464" s="36">
        <v>1440.3833333333334</v>
      </c>
      <c r="G464" s="36">
        <v>1430.8166666666668</v>
      </c>
      <c r="H464" s="36">
        <v>1470.9166666666667</v>
      </c>
      <c r="I464" s="36">
        <v>1480.4833333333333</v>
      </c>
      <c r="J464" s="36">
        <v>1490.9666666666667</v>
      </c>
      <c r="K464" s="31">
        <v>1470</v>
      </c>
      <c r="L464" s="31">
        <v>1449.95</v>
      </c>
      <c r="M464" s="31">
        <v>13.348380000000001</v>
      </c>
      <c r="N464" s="1"/>
      <c r="O464" s="1"/>
    </row>
    <row r="465" spans="1:15" ht="12.75" customHeight="1">
      <c r="A465" s="33">
        <v>455</v>
      </c>
      <c r="B465" s="53" t="s">
        <v>497</v>
      </c>
      <c r="C465" s="31">
        <v>1439.1</v>
      </c>
      <c r="D465" s="36">
        <v>1440.7666666666667</v>
      </c>
      <c r="E465" s="36">
        <v>1414.8333333333333</v>
      </c>
      <c r="F465" s="36">
        <v>1390.5666666666666</v>
      </c>
      <c r="G465" s="36">
        <v>1364.6333333333332</v>
      </c>
      <c r="H465" s="36">
        <v>1465.0333333333333</v>
      </c>
      <c r="I465" s="36">
        <v>1490.9666666666667</v>
      </c>
      <c r="J465" s="36">
        <v>1515.2333333333333</v>
      </c>
      <c r="K465" s="31">
        <v>1466.7</v>
      </c>
      <c r="L465" s="31">
        <v>1416.5</v>
      </c>
      <c r="M465" s="31">
        <v>5.7779400000000001</v>
      </c>
      <c r="N465" s="1"/>
      <c r="O465" s="1"/>
    </row>
    <row r="466" spans="1:15" ht="12.75" customHeight="1">
      <c r="A466" s="33">
        <v>456</v>
      </c>
      <c r="B466" s="53" t="s">
        <v>498</v>
      </c>
      <c r="C466" s="31">
        <v>273.83999999999997</v>
      </c>
      <c r="D466" s="36">
        <v>270.42333333333335</v>
      </c>
      <c r="E466" s="36">
        <v>259.54666666666668</v>
      </c>
      <c r="F466" s="36">
        <v>245.25333333333333</v>
      </c>
      <c r="G466" s="36">
        <v>234.37666666666667</v>
      </c>
      <c r="H466" s="36">
        <v>284.7166666666667</v>
      </c>
      <c r="I466" s="36">
        <v>295.59333333333336</v>
      </c>
      <c r="J466" s="36">
        <v>309.88666666666671</v>
      </c>
      <c r="K466" s="31">
        <v>281.3</v>
      </c>
      <c r="L466" s="31">
        <v>256.13</v>
      </c>
      <c r="M466" s="31">
        <v>157.36109999999999</v>
      </c>
      <c r="N466" s="1"/>
      <c r="O466" s="1"/>
    </row>
    <row r="467" spans="1:15" ht="12.75" customHeight="1">
      <c r="A467" s="33">
        <v>457</v>
      </c>
      <c r="B467" s="53" t="s">
        <v>203</v>
      </c>
      <c r="C467" s="31">
        <v>808.15</v>
      </c>
      <c r="D467" s="36">
        <v>808.94999999999993</v>
      </c>
      <c r="E467" s="36">
        <v>800.19999999999982</v>
      </c>
      <c r="F467" s="36">
        <v>792.24999999999989</v>
      </c>
      <c r="G467" s="36">
        <v>783.49999999999977</v>
      </c>
      <c r="H467" s="36">
        <v>816.89999999999986</v>
      </c>
      <c r="I467" s="36">
        <v>825.65000000000009</v>
      </c>
      <c r="J467" s="36">
        <v>833.59999999999991</v>
      </c>
      <c r="K467" s="31">
        <v>817.7</v>
      </c>
      <c r="L467" s="31">
        <v>801</v>
      </c>
      <c r="M467" s="31">
        <v>26.594930000000002</v>
      </c>
      <c r="N467" s="1"/>
      <c r="O467" s="1"/>
    </row>
    <row r="468" spans="1:15" ht="12.75" customHeight="1">
      <c r="A468" s="33">
        <v>458</v>
      </c>
      <c r="B468" s="53" t="s">
        <v>499</v>
      </c>
      <c r="C468" s="31">
        <v>5631.05</v>
      </c>
      <c r="D468" s="36">
        <v>5570</v>
      </c>
      <c r="E468" s="36">
        <v>5351</v>
      </c>
      <c r="F468" s="36">
        <v>5070.95</v>
      </c>
      <c r="G468" s="36">
        <v>4851.95</v>
      </c>
      <c r="H468" s="36">
        <v>5850.05</v>
      </c>
      <c r="I468" s="36">
        <v>6069.05</v>
      </c>
      <c r="J468" s="36">
        <v>6349.1</v>
      </c>
      <c r="K468" s="31">
        <v>5789</v>
      </c>
      <c r="L468" s="31">
        <v>5289.95</v>
      </c>
      <c r="M468" s="31">
        <v>5.2107299999999999</v>
      </c>
      <c r="N468" s="1"/>
      <c r="O468" s="1"/>
    </row>
    <row r="469" spans="1:15" ht="12.75" customHeight="1">
      <c r="A469" s="33">
        <v>459</v>
      </c>
      <c r="B469" s="53" t="s">
        <v>500</v>
      </c>
      <c r="C469" s="31">
        <v>4335.3500000000004</v>
      </c>
      <c r="D469" s="36">
        <v>4347.3999999999996</v>
      </c>
      <c r="E469" s="36">
        <v>4286.3499999999995</v>
      </c>
      <c r="F469" s="36">
        <v>4237.3499999999995</v>
      </c>
      <c r="G469" s="36">
        <v>4176.2999999999993</v>
      </c>
      <c r="H469" s="36">
        <v>4396.3999999999996</v>
      </c>
      <c r="I469" s="36">
        <v>4457.4499999999989</v>
      </c>
      <c r="J469" s="36">
        <v>4506.45</v>
      </c>
      <c r="K469" s="31">
        <v>4408.45</v>
      </c>
      <c r="L469" s="31">
        <v>4298.3999999999996</v>
      </c>
      <c r="M469" s="31">
        <v>0.46026</v>
      </c>
      <c r="N469" s="1"/>
      <c r="O469" s="1"/>
    </row>
    <row r="470" spans="1:15" ht="12.75" customHeight="1">
      <c r="A470" s="33">
        <v>460</v>
      </c>
      <c r="B470" s="53" t="s">
        <v>884</v>
      </c>
      <c r="C470" s="31">
        <v>1828.95</v>
      </c>
      <c r="D470" s="36">
        <v>1813.0999999999997</v>
      </c>
      <c r="E470" s="36">
        <v>1786.1999999999994</v>
      </c>
      <c r="F470" s="36">
        <v>1743.4499999999996</v>
      </c>
      <c r="G470" s="36">
        <v>1716.5499999999993</v>
      </c>
      <c r="H470" s="36">
        <v>1855.8499999999995</v>
      </c>
      <c r="I470" s="36">
        <v>1882.7499999999995</v>
      </c>
      <c r="J470" s="36">
        <v>1925.4999999999995</v>
      </c>
      <c r="K470" s="31">
        <v>1840</v>
      </c>
      <c r="L470" s="31">
        <v>1770.35</v>
      </c>
      <c r="M470" s="31">
        <v>21.691490000000002</v>
      </c>
      <c r="N470" s="1"/>
      <c r="O470" s="1"/>
    </row>
    <row r="471" spans="1:15" ht="12.75" customHeight="1">
      <c r="A471" s="33">
        <v>461</v>
      </c>
      <c r="B471" s="53" t="s">
        <v>226</v>
      </c>
      <c r="C471" s="31">
        <v>3269.35</v>
      </c>
      <c r="D471" s="36">
        <v>3286.1166666666668</v>
      </c>
      <c r="E471" s="36">
        <v>3240.2333333333336</v>
      </c>
      <c r="F471" s="36">
        <v>3211.1166666666668</v>
      </c>
      <c r="G471" s="36">
        <v>3165.2333333333336</v>
      </c>
      <c r="H471" s="36">
        <v>3315.2333333333336</v>
      </c>
      <c r="I471" s="36">
        <v>3361.1166666666668</v>
      </c>
      <c r="J471" s="36">
        <v>3390.2333333333336</v>
      </c>
      <c r="K471" s="31">
        <v>3332</v>
      </c>
      <c r="L471" s="31">
        <v>3257</v>
      </c>
      <c r="M471" s="31">
        <v>20.013819999999999</v>
      </c>
      <c r="N471" s="1"/>
      <c r="O471" s="1"/>
    </row>
    <row r="472" spans="1:15" ht="12.75" customHeight="1">
      <c r="A472" s="33">
        <v>462</v>
      </c>
      <c r="B472" s="53" t="s">
        <v>227</v>
      </c>
      <c r="C472" s="31">
        <v>2891.1</v>
      </c>
      <c r="D472" s="36">
        <v>2896.9333333333329</v>
      </c>
      <c r="E472" s="36">
        <v>2868.8666666666659</v>
      </c>
      <c r="F472" s="36">
        <v>2846.6333333333328</v>
      </c>
      <c r="G472" s="36">
        <v>2818.5666666666657</v>
      </c>
      <c r="H472" s="36">
        <v>2919.1666666666661</v>
      </c>
      <c r="I472" s="36">
        <v>2947.2333333333327</v>
      </c>
      <c r="J472" s="36">
        <v>2969.4666666666662</v>
      </c>
      <c r="K472" s="31">
        <v>2925</v>
      </c>
      <c r="L472" s="31">
        <v>2874.7</v>
      </c>
      <c r="M472" s="31">
        <v>2.52725</v>
      </c>
      <c r="N472" s="1"/>
      <c r="O472" s="1"/>
    </row>
    <row r="473" spans="1:15" ht="12.75" customHeight="1">
      <c r="A473" s="33">
        <v>463</v>
      </c>
      <c r="B473" s="53" t="s">
        <v>294</v>
      </c>
      <c r="C473" s="31">
        <v>1509.5</v>
      </c>
      <c r="D473" s="36">
        <v>1507.2333333333333</v>
      </c>
      <c r="E473" s="36">
        <v>1492.4666666666667</v>
      </c>
      <c r="F473" s="36">
        <v>1475.4333333333334</v>
      </c>
      <c r="G473" s="36">
        <v>1460.6666666666667</v>
      </c>
      <c r="H473" s="36">
        <v>1524.2666666666667</v>
      </c>
      <c r="I473" s="36">
        <v>1539.0333333333335</v>
      </c>
      <c r="J473" s="36">
        <v>1556.0666666666666</v>
      </c>
      <c r="K473" s="31">
        <v>1522</v>
      </c>
      <c r="L473" s="31">
        <v>1490.2</v>
      </c>
      <c r="M473" s="31">
        <v>1.1359300000000001</v>
      </c>
      <c r="N473" s="1"/>
      <c r="O473" s="1"/>
    </row>
    <row r="474" spans="1:15" ht="12.75" customHeight="1">
      <c r="A474" s="33">
        <v>464</v>
      </c>
      <c r="B474" s="53" t="s">
        <v>228</v>
      </c>
      <c r="C474" s="31">
        <v>5619.9</v>
      </c>
      <c r="D474" s="36">
        <v>5599.7833333333328</v>
      </c>
      <c r="E474" s="36">
        <v>5555.1166666666659</v>
      </c>
      <c r="F474" s="36">
        <v>5490.333333333333</v>
      </c>
      <c r="G474" s="36">
        <v>5445.6666666666661</v>
      </c>
      <c r="H474" s="36">
        <v>5664.5666666666657</v>
      </c>
      <c r="I474" s="36">
        <v>5709.2333333333336</v>
      </c>
      <c r="J474" s="36">
        <v>5774.0166666666655</v>
      </c>
      <c r="K474" s="31">
        <v>5644.45</v>
      </c>
      <c r="L474" s="31">
        <v>5535</v>
      </c>
      <c r="M474" s="31">
        <v>3.6242700000000001</v>
      </c>
      <c r="N474" s="1"/>
      <c r="O474" s="1"/>
    </row>
    <row r="475" spans="1:15" ht="12.75" customHeight="1">
      <c r="A475" s="33">
        <v>465</v>
      </c>
      <c r="B475" s="53" t="s">
        <v>295</v>
      </c>
      <c r="C475" s="31">
        <v>38.19</v>
      </c>
      <c r="D475" s="36">
        <v>38.19</v>
      </c>
      <c r="E475" s="36">
        <v>37.999999999999993</v>
      </c>
      <c r="F475" s="36">
        <v>37.809999999999995</v>
      </c>
      <c r="G475" s="36">
        <v>37.61999999999999</v>
      </c>
      <c r="H475" s="36">
        <v>38.379999999999995</v>
      </c>
      <c r="I475" s="36">
        <v>38.569999999999993</v>
      </c>
      <c r="J475" s="36">
        <v>38.76</v>
      </c>
      <c r="K475" s="31">
        <v>38.380000000000003</v>
      </c>
      <c r="L475" s="31">
        <v>38</v>
      </c>
      <c r="M475" s="31">
        <v>75.348950000000002</v>
      </c>
      <c r="N475" s="1"/>
      <c r="O475" s="1"/>
    </row>
    <row r="476" spans="1:15" ht="12.75" customHeight="1">
      <c r="A476" s="33">
        <v>466</v>
      </c>
      <c r="B476" s="53" t="s">
        <v>502</v>
      </c>
      <c r="C476" s="31">
        <v>395.15</v>
      </c>
      <c r="D476" s="36">
        <v>394.7833333333333</v>
      </c>
      <c r="E476" s="36">
        <v>391.71666666666658</v>
      </c>
      <c r="F476" s="36">
        <v>388.2833333333333</v>
      </c>
      <c r="G476" s="36">
        <v>385.21666666666658</v>
      </c>
      <c r="H476" s="36">
        <v>398.21666666666658</v>
      </c>
      <c r="I476" s="36">
        <v>401.2833333333333</v>
      </c>
      <c r="J476" s="36">
        <v>404.71666666666658</v>
      </c>
      <c r="K476" s="31">
        <v>397.85</v>
      </c>
      <c r="L476" s="31">
        <v>391.35</v>
      </c>
      <c r="M476" s="31">
        <v>3.7861199999999999</v>
      </c>
      <c r="N476" s="1"/>
      <c r="O476" s="1"/>
    </row>
    <row r="477" spans="1:15" ht="12.75" customHeight="1">
      <c r="A477" s="33">
        <v>467</v>
      </c>
      <c r="B477" s="31" t="s">
        <v>503</v>
      </c>
      <c r="C477" s="36">
        <v>635</v>
      </c>
      <c r="D477" s="36">
        <v>637.93333333333328</v>
      </c>
      <c r="E477" s="36">
        <v>629.06666666666661</v>
      </c>
      <c r="F477" s="36">
        <v>623.13333333333333</v>
      </c>
      <c r="G477" s="36">
        <v>614.26666666666665</v>
      </c>
      <c r="H477" s="36">
        <v>643.86666666666656</v>
      </c>
      <c r="I477" s="36">
        <v>652.73333333333312</v>
      </c>
      <c r="J477" s="31">
        <v>658.66666666666652</v>
      </c>
      <c r="K477" s="31">
        <v>646.79999999999995</v>
      </c>
      <c r="L477" s="31">
        <v>632</v>
      </c>
      <c r="M477" s="53">
        <v>2.98996</v>
      </c>
      <c r="N477" s="1"/>
      <c r="O477" s="1"/>
    </row>
    <row r="478" spans="1:15" ht="12.75" customHeight="1">
      <c r="A478" s="33">
        <v>468</v>
      </c>
      <c r="B478" s="31" t="s">
        <v>296</v>
      </c>
      <c r="C478" s="36">
        <v>4231.8</v>
      </c>
      <c r="D478" s="36">
        <v>4234.2666666666664</v>
      </c>
      <c r="E478" s="36">
        <v>4168.5333333333328</v>
      </c>
      <c r="F478" s="36">
        <v>4105.2666666666664</v>
      </c>
      <c r="G478" s="36">
        <v>4039.5333333333328</v>
      </c>
      <c r="H478" s="36">
        <v>4297.5333333333328</v>
      </c>
      <c r="I478" s="36">
        <v>4363.2666666666664</v>
      </c>
      <c r="J478" s="31">
        <v>4426.5333333333328</v>
      </c>
      <c r="K478" s="31">
        <v>4300</v>
      </c>
      <c r="L478" s="31">
        <v>4171</v>
      </c>
      <c r="M478" s="53">
        <v>2.3089400000000002</v>
      </c>
      <c r="N478" s="1"/>
      <c r="O478" s="1"/>
    </row>
    <row r="479" spans="1:15" ht="12.75" customHeight="1">
      <c r="A479" s="33">
        <v>469</v>
      </c>
      <c r="B479" s="31" t="s">
        <v>504</v>
      </c>
      <c r="C479" s="31">
        <v>54.54</v>
      </c>
      <c r="D479" s="36">
        <v>54.74666666666667</v>
      </c>
      <c r="E479" s="36">
        <v>54.043333333333337</v>
      </c>
      <c r="F479" s="36">
        <v>53.546666666666667</v>
      </c>
      <c r="G479" s="36">
        <v>52.843333333333334</v>
      </c>
      <c r="H479" s="36">
        <v>55.243333333333339</v>
      </c>
      <c r="I479" s="36">
        <v>55.946666666666673</v>
      </c>
      <c r="J479" s="36">
        <v>56.443333333333342</v>
      </c>
      <c r="K479" s="31">
        <v>55.45</v>
      </c>
      <c r="L479" s="31">
        <v>54.25</v>
      </c>
      <c r="M479" s="31">
        <v>99.89864</v>
      </c>
      <c r="N479" s="1"/>
      <c r="O479" s="1"/>
    </row>
    <row r="480" spans="1:15" ht="12.75" customHeight="1">
      <c r="A480" s="33">
        <v>470</v>
      </c>
      <c r="B480" s="31" t="s">
        <v>505</v>
      </c>
      <c r="C480" s="36">
        <v>1163.9000000000001</v>
      </c>
      <c r="D480" s="36">
        <v>1164.1166666666668</v>
      </c>
      <c r="E480" s="36">
        <v>1147.2833333333335</v>
      </c>
      <c r="F480" s="36">
        <v>1130.6666666666667</v>
      </c>
      <c r="G480" s="36">
        <v>1113.8333333333335</v>
      </c>
      <c r="H480" s="36">
        <v>1180.7333333333336</v>
      </c>
      <c r="I480" s="36">
        <v>1197.5666666666666</v>
      </c>
      <c r="J480" s="31">
        <v>1214.1833333333336</v>
      </c>
      <c r="K480" s="31">
        <v>1180.95</v>
      </c>
      <c r="L480" s="31">
        <v>1147.5</v>
      </c>
      <c r="M480" s="53">
        <v>6.5039800000000003</v>
      </c>
      <c r="N480" s="1"/>
      <c r="O480" s="1"/>
    </row>
    <row r="481" spans="1:15" ht="12.75" customHeight="1">
      <c r="A481" s="33">
        <v>471</v>
      </c>
      <c r="B481" s="31" t="s">
        <v>232</v>
      </c>
      <c r="C481" s="31">
        <v>572.70000000000005</v>
      </c>
      <c r="D481" s="36">
        <v>571.43333333333328</v>
      </c>
      <c r="E481" s="36">
        <v>568.96666666666658</v>
      </c>
      <c r="F481" s="36">
        <v>565.23333333333335</v>
      </c>
      <c r="G481" s="36">
        <v>562.76666666666665</v>
      </c>
      <c r="H481" s="36">
        <v>575.16666666666652</v>
      </c>
      <c r="I481" s="36">
        <v>577.63333333333321</v>
      </c>
      <c r="J481" s="36">
        <v>581.36666666666645</v>
      </c>
      <c r="K481" s="31">
        <v>573.9</v>
      </c>
      <c r="L481" s="31">
        <v>567.70000000000005</v>
      </c>
      <c r="M481" s="31">
        <v>10.72378</v>
      </c>
      <c r="N481" s="1"/>
      <c r="O481" s="1"/>
    </row>
    <row r="482" spans="1:15" ht="12.75" customHeight="1">
      <c r="A482" s="33">
        <v>472</v>
      </c>
      <c r="B482" s="31" t="s">
        <v>506</v>
      </c>
      <c r="C482" s="36">
        <v>1046.0999999999999</v>
      </c>
      <c r="D482" s="36">
        <v>1044.7833333333333</v>
      </c>
      <c r="E482" s="36">
        <v>1038.6666666666665</v>
      </c>
      <c r="F482" s="36">
        <v>1031.2333333333331</v>
      </c>
      <c r="G482" s="36">
        <v>1025.1166666666663</v>
      </c>
      <c r="H482" s="36">
        <v>1052.2166666666667</v>
      </c>
      <c r="I482" s="36">
        <v>1058.3333333333335</v>
      </c>
      <c r="J482" s="36">
        <v>1065.7666666666669</v>
      </c>
      <c r="K482" s="31">
        <v>1050.9000000000001</v>
      </c>
      <c r="L482" s="31">
        <v>1037.3499999999999</v>
      </c>
      <c r="M482" s="31">
        <v>1.74356</v>
      </c>
      <c r="N482" s="1"/>
      <c r="O482" s="1"/>
    </row>
    <row r="483" spans="1:15" ht="12.75" customHeight="1">
      <c r="A483" s="33">
        <v>473</v>
      </c>
      <c r="B483" s="31" t="s">
        <v>836</v>
      </c>
      <c r="C483" s="31">
        <v>44.84</v>
      </c>
      <c r="D483" s="36">
        <v>44.65</v>
      </c>
      <c r="E483" s="36">
        <v>44.3</v>
      </c>
      <c r="F483" s="36">
        <v>43.76</v>
      </c>
      <c r="G483" s="36">
        <v>43.41</v>
      </c>
      <c r="H483" s="36">
        <v>45.19</v>
      </c>
      <c r="I483" s="36">
        <v>45.540000000000006</v>
      </c>
      <c r="J483" s="36">
        <v>46.08</v>
      </c>
      <c r="K483" s="31">
        <v>45</v>
      </c>
      <c r="L483" s="31">
        <v>44.11</v>
      </c>
      <c r="M483" s="31">
        <v>186.46397999999999</v>
      </c>
      <c r="N483" s="1"/>
      <c r="O483" s="1"/>
    </row>
    <row r="484" spans="1:15" ht="12.75" customHeight="1">
      <c r="A484" s="33">
        <v>474</v>
      </c>
      <c r="B484" s="31" t="s">
        <v>231</v>
      </c>
      <c r="C484" s="36">
        <v>11690.15</v>
      </c>
      <c r="D484" s="36">
        <v>11711.65</v>
      </c>
      <c r="E484" s="36">
        <v>11598.75</v>
      </c>
      <c r="F484" s="36">
        <v>11507.35</v>
      </c>
      <c r="G484" s="36">
        <v>11394.45</v>
      </c>
      <c r="H484" s="36">
        <v>11803.05</v>
      </c>
      <c r="I484" s="36">
        <v>11915.949999999997</v>
      </c>
      <c r="J484" s="36">
        <v>12007.349999999999</v>
      </c>
      <c r="K484" s="31">
        <v>11824.55</v>
      </c>
      <c r="L484" s="31">
        <v>11620.25</v>
      </c>
      <c r="M484" s="31">
        <v>4.2598700000000003</v>
      </c>
      <c r="N484" s="1"/>
      <c r="O484" s="1"/>
    </row>
    <row r="485" spans="1:15" ht="12.75" customHeight="1">
      <c r="A485" s="33">
        <v>475</v>
      </c>
      <c r="B485" s="53" t="s">
        <v>297</v>
      </c>
      <c r="C485" s="31">
        <v>135.72999999999999</v>
      </c>
      <c r="D485" s="36">
        <v>136.04333333333332</v>
      </c>
      <c r="E485" s="36">
        <v>134.88666666666666</v>
      </c>
      <c r="F485" s="36">
        <v>134.04333333333332</v>
      </c>
      <c r="G485" s="36">
        <v>132.88666666666666</v>
      </c>
      <c r="H485" s="36">
        <v>136.88666666666666</v>
      </c>
      <c r="I485" s="36">
        <v>138.04333333333335</v>
      </c>
      <c r="J485" s="36">
        <v>138.88666666666666</v>
      </c>
      <c r="K485" s="31">
        <v>137.19999999999999</v>
      </c>
      <c r="L485" s="31">
        <v>135.19999999999999</v>
      </c>
      <c r="M485" s="31">
        <v>97.517219999999995</v>
      </c>
      <c r="N485" s="1"/>
      <c r="O485" s="1"/>
    </row>
    <row r="486" spans="1:15" ht="12.75" customHeight="1">
      <c r="A486" s="33">
        <v>476</v>
      </c>
      <c r="B486" s="53" t="s">
        <v>230</v>
      </c>
      <c r="C486" s="36">
        <v>2072.6</v>
      </c>
      <c r="D486" s="36">
        <v>2070.8333333333335</v>
      </c>
      <c r="E486" s="36">
        <v>2018.2666666666669</v>
      </c>
      <c r="F486" s="36">
        <v>1963.9333333333334</v>
      </c>
      <c r="G486" s="36">
        <v>1911.3666666666668</v>
      </c>
      <c r="H486" s="36">
        <v>2125.166666666667</v>
      </c>
      <c r="I486" s="36">
        <v>2177.7333333333336</v>
      </c>
      <c r="J486" s="36">
        <v>2232.0666666666671</v>
      </c>
      <c r="K486" s="31">
        <v>2123.4</v>
      </c>
      <c r="L486" s="31">
        <v>2016.5</v>
      </c>
      <c r="M486" s="31">
        <v>9.0766399999999994</v>
      </c>
      <c r="N486" s="1"/>
      <c r="O486" s="1"/>
    </row>
    <row r="487" spans="1:15" ht="12.75" customHeight="1">
      <c r="A487" s="33">
        <v>477</v>
      </c>
      <c r="B487" s="53" t="s">
        <v>895</v>
      </c>
      <c r="C487" s="31">
        <v>1254.1500000000001</v>
      </c>
      <c r="D487" s="36">
        <v>1257.0666666666666</v>
      </c>
      <c r="E487" s="36">
        <v>1246.3833333333332</v>
      </c>
      <c r="F487" s="36">
        <v>1238.6166666666666</v>
      </c>
      <c r="G487" s="36">
        <v>1227.9333333333332</v>
      </c>
      <c r="H487" s="36">
        <v>1264.8333333333333</v>
      </c>
      <c r="I487" s="36">
        <v>1275.5166666666667</v>
      </c>
      <c r="J487" s="36">
        <v>1283.2833333333333</v>
      </c>
      <c r="K487" s="31">
        <v>1267.75</v>
      </c>
      <c r="L487" s="31">
        <v>1249.3</v>
      </c>
      <c r="M487" s="31">
        <v>7.79976</v>
      </c>
      <c r="N487" s="1"/>
      <c r="O487" s="1"/>
    </row>
    <row r="488" spans="1:15" ht="12.75" customHeight="1">
      <c r="A488" s="33">
        <v>478</v>
      </c>
      <c r="B488" s="53" t="s">
        <v>837</v>
      </c>
      <c r="C488" s="36">
        <v>411.2</v>
      </c>
      <c r="D488" s="36">
        <v>414.68333333333334</v>
      </c>
      <c r="E488" s="36">
        <v>401.56666666666666</v>
      </c>
      <c r="F488" s="36">
        <v>391.93333333333334</v>
      </c>
      <c r="G488" s="36">
        <v>378.81666666666666</v>
      </c>
      <c r="H488" s="36">
        <v>424.31666666666666</v>
      </c>
      <c r="I488" s="36">
        <v>437.43333333333334</v>
      </c>
      <c r="J488" s="36">
        <v>447.06666666666666</v>
      </c>
      <c r="K488" s="31">
        <v>427.8</v>
      </c>
      <c r="L488" s="31">
        <v>405.05</v>
      </c>
      <c r="M488" s="31">
        <v>16.65898</v>
      </c>
      <c r="N488" s="1"/>
      <c r="O488" s="1"/>
    </row>
    <row r="489" spans="1:15" ht="12.75" customHeight="1">
      <c r="A489" s="33">
        <v>479</v>
      </c>
      <c r="B489" s="53" t="s">
        <v>507</v>
      </c>
      <c r="C489" s="36">
        <v>476.5</v>
      </c>
      <c r="D489" s="36">
        <v>472.18333333333334</v>
      </c>
      <c r="E489" s="36">
        <v>464.31666666666666</v>
      </c>
      <c r="F489" s="36">
        <v>452.13333333333333</v>
      </c>
      <c r="G489" s="36">
        <v>444.26666666666665</v>
      </c>
      <c r="H489" s="36">
        <v>484.36666666666667</v>
      </c>
      <c r="I489" s="36">
        <v>492.23333333333335</v>
      </c>
      <c r="J489" s="36">
        <v>504.41666666666669</v>
      </c>
      <c r="K489" s="31">
        <v>480.05</v>
      </c>
      <c r="L489" s="31">
        <v>460</v>
      </c>
      <c r="M489" s="31">
        <v>3.2732299999999999</v>
      </c>
      <c r="N489" s="1"/>
      <c r="O489" s="1"/>
    </row>
    <row r="490" spans="1:15" ht="12.75" customHeight="1">
      <c r="A490" s="33">
        <v>480</v>
      </c>
      <c r="B490" s="53" t="s">
        <v>508</v>
      </c>
      <c r="C490" s="36">
        <v>481.75</v>
      </c>
      <c r="D490" s="36">
        <v>482.58333333333331</v>
      </c>
      <c r="E490" s="36">
        <v>477.21666666666664</v>
      </c>
      <c r="F490" s="36">
        <v>472.68333333333334</v>
      </c>
      <c r="G490" s="36">
        <v>467.31666666666666</v>
      </c>
      <c r="H490" s="36">
        <v>487.11666666666662</v>
      </c>
      <c r="I490" s="36">
        <v>492.48333333333329</v>
      </c>
      <c r="J490" s="36">
        <v>497.01666666666659</v>
      </c>
      <c r="K490" s="31">
        <v>487.95</v>
      </c>
      <c r="L490" s="31">
        <v>478.05</v>
      </c>
      <c r="M490" s="31">
        <v>4.1049899999999999</v>
      </c>
      <c r="N490" s="1"/>
      <c r="O490" s="1"/>
    </row>
    <row r="491" spans="1:15" ht="12.75" customHeight="1">
      <c r="A491" s="33">
        <v>481</v>
      </c>
      <c r="B491" s="53" t="s">
        <v>509</v>
      </c>
      <c r="C491" s="36">
        <v>337.35</v>
      </c>
      <c r="D491" s="36">
        <v>332.25</v>
      </c>
      <c r="E491" s="36">
        <v>324.05</v>
      </c>
      <c r="F491" s="36">
        <v>310.75</v>
      </c>
      <c r="G491" s="36">
        <v>302.55</v>
      </c>
      <c r="H491" s="36">
        <v>345.55</v>
      </c>
      <c r="I491" s="36">
        <v>353.75000000000006</v>
      </c>
      <c r="J491" s="36">
        <v>367.05</v>
      </c>
      <c r="K491" s="31">
        <v>340.45</v>
      </c>
      <c r="L491" s="31">
        <v>318.95</v>
      </c>
      <c r="M491" s="31">
        <v>14.882669999999999</v>
      </c>
      <c r="N491" s="1"/>
      <c r="O491" s="1"/>
    </row>
    <row r="492" spans="1:15" ht="12.75" customHeight="1">
      <c r="A492" s="33">
        <v>482</v>
      </c>
      <c r="B492" s="53" t="s">
        <v>510</v>
      </c>
      <c r="C492" s="36">
        <v>535.9</v>
      </c>
      <c r="D492" s="36">
        <v>523.98333333333323</v>
      </c>
      <c r="E492" s="36">
        <v>494.01666666666642</v>
      </c>
      <c r="F492" s="36">
        <v>452.13333333333321</v>
      </c>
      <c r="G492" s="36">
        <v>422.1666666666664</v>
      </c>
      <c r="H492" s="36">
        <v>565.86666666666645</v>
      </c>
      <c r="I492" s="36">
        <v>595.83333333333337</v>
      </c>
      <c r="J492" s="36">
        <v>637.71666666666647</v>
      </c>
      <c r="K492" s="31">
        <v>553.95000000000005</v>
      </c>
      <c r="L492" s="31">
        <v>482.1</v>
      </c>
      <c r="M492" s="31">
        <v>36.123629999999999</v>
      </c>
      <c r="N492" s="1"/>
      <c r="O492" s="1"/>
    </row>
    <row r="493" spans="1:15" ht="12.75" customHeight="1">
      <c r="A493" s="33">
        <v>483</v>
      </c>
      <c r="B493" s="53" t="s">
        <v>511</v>
      </c>
      <c r="C493" s="36">
        <v>672.3</v>
      </c>
      <c r="D493" s="36">
        <v>670.85</v>
      </c>
      <c r="E493" s="36">
        <v>666.7</v>
      </c>
      <c r="F493" s="36">
        <v>661.1</v>
      </c>
      <c r="G493" s="36">
        <v>656.95</v>
      </c>
      <c r="H493" s="36">
        <v>676.45</v>
      </c>
      <c r="I493" s="36">
        <v>680.59999999999991</v>
      </c>
      <c r="J493" s="36">
        <v>686.2</v>
      </c>
      <c r="K493" s="31">
        <v>675</v>
      </c>
      <c r="L493" s="31">
        <v>665.25</v>
      </c>
      <c r="M493" s="31">
        <v>1.4132800000000001</v>
      </c>
      <c r="N493" s="1"/>
      <c r="O493" s="1"/>
    </row>
    <row r="494" spans="1:15" ht="12.75" customHeight="1">
      <c r="A494" s="33">
        <v>484</v>
      </c>
      <c r="B494" s="53" t="s">
        <v>298</v>
      </c>
      <c r="C494" s="36">
        <v>1614.15</v>
      </c>
      <c r="D494" s="36">
        <v>1613.7</v>
      </c>
      <c r="E494" s="36">
        <v>1601.5500000000002</v>
      </c>
      <c r="F494" s="36">
        <v>1588.95</v>
      </c>
      <c r="G494" s="36">
        <v>1576.8000000000002</v>
      </c>
      <c r="H494" s="36">
        <v>1626.3000000000002</v>
      </c>
      <c r="I494" s="36">
        <v>1638.4500000000003</v>
      </c>
      <c r="J494" s="36">
        <v>1651.0500000000002</v>
      </c>
      <c r="K494" s="31">
        <v>1625.85</v>
      </c>
      <c r="L494" s="31">
        <v>1601.1</v>
      </c>
      <c r="M494" s="31">
        <v>6.6458000000000004</v>
      </c>
      <c r="N494" s="1"/>
      <c r="O494" s="1"/>
    </row>
    <row r="495" spans="1:15" ht="12.75" customHeight="1">
      <c r="A495" s="33">
        <v>485</v>
      </c>
      <c r="B495" s="53" t="s">
        <v>512</v>
      </c>
      <c r="C495" s="53">
        <v>1094.6500000000001</v>
      </c>
      <c r="D495" s="36">
        <v>1102.6333333333334</v>
      </c>
      <c r="E495" s="36">
        <v>1080.0166666666669</v>
      </c>
      <c r="F495" s="36">
        <v>1065.3833333333334</v>
      </c>
      <c r="G495" s="36">
        <v>1042.7666666666669</v>
      </c>
      <c r="H495" s="36">
        <v>1117.2666666666669</v>
      </c>
      <c r="I495" s="36">
        <v>1139.8833333333332</v>
      </c>
      <c r="J495" s="36">
        <v>1154.5166666666669</v>
      </c>
      <c r="K495" s="31">
        <v>1125.25</v>
      </c>
      <c r="L495" s="31">
        <v>1088</v>
      </c>
      <c r="M495" s="31">
        <v>1.3342000000000001</v>
      </c>
      <c r="N495" s="1"/>
      <c r="O495" s="1"/>
    </row>
    <row r="496" spans="1:15" ht="12.75" customHeight="1">
      <c r="A496" s="33">
        <v>486</v>
      </c>
      <c r="B496" s="53" t="s">
        <v>233</v>
      </c>
      <c r="C496" s="53">
        <v>473.85</v>
      </c>
      <c r="D496" s="36">
        <v>473.48333333333335</v>
      </c>
      <c r="E496" s="36">
        <v>467.36666666666667</v>
      </c>
      <c r="F496" s="36">
        <v>460.88333333333333</v>
      </c>
      <c r="G496" s="36">
        <v>454.76666666666665</v>
      </c>
      <c r="H496" s="36">
        <v>479.9666666666667</v>
      </c>
      <c r="I496" s="36">
        <v>486.08333333333337</v>
      </c>
      <c r="J496" s="36">
        <v>492.56666666666672</v>
      </c>
      <c r="K496" s="31">
        <v>479.6</v>
      </c>
      <c r="L496" s="31">
        <v>467</v>
      </c>
      <c r="M496" s="31">
        <v>128.60621</v>
      </c>
      <c r="N496" s="1"/>
      <c r="O496" s="1"/>
    </row>
    <row r="497" spans="1:15" ht="12.75" customHeight="1">
      <c r="A497" s="33">
        <v>487</v>
      </c>
      <c r="B497" s="53" t="s">
        <v>513</v>
      </c>
      <c r="C497" s="53">
        <v>788</v>
      </c>
      <c r="D497" s="36">
        <v>791.33333333333337</v>
      </c>
      <c r="E497" s="36">
        <v>776.66666666666674</v>
      </c>
      <c r="F497" s="36">
        <v>765.33333333333337</v>
      </c>
      <c r="G497" s="36">
        <v>750.66666666666674</v>
      </c>
      <c r="H497" s="36">
        <v>802.66666666666674</v>
      </c>
      <c r="I497" s="36">
        <v>817.33333333333348</v>
      </c>
      <c r="J497" s="36">
        <v>828.66666666666674</v>
      </c>
      <c r="K497" s="31">
        <v>806</v>
      </c>
      <c r="L497" s="31">
        <v>780</v>
      </c>
      <c r="M497" s="31">
        <v>1.6308400000000001</v>
      </c>
      <c r="N497" s="1"/>
      <c r="O497" s="1"/>
    </row>
    <row r="498" spans="1:15" ht="12.75" customHeight="1">
      <c r="A498" s="33">
        <v>488</v>
      </c>
      <c r="B498" s="53" t="s">
        <v>138</v>
      </c>
      <c r="C498" s="53">
        <v>17.09</v>
      </c>
      <c r="D498" s="36">
        <v>17.193333333333332</v>
      </c>
      <c r="E498" s="36">
        <v>16.906666666666663</v>
      </c>
      <c r="F498" s="36">
        <v>16.723333333333333</v>
      </c>
      <c r="G498" s="36">
        <v>16.436666666666664</v>
      </c>
      <c r="H498" s="36">
        <v>17.376666666666662</v>
      </c>
      <c r="I498" s="36">
        <v>17.66333333333333</v>
      </c>
      <c r="J498" s="36">
        <v>17.84666666666666</v>
      </c>
      <c r="K498" s="31">
        <v>17.48</v>
      </c>
      <c r="L498" s="31">
        <v>17.010000000000002</v>
      </c>
      <c r="M498" s="31">
        <v>4923.7296999999999</v>
      </c>
      <c r="N498" s="1"/>
      <c r="O498" s="1"/>
    </row>
    <row r="499" spans="1:15" ht="12.75" customHeight="1">
      <c r="A499" s="33">
        <v>489</v>
      </c>
      <c r="B499" s="53" t="s">
        <v>234</v>
      </c>
      <c r="C499" s="36">
        <v>1452.75</v>
      </c>
      <c r="D499" s="36">
        <v>1450.5666666666666</v>
      </c>
      <c r="E499" s="36">
        <v>1442.1833333333332</v>
      </c>
      <c r="F499" s="36">
        <v>1431.6166666666666</v>
      </c>
      <c r="G499" s="36">
        <v>1423.2333333333331</v>
      </c>
      <c r="H499" s="36">
        <v>1461.1333333333332</v>
      </c>
      <c r="I499" s="36">
        <v>1469.5166666666664</v>
      </c>
      <c r="J499" s="31">
        <v>1480.0833333333333</v>
      </c>
      <c r="K499" s="31">
        <v>1458.95</v>
      </c>
      <c r="L499" s="31">
        <v>1440</v>
      </c>
      <c r="M499" s="53">
        <v>3.5372499999999998</v>
      </c>
      <c r="N499" s="1"/>
      <c r="O499" s="1"/>
    </row>
    <row r="500" spans="1:15" ht="12.75" customHeight="1">
      <c r="A500" s="33">
        <v>490</v>
      </c>
      <c r="B500" s="53" t="s">
        <v>514</v>
      </c>
      <c r="C500" s="36">
        <v>616.4</v>
      </c>
      <c r="D500" s="36">
        <v>613.76666666666654</v>
      </c>
      <c r="E500" s="36">
        <v>607.23333333333312</v>
      </c>
      <c r="F500" s="36">
        <v>598.06666666666661</v>
      </c>
      <c r="G500" s="36">
        <v>591.53333333333319</v>
      </c>
      <c r="H500" s="36">
        <v>622.93333333333305</v>
      </c>
      <c r="I500" s="36">
        <v>629.46666666666658</v>
      </c>
      <c r="J500" s="31">
        <v>638.63333333333298</v>
      </c>
      <c r="K500" s="31">
        <v>620.29999999999995</v>
      </c>
      <c r="L500" s="31">
        <v>604.6</v>
      </c>
      <c r="M500" s="53">
        <v>14.307499999999999</v>
      </c>
      <c r="N500" s="1"/>
      <c r="O500" s="1"/>
    </row>
    <row r="501" spans="1:15" ht="12.75" customHeight="1">
      <c r="A501" s="33">
        <v>491</v>
      </c>
      <c r="B501" s="53" t="s">
        <v>838</v>
      </c>
      <c r="C501" s="53">
        <v>151.44999999999999</v>
      </c>
      <c r="D501" s="36">
        <v>150.84</v>
      </c>
      <c r="E501" s="36">
        <v>149.93</v>
      </c>
      <c r="F501" s="36">
        <v>148.41</v>
      </c>
      <c r="G501" s="36">
        <v>147.5</v>
      </c>
      <c r="H501" s="36">
        <v>152.36000000000001</v>
      </c>
      <c r="I501" s="36">
        <v>153.27000000000004</v>
      </c>
      <c r="J501" s="36">
        <v>154.79000000000002</v>
      </c>
      <c r="K501" s="31">
        <v>151.75</v>
      </c>
      <c r="L501" s="31">
        <v>149.32</v>
      </c>
      <c r="M501" s="31">
        <v>9.6949400000000008</v>
      </c>
      <c r="N501" s="1"/>
      <c r="O501" s="1"/>
    </row>
    <row r="502" spans="1:15" ht="12.75" customHeight="1">
      <c r="A502" s="33">
        <v>492</v>
      </c>
      <c r="B502" s="53" t="s">
        <v>515</v>
      </c>
      <c r="C502" s="53">
        <v>853.6</v>
      </c>
      <c r="D502" s="36">
        <v>845.41666666666663</v>
      </c>
      <c r="E502" s="36">
        <v>832.83333333333326</v>
      </c>
      <c r="F502" s="36">
        <v>812.06666666666661</v>
      </c>
      <c r="G502" s="36">
        <v>799.48333333333323</v>
      </c>
      <c r="H502" s="36">
        <v>866.18333333333328</v>
      </c>
      <c r="I502" s="36">
        <v>878.76666666666654</v>
      </c>
      <c r="J502" s="36">
        <v>899.5333333333333</v>
      </c>
      <c r="K502" s="31">
        <v>858</v>
      </c>
      <c r="L502" s="31">
        <v>824.65</v>
      </c>
      <c r="M502" s="31">
        <v>1.92354</v>
      </c>
      <c r="N502" s="1"/>
      <c r="O502" s="1"/>
    </row>
    <row r="503" spans="1:15" ht="12.75" customHeight="1">
      <c r="A503" s="33">
        <v>493</v>
      </c>
      <c r="B503" s="53" t="s">
        <v>299</v>
      </c>
      <c r="C503" s="36">
        <v>2022.35</v>
      </c>
      <c r="D503" s="36">
        <v>2007.6833333333332</v>
      </c>
      <c r="E503" s="36">
        <v>1976.0666666666664</v>
      </c>
      <c r="F503" s="36">
        <v>1929.7833333333333</v>
      </c>
      <c r="G503" s="36">
        <v>1898.1666666666665</v>
      </c>
      <c r="H503" s="36">
        <v>2053.9666666666662</v>
      </c>
      <c r="I503" s="36">
        <v>2085.583333333333</v>
      </c>
      <c r="J503" s="31">
        <v>2131.8666666666659</v>
      </c>
      <c r="K503" s="31">
        <v>2039.3</v>
      </c>
      <c r="L503" s="31">
        <v>1961.4</v>
      </c>
      <c r="M503" s="53">
        <v>1.4780800000000001</v>
      </c>
      <c r="N503" s="1"/>
      <c r="O503" s="1"/>
    </row>
    <row r="504" spans="1:15" ht="12.75" customHeight="1">
      <c r="A504" s="33">
        <v>494</v>
      </c>
      <c r="B504" s="53" t="s">
        <v>235</v>
      </c>
      <c r="C504" s="53">
        <v>535.1</v>
      </c>
      <c r="D504" s="36">
        <v>533.68333333333328</v>
      </c>
      <c r="E504" s="36">
        <v>530.86666666666656</v>
      </c>
      <c r="F504" s="36">
        <v>526.63333333333333</v>
      </c>
      <c r="G504" s="36">
        <v>523.81666666666661</v>
      </c>
      <c r="H504" s="36">
        <v>537.91666666666652</v>
      </c>
      <c r="I504" s="36">
        <v>540.73333333333335</v>
      </c>
      <c r="J504" s="36">
        <v>544.96666666666647</v>
      </c>
      <c r="K504" s="31">
        <v>536.5</v>
      </c>
      <c r="L504" s="31">
        <v>529.45000000000005</v>
      </c>
      <c r="M504" s="31">
        <v>51.880450000000003</v>
      </c>
      <c r="N504" s="1"/>
      <c r="O504" s="1"/>
    </row>
    <row r="505" spans="1:15" ht="12.75" customHeight="1">
      <c r="A505" s="33">
        <v>495</v>
      </c>
      <c r="B505" s="199" t="s">
        <v>300</v>
      </c>
      <c r="C505" s="199">
        <v>26.64</v>
      </c>
      <c r="D505" s="200">
        <v>25.849999999999998</v>
      </c>
      <c r="E505" s="200">
        <v>24.659999999999997</v>
      </c>
      <c r="F505" s="200">
        <v>22.68</v>
      </c>
      <c r="G505" s="200">
        <v>21.49</v>
      </c>
      <c r="H505" s="200">
        <v>27.829999999999995</v>
      </c>
      <c r="I505" s="200">
        <v>29.02</v>
      </c>
      <c r="J505" s="200">
        <v>30.999999999999993</v>
      </c>
      <c r="K505" s="201">
        <v>27.04</v>
      </c>
      <c r="L505" s="201">
        <v>23.87</v>
      </c>
      <c r="M505" s="201">
        <v>9853.1076799999992</v>
      </c>
      <c r="N505" s="1"/>
      <c r="O505" s="1"/>
    </row>
    <row r="506" spans="1:15" ht="12.75" customHeight="1">
      <c r="A506" s="33">
        <v>496</v>
      </c>
      <c r="B506" s="275" t="s">
        <v>516</v>
      </c>
      <c r="C506" s="275">
        <v>15728.35</v>
      </c>
      <c r="D506" s="276">
        <v>15791.25</v>
      </c>
      <c r="E506" s="276">
        <v>15534.65</v>
      </c>
      <c r="F506" s="276">
        <v>15340.949999999999</v>
      </c>
      <c r="G506" s="276">
        <v>15084.349999999999</v>
      </c>
      <c r="H506" s="276">
        <v>15984.95</v>
      </c>
      <c r="I506" s="276">
        <v>16241.55</v>
      </c>
      <c r="J506" s="276">
        <v>16435.25</v>
      </c>
      <c r="K506" s="277">
        <v>16047.85</v>
      </c>
      <c r="L506" s="277">
        <v>15597.55</v>
      </c>
      <c r="M506" s="277">
        <v>8.1049999999999997E-2</v>
      </c>
      <c r="N506" s="1"/>
      <c r="O506" s="1"/>
    </row>
    <row r="507" spans="1:15" ht="12.75" customHeight="1">
      <c r="A507" s="33">
        <v>497</v>
      </c>
      <c r="B507" s="214" t="s">
        <v>236</v>
      </c>
      <c r="C507" s="214">
        <v>151.1</v>
      </c>
      <c r="D507" s="215">
        <v>151.26999999999998</v>
      </c>
      <c r="E507" s="215">
        <v>149.33999999999997</v>
      </c>
      <c r="F507" s="215">
        <v>147.57999999999998</v>
      </c>
      <c r="G507" s="215">
        <v>145.64999999999998</v>
      </c>
      <c r="H507" s="215">
        <v>153.02999999999997</v>
      </c>
      <c r="I507" s="215">
        <v>154.95999999999998</v>
      </c>
      <c r="J507" s="215">
        <v>156.71999999999997</v>
      </c>
      <c r="K507" s="213">
        <v>153.19999999999999</v>
      </c>
      <c r="L507" s="213">
        <v>149.51</v>
      </c>
      <c r="M507" s="213">
        <v>155.95179999999999</v>
      </c>
      <c r="N507" s="198"/>
      <c r="O507" s="198"/>
    </row>
    <row r="508" spans="1:15" ht="12.75" customHeight="1">
      <c r="A508" s="33">
        <v>498</v>
      </c>
      <c r="B508" s="278" t="s">
        <v>517</v>
      </c>
      <c r="C508" s="278">
        <v>737.2</v>
      </c>
      <c r="D508" s="278">
        <v>742.9</v>
      </c>
      <c r="E508" s="278">
        <v>726.3</v>
      </c>
      <c r="F508" s="278">
        <v>715.4</v>
      </c>
      <c r="G508" s="278">
        <v>698.8</v>
      </c>
      <c r="H508" s="278">
        <v>753.8</v>
      </c>
      <c r="I508" s="278">
        <v>770.40000000000009</v>
      </c>
      <c r="J508" s="278">
        <v>781.3</v>
      </c>
      <c r="K508" s="278">
        <v>759.5</v>
      </c>
      <c r="L508" s="278">
        <v>732</v>
      </c>
      <c r="M508" s="278">
        <v>7.1814099999999996</v>
      </c>
      <c r="N508" s="198"/>
      <c r="O508" s="198"/>
    </row>
    <row r="509" spans="1:15" ht="12.75" customHeight="1">
      <c r="A509" s="274">
        <v>499</v>
      </c>
      <c r="B509" s="280" t="s">
        <v>301</v>
      </c>
      <c r="C509" s="280">
        <v>207.57</v>
      </c>
      <c r="D509" s="280">
        <v>206.91333333333333</v>
      </c>
      <c r="E509" s="280">
        <v>205.42666666666665</v>
      </c>
      <c r="F509" s="280">
        <v>203.28333333333333</v>
      </c>
      <c r="G509" s="280">
        <v>201.79666666666665</v>
      </c>
      <c r="H509" s="280">
        <v>209.05666666666664</v>
      </c>
      <c r="I509" s="280">
        <v>210.54333333333332</v>
      </c>
      <c r="J509" s="280">
        <v>212.68666666666664</v>
      </c>
      <c r="K509" s="280">
        <v>208.4</v>
      </c>
      <c r="L509" s="280">
        <v>204.77</v>
      </c>
      <c r="M509" s="280">
        <v>296.81227999999999</v>
      </c>
      <c r="N509" s="198"/>
      <c r="O509" s="198"/>
    </row>
    <row r="510" spans="1:15" ht="12.75" customHeight="1">
      <c r="A510" s="213">
        <v>500</v>
      </c>
      <c r="B510" s="278" t="s">
        <v>237</v>
      </c>
      <c r="C510" s="278">
        <v>1162.45</v>
      </c>
      <c r="D510" s="278">
        <v>1155.45</v>
      </c>
      <c r="E510" s="278">
        <v>1144.0500000000002</v>
      </c>
      <c r="F510" s="278">
        <v>1125.6500000000001</v>
      </c>
      <c r="G510" s="278">
        <v>1114.2500000000002</v>
      </c>
      <c r="H510" s="278">
        <v>1173.8500000000001</v>
      </c>
      <c r="I510" s="278">
        <v>1185.2500000000002</v>
      </c>
      <c r="J510" s="278">
        <v>1203.6500000000001</v>
      </c>
      <c r="K510" s="278">
        <v>1166.8499999999999</v>
      </c>
      <c r="L510" s="278">
        <v>1137.05</v>
      </c>
      <c r="M510" s="278">
        <v>27.340109999999999</v>
      </c>
      <c r="N510" s="198"/>
      <c r="O510" s="198"/>
    </row>
    <row r="511" spans="1:15" ht="12.75" customHeight="1">
      <c r="A511" s="213">
        <v>501</v>
      </c>
      <c r="B511" s="281" t="s">
        <v>885</v>
      </c>
      <c r="C511" s="281">
        <v>2501.65</v>
      </c>
      <c r="D511" s="281">
        <v>2505.0500000000002</v>
      </c>
      <c r="E511" s="281">
        <v>2485.1500000000005</v>
      </c>
      <c r="F511" s="281">
        <v>2468.6500000000005</v>
      </c>
      <c r="G511" s="281">
        <v>2448.7500000000009</v>
      </c>
      <c r="H511" s="281">
        <v>2521.5500000000002</v>
      </c>
      <c r="I511" s="281">
        <v>2541.4499999999998</v>
      </c>
      <c r="J511" s="281">
        <v>2557.9499999999998</v>
      </c>
      <c r="K511" s="281">
        <v>2524.9499999999998</v>
      </c>
      <c r="L511" s="281">
        <v>2488.5500000000002</v>
      </c>
      <c r="M511" s="281">
        <v>0.44932</v>
      </c>
      <c r="N511" s="198"/>
      <c r="O511" s="198"/>
    </row>
    <row r="512" spans="1:15" ht="12.75" customHeight="1">
      <c r="N512" s="198"/>
      <c r="O512" s="198"/>
    </row>
    <row r="513" spans="1:15" ht="12.75" customHeight="1">
      <c r="N513" s="1"/>
      <c r="O513" s="1"/>
    </row>
    <row r="514" spans="1:15" ht="12.75" customHeight="1">
      <c r="N514" s="198"/>
      <c r="O514" s="198"/>
    </row>
    <row r="515" spans="1:15" ht="12.75" customHeight="1">
      <c r="N515" s="198"/>
      <c r="O515" s="198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60" t="s">
        <v>518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4" t="s">
        <v>238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4" t="s">
        <v>239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4" t="s">
        <v>240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4" t="s">
        <v>241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4" t="s">
        <v>242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4" t="s">
        <v>244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4" t="s">
        <v>245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4" t="s">
        <v>246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4" t="s">
        <v>247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4" t="s">
        <v>248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4" t="s">
        <v>249</v>
      </c>
      <c r="N530" s="1"/>
      <c r="O530" s="1"/>
    </row>
    <row r="531" spans="1:15" ht="12.75" customHeight="1">
      <c r="A531" s="64" t="s">
        <v>250</v>
      </c>
      <c r="N531" s="1"/>
      <c r="O531" s="1"/>
    </row>
    <row r="532" spans="1:15" ht="12.75" customHeight="1">
      <c r="A532" s="64" t="s">
        <v>251</v>
      </c>
      <c r="N532" s="1"/>
      <c r="O532" s="1"/>
    </row>
    <row r="533" spans="1:15" ht="12.75" customHeight="1">
      <c r="A533" s="64" t="s">
        <v>252</v>
      </c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7"/>
  <sheetViews>
    <sheetView zoomScale="85" zoomScaleNormal="85" workbookViewId="0">
      <pane ySplit="9" topLeftCell="A10" activePane="bottomLeft" state="frozen"/>
      <selection activeCell="A10" sqref="A10"/>
      <selection pane="bottomLeft" activeCell="A10" sqref="A10"/>
    </sheetView>
  </sheetViews>
  <sheetFormatPr defaultColWidth="14.42578125" defaultRowHeight="15" customHeight="1"/>
  <cols>
    <col min="1" max="1" width="12.140625" style="83" customWidth="1"/>
    <col min="2" max="2" width="14.28515625" style="32" customWidth="1"/>
    <col min="3" max="3" width="28.28515625" style="31" customWidth="1"/>
    <col min="4" max="4" width="55.7109375" style="31" customWidth="1"/>
    <col min="5" max="5" width="12.42578125" style="31" customWidth="1"/>
    <col min="6" max="6" width="13.140625" style="84" customWidth="1"/>
    <col min="7" max="7" width="9.5703125" style="32" customWidth="1"/>
    <col min="8" max="8" width="10.28515625" style="32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68" t="s">
        <v>306</v>
      </c>
      <c r="B1" s="69"/>
      <c r="C1" s="70"/>
      <c r="D1" s="71"/>
      <c r="E1" s="69"/>
      <c r="F1" s="69"/>
      <c r="G1" s="69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2"/>
      <c r="W1" s="72"/>
      <c r="X1" s="72"/>
      <c r="Y1" s="72"/>
      <c r="Z1" s="72"/>
      <c r="AA1" s="72"/>
      <c r="AB1" s="72"/>
    </row>
    <row r="2" spans="1:28" ht="12.75" customHeight="1">
      <c r="A2" s="73"/>
      <c r="B2" s="74"/>
      <c r="C2" s="75"/>
      <c r="D2" s="76"/>
      <c r="E2" s="74"/>
      <c r="F2" s="74"/>
      <c r="G2" s="74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</row>
    <row r="3" spans="1:28" ht="12.75" customHeight="1">
      <c r="A3" s="73"/>
      <c r="B3" s="74"/>
      <c r="C3" s="75"/>
      <c r="D3" s="76"/>
      <c r="E3" s="74"/>
      <c r="F3" s="74"/>
      <c r="G3" s="74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  <c r="Y3" s="72"/>
      <c r="Z3" s="72"/>
      <c r="AA3" s="72"/>
      <c r="AB3" s="72"/>
    </row>
    <row r="4" spans="1:28" ht="12.75" customHeight="1">
      <c r="A4" s="73"/>
      <c r="B4" s="74"/>
      <c r="C4" s="75"/>
      <c r="D4" s="76"/>
      <c r="E4" s="74"/>
      <c r="F4" s="74"/>
      <c r="G4" s="74"/>
      <c r="H4" s="72"/>
      <c r="I4" s="72"/>
      <c r="J4" s="72"/>
      <c r="K4" s="72"/>
      <c r="L4" s="72"/>
      <c r="M4" s="72"/>
      <c r="N4" s="72"/>
      <c r="O4" s="72"/>
      <c r="P4" s="72"/>
      <c r="Q4" s="72"/>
      <c r="R4" s="72"/>
      <c r="S4" s="72"/>
      <c r="T4" s="72"/>
      <c r="U4" s="72"/>
      <c r="V4" s="72"/>
      <c r="W4" s="72"/>
      <c r="X4" s="72"/>
      <c r="Y4" s="72"/>
      <c r="Z4" s="72"/>
      <c r="AA4" s="72"/>
      <c r="AB4" s="72"/>
    </row>
    <row r="5" spans="1:28" ht="6" customHeight="1">
      <c r="A5" s="348"/>
      <c r="B5" s="349"/>
      <c r="C5" s="348"/>
      <c r="D5" s="349"/>
      <c r="E5" s="69"/>
      <c r="F5" s="69"/>
      <c r="G5" s="69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72"/>
      <c r="X5" s="72"/>
      <c r="Y5" s="72"/>
      <c r="Z5" s="72"/>
      <c r="AA5" s="72"/>
      <c r="AB5" s="72"/>
    </row>
    <row r="6" spans="1:28" ht="26.25" customHeight="1">
      <c r="A6" s="72"/>
      <c r="B6" s="77"/>
      <c r="C6" s="65"/>
      <c r="D6" s="65"/>
      <c r="E6" s="23" t="s">
        <v>305</v>
      </c>
      <c r="F6" s="69"/>
      <c r="G6" s="69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</row>
    <row r="7" spans="1:28" ht="16.5" customHeight="1">
      <c r="A7" s="78" t="s">
        <v>519</v>
      </c>
      <c r="B7" s="350" t="s">
        <v>520</v>
      </c>
      <c r="C7" s="350"/>
      <c r="D7" s="7">
        <f>Main!B10</f>
        <v>45481</v>
      </c>
      <c r="E7" s="79"/>
      <c r="F7" s="69"/>
      <c r="G7" s="80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</row>
    <row r="8" spans="1:28" ht="12.75" customHeight="1">
      <c r="A8" s="68"/>
      <c r="B8" s="69"/>
      <c r="C8" s="70"/>
      <c r="D8" s="71"/>
      <c r="E8" s="79"/>
      <c r="F8" s="79"/>
      <c r="G8" s="79"/>
      <c r="H8" s="72"/>
      <c r="I8" s="72"/>
      <c r="J8" s="72"/>
      <c r="K8" s="72"/>
      <c r="L8" s="72"/>
      <c r="M8" s="72"/>
      <c r="N8" s="72"/>
      <c r="O8" s="72"/>
      <c r="P8" s="72"/>
      <c r="Q8" s="72"/>
      <c r="R8" s="72"/>
      <c r="S8" s="72"/>
      <c r="T8" s="72"/>
      <c r="U8" s="72"/>
      <c r="V8" s="72"/>
      <c r="W8" s="72"/>
      <c r="X8" s="72"/>
      <c r="Y8" s="72"/>
      <c r="Z8" s="72"/>
      <c r="AA8" s="72"/>
      <c r="AB8" s="72"/>
    </row>
    <row r="9" spans="1:28" ht="51">
      <c r="A9" s="81" t="s">
        <v>521</v>
      </c>
      <c r="B9" s="82" t="s">
        <v>522</v>
      </c>
      <c r="C9" s="82" t="s">
        <v>523</v>
      </c>
      <c r="D9" s="82" t="s">
        <v>524</v>
      </c>
      <c r="E9" s="82" t="s">
        <v>525</v>
      </c>
      <c r="F9" s="82" t="s">
        <v>526</v>
      </c>
      <c r="G9" s="82" t="s">
        <v>527</v>
      </c>
      <c r="H9" s="82" t="s">
        <v>528</v>
      </c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</row>
    <row r="10" spans="1:28" ht="12.75" customHeight="1">
      <c r="A10" s="83">
        <v>45478</v>
      </c>
      <c r="B10" s="32">
        <v>539277</v>
      </c>
      <c r="C10" s="31" t="s">
        <v>966</v>
      </c>
      <c r="D10" s="31" t="s">
        <v>967</v>
      </c>
      <c r="E10" s="31" t="s">
        <v>530</v>
      </c>
      <c r="F10" s="84">
        <v>6800000</v>
      </c>
      <c r="G10" s="32">
        <v>0.97</v>
      </c>
      <c r="H10" s="32" t="s">
        <v>325</v>
      </c>
      <c r="I10" s="72"/>
      <c r="J10" s="72"/>
      <c r="K10" s="72"/>
      <c r="L10" s="72"/>
      <c r="M10" s="72"/>
      <c r="N10" s="72"/>
      <c r="O10" s="72"/>
      <c r="P10" s="72"/>
      <c r="Q10" s="72"/>
      <c r="R10" s="72"/>
      <c r="S10" s="72"/>
      <c r="T10" s="72"/>
      <c r="U10" s="72"/>
      <c r="V10" s="72"/>
      <c r="W10" s="72"/>
      <c r="X10" s="72"/>
      <c r="Y10" s="72"/>
      <c r="Z10" s="72"/>
      <c r="AA10" s="72"/>
      <c r="AB10" s="72"/>
    </row>
    <row r="11" spans="1:28" ht="12.75" customHeight="1">
      <c r="A11" s="83">
        <v>45478</v>
      </c>
      <c r="B11" s="32">
        <v>539277</v>
      </c>
      <c r="C11" s="31" t="s">
        <v>966</v>
      </c>
      <c r="D11" s="31" t="s">
        <v>903</v>
      </c>
      <c r="E11" s="31" t="s">
        <v>530</v>
      </c>
      <c r="F11" s="84">
        <v>13095197</v>
      </c>
      <c r="G11" s="32">
        <v>0.94</v>
      </c>
      <c r="H11" s="32" t="s">
        <v>325</v>
      </c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</row>
    <row r="12" spans="1:28" ht="12.75" customHeight="1">
      <c r="A12" s="83">
        <v>45478</v>
      </c>
      <c r="B12" s="32">
        <v>539277</v>
      </c>
      <c r="C12" s="31" t="s">
        <v>966</v>
      </c>
      <c r="D12" s="31" t="s">
        <v>903</v>
      </c>
      <c r="E12" s="31" t="s">
        <v>529</v>
      </c>
      <c r="F12" s="84">
        <v>95197</v>
      </c>
      <c r="G12" s="32">
        <v>0.94</v>
      </c>
      <c r="H12" s="32" t="s">
        <v>325</v>
      </c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</row>
    <row r="13" spans="1:28" ht="12.75" customHeight="1">
      <c r="A13" s="83">
        <v>45478</v>
      </c>
      <c r="B13" s="32">
        <v>531991</v>
      </c>
      <c r="C13" s="31" t="s">
        <v>992</v>
      </c>
      <c r="D13" s="31" t="s">
        <v>962</v>
      </c>
      <c r="E13" s="31" t="s">
        <v>530</v>
      </c>
      <c r="F13" s="84">
        <v>982128</v>
      </c>
      <c r="G13" s="32">
        <v>1.3</v>
      </c>
      <c r="H13" s="32" t="s">
        <v>325</v>
      </c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</row>
    <row r="14" spans="1:28" ht="12.75" customHeight="1">
      <c r="A14" s="83">
        <v>45478</v>
      </c>
      <c r="B14" s="32">
        <v>542176</v>
      </c>
      <c r="C14" s="31" t="s">
        <v>1048</v>
      </c>
      <c r="D14" s="31" t="s">
        <v>1049</v>
      </c>
      <c r="E14" s="31" t="s">
        <v>529</v>
      </c>
      <c r="F14" s="84">
        <v>19999</v>
      </c>
      <c r="G14" s="32">
        <v>19.96</v>
      </c>
      <c r="H14" s="32" t="s">
        <v>325</v>
      </c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</row>
    <row r="15" spans="1:28" ht="12.75" customHeight="1">
      <c r="A15" s="83">
        <v>45478</v>
      </c>
      <c r="B15" s="32">
        <v>542176</v>
      </c>
      <c r="C15" s="31" t="s">
        <v>1048</v>
      </c>
      <c r="D15" s="31" t="s">
        <v>1050</v>
      </c>
      <c r="E15" s="31" t="s">
        <v>530</v>
      </c>
      <c r="F15" s="84">
        <v>20535</v>
      </c>
      <c r="G15" s="32">
        <v>19.96</v>
      </c>
      <c r="H15" s="32" t="s">
        <v>325</v>
      </c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</row>
    <row r="16" spans="1:28" ht="12.75" customHeight="1">
      <c r="A16" s="83">
        <v>45478</v>
      </c>
      <c r="B16" s="32">
        <v>512149</v>
      </c>
      <c r="C16" s="31" t="s">
        <v>1051</v>
      </c>
      <c r="D16" s="31" t="s">
        <v>1052</v>
      </c>
      <c r="E16" s="31" t="s">
        <v>530</v>
      </c>
      <c r="F16" s="84">
        <v>95366660</v>
      </c>
      <c r="G16" s="32">
        <v>1</v>
      </c>
      <c r="H16" s="32" t="s">
        <v>325</v>
      </c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</row>
    <row r="17" spans="1:28" ht="12.75" customHeight="1">
      <c r="A17" s="83">
        <v>45478</v>
      </c>
      <c r="B17" s="32">
        <v>512149</v>
      </c>
      <c r="C17" s="31" t="s">
        <v>1051</v>
      </c>
      <c r="D17" s="31" t="s">
        <v>967</v>
      </c>
      <c r="E17" s="31" t="s">
        <v>530</v>
      </c>
      <c r="F17" s="84">
        <v>8171737</v>
      </c>
      <c r="G17" s="32">
        <v>1.06</v>
      </c>
      <c r="H17" s="32" t="s">
        <v>325</v>
      </c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  <c r="Z17" s="72"/>
      <c r="AA17" s="72"/>
      <c r="AB17" s="72"/>
    </row>
    <row r="18" spans="1:28" ht="12.75" customHeight="1">
      <c r="A18" s="83">
        <v>45478</v>
      </c>
      <c r="B18" s="32">
        <v>512149</v>
      </c>
      <c r="C18" s="31" t="s">
        <v>1051</v>
      </c>
      <c r="D18" s="31" t="s">
        <v>967</v>
      </c>
      <c r="E18" s="31" t="s">
        <v>529</v>
      </c>
      <c r="F18" s="84">
        <v>15251519</v>
      </c>
      <c r="G18" s="32">
        <v>1.04</v>
      </c>
      <c r="H18" s="32" t="s">
        <v>325</v>
      </c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</row>
    <row r="19" spans="1:28" ht="12.75" customHeight="1">
      <c r="A19" s="83">
        <v>45478</v>
      </c>
      <c r="B19" s="32">
        <v>512149</v>
      </c>
      <c r="C19" s="31" t="s">
        <v>1051</v>
      </c>
      <c r="D19" s="31" t="s">
        <v>903</v>
      </c>
      <c r="E19" s="31" t="s">
        <v>530</v>
      </c>
      <c r="F19" s="84">
        <v>12004224</v>
      </c>
      <c r="G19" s="32">
        <v>1.03</v>
      </c>
      <c r="H19" s="32" t="s">
        <v>325</v>
      </c>
      <c r="I19" s="72"/>
      <c r="J19" s="72"/>
      <c r="K19" s="72"/>
      <c r="L19" s="72"/>
      <c r="M19" s="72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72"/>
      <c r="Y19" s="72"/>
      <c r="Z19" s="72"/>
      <c r="AA19" s="72"/>
      <c r="AB19" s="72"/>
    </row>
    <row r="20" spans="1:28" ht="12.75" customHeight="1">
      <c r="A20" s="83">
        <v>45478</v>
      </c>
      <c r="B20" s="32">
        <v>512149</v>
      </c>
      <c r="C20" s="31" t="s">
        <v>1051</v>
      </c>
      <c r="D20" s="31" t="s">
        <v>903</v>
      </c>
      <c r="E20" s="31" t="s">
        <v>529</v>
      </c>
      <c r="F20" s="84">
        <v>22002123</v>
      </c>
      <c r="G20" s="32">
        <v>1.02</v>
      </c>
      <c r="H20" s="32" t="s">
        <v>325</v>
      </c>
      <c r="I20" s="72"/>
      <c r="J20" s="72"/>
      <c r="K20" s="72"/>
      <c r="L20" s="72"/>
      <c r="M20" s="72"/>
      <c r="N20" s="72"/>
      <c r="O20" s="72"/>
      <c r="P20" s="72"/>
      <c r="Q20" s="72"/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</row>
    <row r="21" spans="1:28" ht="12.75" customHeight="1">
      <c r="A21" s="83">
        <v>45478</v>
      </c>
      <c r="B21" s="32">
        <v>512149</v>
      </c>
      <c r="C21" s="31" t="s">
        <v>1051</v>
      </c>
      <c r="D21" s="31" t="s">
        <v>890</v>
      </c>
      <c r="E21" s="31" t="s">
        <v>529</v>
      </c>
      <c r="F21" s="84">
        <v>20000000</v>
      </c>
      <c r="G21" s="32">
        <v>0.99</v>
      </c>
      <c r="H21" s="32" t="s">
        <v>325</v>
      </c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</row>
    <row r="22" spans="1:28" ht="12.75" customHeight="1">
      <c r="A22" s="83">
        <v>45478</v>
      </c>
      <c r="B22" s="32">
        <v>512149</v>
      </c>
      <c r="C22" s="31" t="s">
        <v>1051</v>
      </c>
      <c r="D22" s="31" t="s">
        <v>964</v>
      </c>
      <c r="E22" s="31" t="s">
        <v>529</v>
      </c>
      <c r="F22" s="84">
        <v>23499000</v>
      </c>
      <c r="G22" s="32">
        <v>1</v>
      </c>
      <c r="H22" s="32" t="s">
        <v>325</v>
      </c>
      <c r="I22" s="72"/>
      <c r="J22" s="72"/>
      <c r="K22" s="72"/>
      <c r="L22" s="72"/>
      <c r="M22" s="72"/>
      <c r="N22" s="72"/>
      <c r="O22" s="72"/>
      <c r="P22" s="72"/>
      <c r="Q22" s="72"/>
      <c r="R22" s="72"/>
      <c r="S22" s="72"/>
      <c r="T22" s="72"/>
      <c r="U22" s="72"/>
      <c r="V22" s="72"/>
      <c r="W22" s="72"/>
      <c r="X22" s="72"/>
      <c r="Y22" s="72"/>
      <c r="Z22" s="72"/>
      <c r="AA22" s="72"/>
      <c r="AB22" s="72"/>
    </row>
    <row r="23" spans="1:28" ht="12.75" customHeight="1">
      <c r="A23" s="83">
        <v>45478</v>
      </c>
      <c r="B23" s="32">
        <v>531752</v>
      </c>
      <c r="C23" s="31" t="s">
        <v>1053</v>
      </c>
      <c r="D23" s="31" t="s">
        <v>931</v>
      </c>
      <c r="E23" s="31" t="s">
        <v>530</v>
      </c>
      <c r="F23" s="84">
        <v>3620035</v>
      </c>
      <c r="G23" s="32">
        <v>1.7</v>
      </c>
      <c r="H23" s="32" t="s">
        <v>325</v>
      </c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</row>
    <row r="24" spans="1:28" ht="12.75" customHeight="1">
      <c r="A24" s="83">
        <v>45478</v>
      </c>
      <c r="B24" s="32">
        <v>531752</v>
      </c>
      <c r="C24" s="31" t="s">
        <v>1053</v>
      </c>
      <c r="D24" s="31" t="s">
        <v>931</v>
      </c>
      <c r="E24" s="31" t="s">
        <v>529</v>
      </c>
      <c r="F24" s="84">
        <v>3274609</v>
      </c>
      <c r="G24" s="32">
        <v>1.72</v>
      </c>
      <c r="H24" s="32" t="s">
        <v>325</v>
      </c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</row>
    <row r="25" spans="1:28" ht="12.75" customHeight="1">
      <c r="A25" s="83">
        <v>45478</v>
      </c>
      <c r="B25" s="32">
        <v>530249</v>
      </c>
      <c r="C25" s="31" t="s">
        <v>1054</v>
      </c>
      <c r="D25" s="31" t="s">
        <v>971</v>
      </c>
      <c r="E25" s="31" t="s">
        <v>529</v>
      </c>
      <c r="F25" s="84">
        <v>18097</v>
      </c>
      <c r="G25" s="32">
        <v>36.51</v>
      </c>
      <c r="H25" s="32" t="s">
        <v>325</v>
      </c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</row>
    <row r="26" spans="1:28" ht="12.75" customHeight="1">
      <c r="A26" s="83">
        <v>45478</v>
      </c>
      <c r="B26" s="32">
        <v>534758</v>
      </c>
      <c r="C26" s="31" t="s">
        <v>1007</v>
      </c>
      <c r="D26" s="31" t="s">
        <v>1009</v>
      </c>
      <c r="E26" s="31" t="s">
        <v>529</v>
      </c>
      <c r="F26" s="84">
        <v>4618199</v>
      </c>
      <c r="G26" s="32">
        <v>1398.5</v>
      </c>
      <c r="H26" s="32" t="s">
        <v>325</v>
      </c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</row>
    <row r="27" spans="1:28" ht="12.75" customHeight="1">
      <c r="A27" s="83">
        <v>45478</v>
      </c>
      <c r="B27" s="32">
        <v>534758</v>
      </c>
      <c r="C27" s="31" t="s">
        <v>1007</v>
      </c>
      <c r="D27" s="31" t="s">
        <v>1055</v>
      </c>
      <c r="E27" s="31" t="s">
        <v>530</v>
      </c>
      <c r="F27" s="84">
        <v>1549954</v>
      </c>
      <c r="G27" s="32">
        <v>1398.5</v>
      </c>
      <c r="H27" s="32" t="s">
        <v>325</v>
      </c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</row>
    <row r="28" spans="1:28" ht="12.75" customHeight="1">
      <c r="A28" s="83">
        <v>45478</v>
      </c>
      <c r="B28" s="32">
        <v>534758</v>
      </c>
      <c r="C28" s="31" t="s">
        <v>1007</v>
      </c>
      <c r="D28" s="31" t="s">
        <v>1056</v>
      </c>
      <c r="E28" s="31" t="s">
        <v>530</v>
      </c>
      <c r="F28" s="84">
        <v>313549</v>
      </c>
      <c r="G28" s="32">
        <v>1398.5</v>
      </c>
      <c r="H28" s="32" t="s">
        <v>325</v>
      </c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</row>
    <row r="29" spans="1:28" ht="12.75" customHeight="1">
      <c r="A29" s="83">
        <v>45478</v>
      </c>
      <c r="B29" s="32">
        <v>534758</v>
      </c>
      <c r="C29" s="31" t="s">
        <v>1007</v>
      </c>
      <c r="D29" s="31" t="s">
        <v>1057</v>
      </c>
      <c r="E29" s="31" t="s">
        <v>530</v>
      </c>
      <c r="F29" s="84">
        <v>1377348</v>
      </c>
      <c r="G29" s="32">
        <v>1398.5</v>
      </c>
      <c r="H29" s="32" t="s">
        <v>325</v>
      </c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</row>
    <row r="30" spans="1:28" ht="12.75" customHeight="1">
      <c r="A30" s="83">
        <v>45478</v>
      </c>
      <c r="B30" s="32">
        <v>534758</v>
      </c>
      <c r="C30" s="31" t="s">
        <v>1007</v>
      </c>
      <c r="D30" s="31" t="s">
        <v>1058</v>
      </c>
      <c r="E30" s="31" t="s">
        <v>530</v>
      </c>
      <c r="F30" s="84">
        <v>1377348</v>
      </c>
      <c r="G30" s="32">
        <v>1398.5</v>
      </c>
      <c r="H30" s="32" t="s">
        <v>325</v>
      </c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</row>
    <row r="31" spans="1:28" ht="12.75" customHeight="1">
      <c r="A31" s="83">
        <v>45478</v>
      </c>
      <c r="B31" s="32">
        <v>542155</v>
      </c>
      <c r="C31" s="31" t="s">
        <v>1059</v>
      </c>
      <c r="D31" s="31" t="s">
        <v>1060</v>
      </c>
      <c r="E31" s="31" t="s">
        <v>529</v>
      </c>
      <c r="F31" s="84">
        <v>38000</v>
      </c>
      <c r="G31" s="32">
        <v>3.82</v>
      </c>
      <c r="H31" s="32" t="s">
        <v>325</v>
      </c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</row>
    <row r="32" spans="1:28" ht="12.75" customHeight="1">
      <c r="A32" s="83">
        <v>45478</v>
      </c>
      <c r="B32" s="32">
        <v>542155</v>
      </c>
      <c r="C32" s="31" t="s">
        <v>1059</v>
      </c>
      <c r="D32" s="31" t="s">
        <v>1060</v>
      </c>
      <c r="E32" s="31" t="s">
        <v>530</v>
      </c>
      <c r="F32" s="84">
        <v>58000</v>
      </c>
      <c r="G32" s="32">
        <v>4.01</v>
      </c>
      <c r="H32" s="32" t="s">
        <v>325</v>
      </c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</row>
    <row r="33" spans="1:28" ht="12.75" customHeight="1">
      <c r="A33" s="83">
        <v>45478</v>
      </c>
      <c r="B33" s="32">
        <v>540204</v>
      </c>
      <c r="C33" s="31" t="s">
        <v>1061</v>
      </c>
      <c r="D33" s="31" t="s">
        <v>1062</v>
      </c>
      <c r="E33" s="31" t="s">
        <v>530</v>
      </c>
      <c r="F33" s="84">
        <v>107415</v>
      </c>
      <c r="G33" s="32">
        <v>51</v>
      </c>
      <c r="H33" s="32" t="s">
        <v>325</v>
      </c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</row>
    <row r="34" spans="1:28" ht="12.75" customHeight="1">
      <c r="A34" s="83">
        <v>45478</v>
      </c>
      <c r="B34" s="32">
        <v>531502</v>
      </c>
      <c r="C34" s="31" t="s">
        <v>1063</v>
      </c>
      <c r="D34" s="31" t="s">
        <v>1020</v>
      </c>
      <c r="E34" s="31" t="s">
        <v>530</v>
      </c>
      <c r="F34" s="84">
        <v>105003</v>
      </c>
      <c r="G34" s="32">
        <v>6.62</v>
      </c>
      <c r="H34" s="32" t="s">
        <v>325</v>
      </c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</row>
    <row r="35" spans="1:28" ht="12.75" customHeight="1">
      <c r="A35" s="83">
        <v>45478</v>
      </c>
      <c r="B35" s="32">
        <v>543500</v>
      </c>
      <c r="C35" s="31" t="s">
        <v>1064</v>
      </c>
      <c r="D35" s="31" t="s">
        <v>1065</v>
      </c>
      <c r="E35" s="31" t="s">
        <v>530</v>
      </c>
      <c r="F35" s="84">
        <v>80000</v>
      </c>
      <c r="G35" s="32">
        <v>10.48</v>
      </c>
      <c r="H35" s="32" t="s">
        <v>325</v>
      </c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</row>
    <row r="36" spans="1:28" ht="12.75" customHeight="1">
      <c r="A36" s="83">
        <v>45478</v>
      </c>
      <c r="B36" s="32">
        <v>532379</v>
      </c>
      <c r="C36" s="31" t="s">
        <v>1066</v>
      </c>
      <c r="D36" s="31" t="s">
        <v>1067</v>
      </c>
      <c r="E36" s="31" t="s">
        <v>529</v>
      </c>
      <c r="F36" s="84">
        <v>60000</v>
      </c>
      <c r="G36" s="32">
        <v>9.81</v>
      </c>
      <c r="H36" s="32" t="s">
        <v>325</v>
      </c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</row>
    <row r="37" spans="1:28" ht="12.75" customHeight="1">
      <c r="A37" s="83">
        <v>45478</v>
      </c>
      <c r="B37" s="32">
        <v>540614</v>
      </c>
      <c r="C37" s="31" t="s">
        <v>996</v>
      </c>
      <c r="D37" s="31" t="s">
        <v>890</v>
      </c>
      <c r="E37" s="31" t="s">
        <v>530</v>
      </c>
      <c r="F37" s="84">
        <v>3352020</v>
      </c>
      <c r="G37" s="32">
        <v>2.64</v>
      </c>
      <c r="H37" s="32" t="s">
        <v>325</v>
      </c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</row>
    <row r="38" spans="1:28" ht="12.75" customHeight="1">
      <c r="A38" s="83">
        <v>45478</v>
      </c>
      <c r="B38" s="32">
        <v>540614</v>
      </c>
      <c r="C38" s="31" t="s">
        <v>996</v>
      </c>
      <c r="D38" s="31" t="s">
        <v>1068</v>
      </c>
      <c r="E38" s="31" t="s">
        <v>529</v>
      </c>
      <c r="F38" s="84">
        <v>8010286</v>
      </c>
      <c r="G38" s="32">
        <v>2.66</v>
      </c>
      <c r="H38" s="32" t="s">
        <v>325</v>
      </c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</row>
    <row r="39" spans="1:28" ht="12.75" customHeight="1">
      <c r="A39" s="83">
        <v>45478</v>
      </c>
      <c r="B39" s="32">
        <v>540614</v>
      </c>
      <c r="C39" s="31" t="s">
        <v>996</v>
      </c>
      <c r="D39" s="31" t="s">
        <v>1068</v>
      </c>
      <c r="E39" s="31" t="s">
        <v>530</v>
      </c>
      <c r="F39" s="84">
        <v>8010286</v>
      </c>
      <c r="G39" s="32">
        <v>2.65</v>
      </c>
      <c r="H39" s="32" t="s">
        <v>325</v>
      </c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  <c r="Z39" s="72"/>
      <c r="AA39" s="72"/>
      <c r="AB39" s="72"/>
    </row>
    <row r="40" spans="1:28" ht="12.75" customHeight="1">
      <c r="A40" s="83">
        <v>45478</v>
      </c>
      <c r="B40" s="32">
        <v>540614</v>
      </c>
      <c r="C40" s="31" t="s">
        <v>996</v>
      </c>
      <c r="D40" s="31" t="s">
        <v>964</v>
      </c>
      <c r="E40" s="31" t="s">
        <v>530</v>
      </c>
      <c r="F40" s="84">
        <v>13408520</v>
      </c>
      <c r="G40" s="32">
        <v>2.73</v>
      </c>
      <c r="H40" s="32" t="s">
        <v>325</v>
      </c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  <c r="Z40" s="72"/>
      <c r="AA40" s="72"/>
      <c r="AB40" s="72"/>
    </row>
    <row r="41" spans="1:28" ht="12.75" customHeight="1">
      <c r="A41" s="83">
        <v>45478</v>
      </c>
      <c r="B41" s="32">
        <v>540614</v>
      </c>
      <c r="C41" s="31" t="s">
        <v>996</v>
      </c>
      <c r="D41" s="31" t="s">
        <v>890</v>
      </c>
      <c r="E41" s="31" t="s">
        <v>529</v>
      </c>
      <c r="F41" s="84">
        <v>7500278</v>
      </c>
      <c r="G41" s="32">
        <v>2.72</v>
      </c>
      <c r="H41" s="32" t="s">
        <v>325</v>
      </c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</row>
    <row r="42" spans="1:28" ht="12.75" customHeight="1">
      <c r="A42" s="83">
        <v>45478</v>
      </c>
      <c r="B42" s="32">
        <v>540614</v>
      </c>
      <c r="C42" s="31" t="s">
        <v>996</v>
      </c>
      <c r="D42" s="31" t="s">
        <v>964</v>
      </c>
      <c r="E42" s="31" t="s">
        <v>529</v>
      </c>
      <c r="F42" s="84">
        <v>13408520</v>
      </c>
      <c r="G42" s="32">
        <v>2.66</v>
      </c>
      <c r="H42" s="32" t="s">
        <v>325</v>
      </c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</row>
    <row r="43" spans="1:28" ht="12.75" customHeight="1">
      <c r="A43" s="83">
        <v>45478</v>
      </c>
      <c r="B43" s="32">
        <v>530263</v>
      </c>
      <c r="C43" s="31" t="s">
        <v>1069</v>
      </c>
      <c r="D43" s="31" t="s">
        <v>1070</v>
      </c>
      <c r="E43" s="31" t="s">
        <v>530</v>
      </c>
      <c r="F43" s="84">
        <v>2280628</v>
      </c>
      <c r="G43" s="32">
        <v>0.95</v>
      </c>
      <c r="H43" s="32" t="s">
        <v>325</v>
      </c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</row>
    <row r="44" spans="1:28" ht="12.75" customHeight="1">
      <c r="A44" s="83">
        <v>45478</v>
      </c>
      <c r="B44" s="32">
        <v>531913</v>
      </c>
      <c r="C44" s="31" t="s">
        <v>1071</v>
      </c>
      <c r="D44" s="31" t="s">
        <v>1072</v>
      </c>
      <c r="E44" s="31" t="s">
        <v>530</v>
      </c>
      <c r="F44" s="84">
        <v>40710</v>
      </c>
      <c r="G44" s="32">
        <v>7.76</v>
      </c>
      <c r="H44" s="32" t="s">
        <v>325</v>
      </c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</row>
    <row r="45" spans="1:28" ht="12.75" customHeight="1">
      <c r="A45" s="83">
        <v>45478</v>
      </c>
      <c r="B45" s="32">
        <v>531913</v>
      </c>
      <c r="C45" s="31" t="s">
        <v>1071</v>
      </c>
      <c r="D45" s="31" t="s">
        <v>1073</v>
      </c>
      <c r="E45" s="31" t="s">
        <v>529</v>
      </c>
      <c r="F45" s="84">
        <v>25308</v>
      </c>
      <c r="G45" s="32">
        <v>7.71</v>
      </c>
      <c r="H45" s="32" t="s">
        <v>325</v>
      </c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</row>
    <row r="46" spans="1:28" ht="12.75" customHeight="1">
      <c r="A46" s="83">
        <v>45478</v>
      </c>
      <c r="B46" s="32">
        <v>514386</v>
      </c>
      <c r="C46" s="31" t="s">
        <v>1074</v>
      </c>
      <c r="D46" s="31" t="s">
        <v>1075</v>
      </c>
      <c r="E46" s="31" t="s">
        <v>530</v>
      </c>
      <c r="F46" s="84">
        <v>82542</v>
      </c>
      <c r="G46" s="32">
        <v>6.78</v>
      </c>
      <c r="H46" s="32" t="s">
        <v>325</v>
      </c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</row>
    <row r="47" spans="1:28" ht="12.75" customHeight="1">
      <c r="A47" s="83">
        <v>45478</v>
      </c>
      <c r="B47" s="32">
        <v>513337</v>
      </c>
      <c r="C47" s="31" t="s">
        <v>1076</v>
      </c>
      <c r="D47" s="31" t="s">
        <v>902</v>
      </c>
      <c r="E47" s="31" t="s">
        <v>530</v>
      </c>
      <c r="F47" s="84">
        <v>500000</v>
      </c>
      <c r="G47" s="32">
        <v>13.93</v>
      </c>
      <c r="H47" s="32" t="s">
        <v>325</v>
      </c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</row>
    <row r="48" spans="1:28" ht="12.75" customHeight="1">
      <c r="A48" s="83">
        <v>45478</v>
      </c>
      <c r="B48" s="32">
        <v>509631</v>
      </c>
      <c r="C48" s="31" t="s">
        <v>388</v>
      </c>
      <c r="D48" s="31" t="s">
        <v>1077</v>
      </c>
      <c r="E48" s="31" t="s">
        <v>530</v>
      </c>
      <c r="F48" s="84">
        <v>950000</v>
      </c>
      <c r="G48" s="32">
        <v>2260</v>
      </c>
      <c r="H48" s="32" t="s">
        <v>325</v>
      </c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</row>
    <row r="49" spans="1:28" ht="12.75" customHeight="1">
      <c r="A49" s="83">
        <v>45478</v>
      </c>
      <c r="B49" s="32">
        <v>540377</v>
      </c>
      <c r="C49" s="31" t="s">
        <v>968</v>
      </c>
      <c r="D49" s="31" t="s">
        <v>998</v>
      </c>
      <c r="E49" s="31" t="s">
        <v>530</v>
      </c>
      <c r="F49" s="84">
        <v>2924398</v>
      </c>
      <c r="G49" s="32">
        <v>1.47</v>
      </c>
      <c r="H49" s="32" t="s">
        <v>325</v>
      </c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</row>
    <row r="50" spans="1:28" ht="12.75" customHeight="1">
      <c r="A50" s="83">
        <v>45478</v>
      </c>
      <c r="B50" s="32">
        <v>540134</v>
      </c>
      <c r="C50" s="31" t="s">
        <v>969</v>
      </c>
      <c r="D50" s="31" t="s">
        <v>1078</v>
      </c>
      <c r="E50" s="31" t="s">
        <v>529</v>
      </c>
      <c r="F50" s="84">
        <v>43775</v>
      </c>
      <c r="G50" s="32">
        <v>9.01</v>
      </c>
      <c r="H50" s="32" t="s">
        <v>325</v>
      </c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</row>
    <row r="51" spans="1:28" ht="12.75" customHeight="1">
      <c r="A51" s="83">
        <v>45478</v>
      </c>
      <c r="B51" s="32">
        <v>543806</v>
      </c>
      <c r="C51" s="31" t="s">
        <v>1079</v>
      </c>
      <c r="D51" s="31" t="s">
        <v>995</v>
      </c>
      <c r="E51" s="31" t="s">
        <v>529</v>
      </c>
      <c r="F51" s="84">
        <v>18000</v>
      </c>
      <c r="G51" s="32">
        <v>165.02</v>
      </c>
      <c r="H51" s="32" t="s">
        <v>325</v>
      </c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</row>
    <row r="52" spans="1:28" ht="12.75" customHeight="1">
      <c r="A52" s="83">
        <v>45478</v>
      </c>
      <c r="B52" s="32">
        <v>543806</v>
      </c>
      <c r="C52" s="31" t="s">
        <v>1079</v>
      </c>
      <c r="D52" s="31" t="s">
        <v>995</v>
      </c>
      <c r="E52" s="31" t="s">
        <v>530</v>
      </c>
      <c r="F52" s="84">
        <v>34000</v>
      </c>
      <c r="G52" s="32">
        <v>169.71</v>
      </c>
      <c r="H52" s="32" t="s">
        <v>325</v>
      </c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</row>
    <row r="53" spans="1:28" ht="15" customHeight="1">
      <c r="A53" s="83">
        <v>45478</v>
      </c>
      <c r="B53" s="32">
        <v>543806</v>
      </c>
      <c r="C53" s="31" t="s">
        <v>1079</v>
      </c>
      <c r="D53" s="31" t="s">
        <v>1080</v>
      </c>
      <c r="E53" s="31" t="s">
        <v>529</v>
      </c>
      <c r="F53" s="84">
        <v>26000</v>
      </c>
      <c r="G53" s="32">
        <v>168.66</v>
      </c>
      <c r="H53" s="32" t="s">
        <v>325</v>
      </c>
    </row>
    <row r="54" spans="1:28" ht="15" customHeight="1">
      <c r="A54" s="83">
        <v>45478</v>
      </c>
      <c r="B54" s="32">
        <v>532154</v>
      </c>
      <c r="C54" s="31" t="s">
        <v>997</v>
      </c>
      <c r="D54" s="31" t="s">
        <v>890</v>
      </c>
      <c r="E54" s="31" t="s">
        <v>530</v>
      </c>
      <c r="F54" s="84">
        <v>6777253</v>
      </c>
      <c r="G54" s="32">
        <v>1.19</v>
      </c>
      <c r="H54" s="32" t="s">
        <v>325</v>
      </c>
    </row>
    <row r="55" spans="1:28" ht="15" customHeight="1">
      <c r="A55" s="83">
        <v>45478</v>
      </c>
      <c r="B55" s="32">
        <v>532154</v>
      </c>
      <c r="C55" s="31" t="s">
        <v>997</v>
      </c>
      <c r="D55" s="31" t="s">
        <v>903</v>
      </c>
      <c r="E55" s="31" t="s">
        <v>529</v>
      </c>
      <c r="F55" s="84">
        <v>300000</v>
      </c>
      <c r="G55" s="32">
        <v>1.19</v>
      </c>
      <c r="H55" s="32" t="s">
        <v>325</v>
      </c>
    </row>
    <row r="56" spans="1:28" ht="15" customHeight="1">
      <c r="A56" s="83">
        <v>45478</v>
      </c>
      <c r="B56" s="32">
        <v>532154</v>
      </c>
      <c r="C56" s="31" t="s">
        <v>997</v>
      </c>
      <c r="D56" s="31" t="s">
        <v>903</v>
      </c>
      <c r="E56" s="31" t="s">
        <v>530</v>
      </c>
      <c r="F56" s="84">
        <v>5495207</v>
      </c>
      <c r="G56" s="32">
        <v>1.2</v>
      </c>
      <c r="H56" s="32" t="s">
        <v>325</v>
      </c>
    </row>
    <row r="57" spans="1:28" ht="15" customHeight="1">
      <c r="A57" s="83">
        <v>45478</v>
      </c>
      <c r="B57" s="32">
        <v>535730</v>
      </c>
      <c r="C57" s="31" t="s">
        <v>963</v>
      </c>
      <c r="D57" s="31" t="s">
        <v>1070</v>
      </c>
      <c r="E57" s="31" t="s">
        <v>529</v>
      </c>
      <c r="F57" s="84">
        <v>5095171</v>
      </c>
      <c r="G57" s="32">
        <v>1.33</v>
      </c>
      <c r="H57" s="32" t="s">
        <v>325</v>
      </c>
    </row>
    <row r="58" spans="1:28" ht="15" customHeight="1">
      <c r="A58" s="83">
        <v>45478</v>
      </c>
      <c r="B58" s="32">
        <v>535730</v>
      </c>
      <c r="C58" s="31" t="s">
        <v>963</v>
      </c>
      <c r="D58" s="31" t="s">
        <v>1081</v>
      </c>
      <c r="E58" s="31" t="s">
        <v>530</v>
      </c>
      <c r="F58" s="84">
        <v>3154903</v>
      </c>
      <c r="G58" s="32">
        <v>1.38</v>
      </c>
      <c r="H58" s="32" t="s">
        <v>325</v>
      </c>
    </row>
    <row r="59" spans="1:28" ht="15" customHeight="1">
      <c r="A59" s="83">
        <v>45478</v>
      </c>
      <c r="B59" s="32">
        <v>535730</v>
      </c>
      <c r="C59" s="31" t="s">
        <v>963</v>
      </c>
      <c r="D59" s="31" t="s">
        <v>890</v>
      </c>
      <c r="E59" s="31" t="s">
        <v>530</v>
      </c>
      <c r="F59" s="84">
        <v>5000000</v>
      </c>
      <c r="G59" s="32">
        <v>1.32</v>
      </c>
      <c r="H59" s="32" t="s">
        <v>325</v>
      </c>
    </row>
    <row r="60" spans="1:28" ht="15" customHeight="1">
      <c r="A60" s="83">
        <v>45478</v>
      </c>
      <c r="B60" s="32">
        <v>541337</v>
      </c>
      <c r="C60" s="31" t="s">
        <v>1082</v>
      </c>
      <c r="D60" s="31" t="s">
        <v>890</v>
      </c>
      <c r="E60" s="31" t="s">
        <v>530</v>
      </c>
      <c r="F60" s="84">
        <v>84000</v>
      </c>
      <c r="G60" s="32">
        <v>7.6</v>
      </c>
      <c r="H60" s="32" t="s">
        <v>325</v>
      </c>
    </row>
    <row r="61" spans="1:28" ht="15" customHeight="1">
      <c r="A61" s="83">
        <v>45478</v>
      </c>
      <c r="B61" s="32">
        <v>523373</v>
      </c>
      <c r="C61" s="31" t="s">
        <v>1083</v>
      </c>
      <c r="D61" s="31" t="s">
        <v>890</v>
      </c>
      <c r="E61" s="31" t="s">
        <v>530</v>
      </c>
      <c r="F61" s="84">
        <v>24896</v>
      </c>
      <c r="G61" s="32">
        <v>80.959999999999994</v>
      </c>
      <c r="H61" s="32" t="s">
        <v>325</v>
      </c>
    </row>
    <row r="62" spans="1:28" ht="15" customHeight="1">
      <c r="A62" s="83">
        <v>45478</v>
      </c>
      <c r="B62" s="32">
        <v>523373</v>
      </c>
      <c r="C62" s="31" t="s">
        <v>1083</v>
      </c>
      <c r="D62" s="31" t="s">
        <v>1084</v>
      </c>
      <c r="E62" s="31" t="s">
        <v>529</v>
      </c>
      <c r="F62" s="84">
        <v>22523</v>
      </c>
      <c r="G62" s="32">
        <v>82</v>
      </c>
      <c r="H62" s="32" t="s">
        <v>325</v>
      </c>
    </row>
    <row r="63" spans="1:28" ht="15" customHeight="1">
      <c r="A63" s="83">
        <v>45478</v>
      </c>
      <c r="B63" s="32">
        <v>530557</v>
      </c>
      <c r="C63" s="31" t="s">
        <v>1085</v>
      </c>
      <c r="D63" s="31" t="s">
        <v>890</v>
      </c>
      <c r="E63" s="31" t="s">
        <v>529</v>
      </c>
      <c r="F63" s="84">
        <v>20000000</v>
      </c>
      <c r="G63" s="32">
        <v>1.32</v>
      </c>
      <c r="H63" s="32" t="s">
        <v>325</v>
      </c>
    </row>
    <row r="64" spans="1:28" ht="15" customHeight="1">
      <c r="A64" s="83">
        <v>45478</v>
      </c>
      <c r="B64" s="32">
        <v>530557</v>
      </c>
      <c r="C64" s="31" t="s">
        <v>1085</v>
      </c>
      <c r="D64" s="31" t="s">
        <v>890</v>
      </c>
      <c r="E64" s="31" t="s">
        <v>530</v>
      </c>
      <c r="F64" s="84">
        <v>10000000</v>
      </c>
      <c r="G64" s="32">
        <v>1.32</v>
      </c>
      <c r="H64" s="32" t="s">
        <v>325</v>
      </c>
    </row>
    <row r="65" spans="1:8" ht="15" customHeight="1">
      <c r="A65" s="83">
        <v>45478</v>
      </c>
      <c r="B65" s="32">
        <v>540386</v>
      </c>
      <c r="C65" s="31" t="s">
        <v>999</v>
      </c>
      <c r="D65" s="31" t="s">
        <v>1001</v>
      </c>
      <c r="E65" s="31" t="s">
        <v>530</v>
      </c>
      <c r="F65" s="84">
        <v>511349</v>
      </c>
      <c r="G65" s="32">
        <v>0.62</v>
      </c>
      <c r="H65" s="32" t="s">
        <v>325</v>
      </c>
    </row>
    <row r="66" spans="1:8" ht="15" customHeight="1">
      <c r="A66" s="83">
        <v>45478</v>
      </c>
      <c r="B66" s="32">
        <v>540386</v>
      </c>
      <c r="C66" s="31" t="s">
        <v>999</v>
      </c>
      <c r="D66" s="31" t="s">
        <v>1000</v>
      </c>
      <c r="E66" s="31" t="s">
        <v>530</v>
      </c>
      <c r="F66" s="84">
        <v>583974</v>
      </c>
      <c r="G66" s="32">
        <v>0.6</v>
      </c>
      <c r="H66" s="32" t="s">
        <v>325</v>
      </c>
    </row>
    <row r="67" spans="1:8" ht="15" customHeight="1">
      <c r="A67" s="83">
        <v>45478</v>
      </c>
      <c r="B67" s="32">
        <v>526345</v>
      </c>
      <c r="C67" s="31" t="s">
        <v>1002</v>
      </c>
      <c r="D67" s="31" t="s">
        <v>1003</v>
      </c>
      <c r="E67" s="31" t="s">
        <v>530</v>
      </c>
      <c r="F67" s="84">
        <v>100000</v>
      </c>
      <c r="G67" s="32">
        <v>23.4</v>
      </c>
      <c r="H67" s="32" t="s">
        <v>325</v>
      </c>
    </row>
    <row r="68" spans="1:8" ht="15" customHeight="1">
      <c r="A68" s="83">
        <v>45478</v>
      </c>
      <c r="B68" s="32">
        <v>539561</v>
      </c>
      <c r="C68" s="31" t="s">
        <v>1086</v>
      </c>
      <c r="D68" s="31" t="s">
        <v>1087</v>
      </c>
      <c r="E68" s="31" t="s">
        <v>530</v>
      </c>
      <c r="F68" s="84">
        <v>1806832</v>
      </c>
      <c r="G68" s="32">
        <v>20.94</v>
      </c>
      <c r="H68" s="32" t="s">
        <v>325</v>
      </c>
    </row>
    <row r="69" spans="1:8" ht="15" customHeight="1">
      <c r="A69" s="83">
        <v>45478</v>
      </c>
      <c r="B69" s="32">
        <v>539561</v>
      </c>
      <c r="C69" s="31" t="s">
        <v>1086</v>
      </c>
      <c r="D69" s="31" t="s">
        <v>1088</v>
      </c>
      <c r="E69" s="31" t="s">
        <v>530</v>
      </c>
      <c r="F69" s="84">
        <v>1353295</v>
      </c>
      <c r="G69" s="32">
        <v>20.94</v>
      </c>
      <c r="H69" s="32" t="s">
        <v>325</v>
      </c>
    </row>
    <row r="70" spans="1:8" ht="15" customHeight="1">
      <c r="A70" s="83">
        <v>45478</v>
      </c>
      <c r="B70" s="32">
        <v>514010</v>
      </c>
      <c r="C70" s="31" t="s">
        <v>1089</v>
      </c>
      <c r="D70" s="31" t="s">
        <v>890</v>
      </c>
      <c r="E70" s="31" t="s">
        <v>530</v>
      </c>
      <c r="F70" s="84">
        <v>623957</v>
      </c>
      <c r="G70" s="32">
        <v>72.89</v>
      </c>
      <c r="H70" s="32" t="s">
        <v>325</v>
      </c>
    </row>
    <row r="71" spans="1:8" ht="15" customHeight="1">
      <c r="A71" s="83">
        <v>45478</v>
      </c>
      <c r="B71" s="32">
        <v>514010</v>
      </c>
      <c r="C71" s="31" t="s">
        <v>1089</v>
      </c>
      <c r="D71" s="31" t="s">
        <v>1090</v>
      </c>
      <c r="E71" s="31" t="s">
        <v>529</v>
      </c>
      <c r="F71" s="84">
        <v>500000</v>
      </c>
      <c r="G71" s="32">
        <v>72.38</v>
      </c>
      <c r="H71" s="32" t="s">
        <v>325</v>
      </c>
    </row>
    <row r="72" spans="1:8" ht="15" customHeight="1">
      <c r="A72" s="83">
        <v>45478</v>
      </c>
      <c r="B72" s="32">
        <v>544170</v>
      </c>
      <c r="C72" s="31" t="s">
        <v>1004</v>
      </c>
      <c r="D72" s="31" t="s">
        <v>1005</v>
      </c>
      <c r="E72" s="31" t="s">
        <v>530</v>
      </c>
      <c r="F72" s="84">
        <v>46000</v>
      </c>
      <c r="G72" s="32">
        <v>55.16</v>
      </c>
      <c r="H72" s="32" t="s">
        <v>325</v>
      </c>
    </row>
    <row r="73" spans="1:8" ht="15" customHeight="1">
      <c r="A73" s="83">
        <v>45478</v>
      </c>
      <c r="B73" s="32">
        <v>531893</v>
      </c>
      <c r="C73" s="31" t="s">
        <v>899</v>
      </c>
      <c r="D73" s="31" t="s">
        <v>964</v>
      </c>
      <c r="E73" s="31" t="s">
        <v>530</v>
      </c>
      <c r="F73" s="84">
        <v>4105457</v>
      </c>
      <c r="G73" s="32">
        <v>0.73</v>
      </c>
      <c r="H73" s="32" t="s">
        <v>325</v>
      </c>
    </row>
    <row r="74" spans="1:8" ht="15" customHeight="1">
      <c r="A74" s="83">
        <v>45478</v>
      </c>
      <c r="B74" s="32">
        <v>531893</v>
      </c>
      <c r="C74" s="31" t="s">
        <v>899</v>
      </c>
      <c r="D74" s="31" t="s">
        <v>961</v>
      </c>
      <c r="E74" s="31" t="s">
        <v>530</v>
      </c>
      <c r="F74" s="84">
        <v>4900000</v>
      </c>
      <c r="G74" s="32">
        <v>0.79</v>
      </c>
      <c r="H74" s="32" t="s">
        <v>325</v>
      </c>
    </row>
    <row r="75" spans="1:8" ht="15" customHeight="1">
      <c r="A75" s="83">
        <v>45478</v>
      </c>
      <c r="B75" s="32">
        <v>511760</v>
      </c>
      <c r="C75" s="31" t="s">
        <v>1091</v>
      </c>
      <c r="D75" s="31" t="s">
        <v>1092</v>
      </c>
      <c r="E75" s="31" t="s">
        <v>530</v>
      </c>
      <c r="F75" s="84">
        <v>1500000</v>
      </c>
      <c r="G75" s="32">
        <v>1.36</v>
      </c>
      <c r="H75" s="32" t="s">
        <v>325</v>
      </c>
    </row>
    <row r="76" spans="1:8" ht="15" customHeight="1">
      <c r="A76" s="83">
        <v>45478</v>
      </c>
      <c r="B76" s="32">
        <v>511760</v>
      </c>
      <c r="C76" s="31" t="s">
        <v>1091</v>
      </c>
      <c r="D76" s="31" t="s">
        <v>1093</v>
      </c>
      <c r="E76" s="31" t="s">
        <v>529</v>
      </c>
      <c r="F76" s="84">
        <v>1100000</v>
      </c>
      <c r="G76" s="32">
        <v>1.38</v>
      </c>
      <c r="H76" s="32" t="s">
        <v>325</v>
      </c>
    </row>
    <row r="77" spans="1:8" ht="15" customHeight="1">
      <c r="A77" s="83">
        <v>45478</v>
      </c>
      <c r="B77" s="32">
        <v>511760</v>
      </c>
      <c r="C77" s="31" t="s">
        <v>1091</v>
      </c>
      <c r="D77" s="31" t="s">
        <v>890</v>
      </c>
      <c r="E77" s="31" t="s">
        <v>530</v>
      </c>
      <c r="F77" s="84">
        <v>880000</v>
      </c>
      <c r="G77" s="32">
        <v>1.39</v>
      </c>
      <c r="H77" s="32" t="s">
        <v>325</v>
      </c>
    </row>
    <row r="78" spans="1:8" ht="15" customHeight="1">
      <c r="A78" s="83">
        <v>45478</v>
      </c>
      <c r="B78" s="32">
        <v>511760</v>
      </c>
      <c r="C78" s="31" t="s">
        <v>1091</v>
      </c>
      <c r="D78" s="31" t="s">
        <v>890</v>
      </c>
      <c r="E78" s="31" t="s">
        <v>529</v>
      </c>
      <c r="F78" s="84">
        <v>1700127</v>
      </c>
      <c r="G78" s="32">
        <v>1.32</v>
      </c>
      <c r="H78" s="32" t="s">
        <v>325</v>
      </c>
    </row>
    <row r="79" spans="1:8" ht="15" customHeight="1">
      <c r="A79" s="83">
        <v>45478</v>
      </c>
      <c r="B79" s="32">
        <v>538667</v>
      </c>
      <c r="C79" s="31" t="s">
        <v>1094</v>
      </c>
      <c r="D79" s="31" t="s">
        <v>890</v>
      </c>
      <c r="E79" s="31" t="s">
        <v>530</v>
      </c>
      <c r="F79" s="84">
        <v>60000</v>
      </c>
      <c r="G79" s="32">
        <v>14.2</v>
      </c>
      <c r="H79" s="32" t="s">
        <v>325</v>
      </c>
    </row>
    <row r="80" spans="1:8" ht="15" customHeight="1">
      <c r="A80" s="83">
        <v>45478</v>
      </c>
      <c r="B80" s="32">
        <v>538667</v>
      </c>
      <c r="C80" s="31" t="s">
        <v>1094</v>
      </c>
      <c r="D80" s="31" t="s">
        <v>890</v>
      </c>
      <c r="E80" s="31" t="s">
        <v>529</v>
      </c>
      <c r="F80" s="84">
        <v>30000</v>
      </c>
      <c r="G80" s="32">
        <v>14.2</v>
      </c>
      <c r="H80" s="32" t="s">
        <v>325</v>
      </c>
    </row>
    <row r="81" spans="1:8" ht="15" customHeight="1">
      <c r="A81" s="83">
        <v>45478</v>
      </c>
      <c r="B81" s="32">
        <v>526479</v>
      </c>
      <c r="C81" s="31" t="s">
        <v>1095</v>
      </c>
      <c r="D81" s="31" t="s">
        <v>1096</v>
      </c>
      <c r="E81" s="31" t="s">
        <v>529</v>
      </c>
      <c r="F81" s="84">
        <v>47000</v>
      </c>
      <c r="G81" s="32">
        <v>109.91</v>
      </c>
      <c r="H81" s="32" t="s">
        <v>325</v>
      </c>
    </row>
    <row r="82" spans="1:8" ht="15" customHeight="1">
      <c r="A82" s="83">
        <v>45478</v>
      </c>
      <c r="B82" s="32">
        <v>543924</v>
      </c>
      <c r="C82" s="31" t="s">
        <v>1097</v>
      </c>
      <c r="D82" s="31" t="s">
        <v>1098</v>
      </c>
      <c r="E82" s="31" t="s">
        <v>530</v>
      </c>
      <c r="F82" s="84">
        <v>10000</v>
      </c>
      <c r="G82" s="32">
        <v>52.22</v>
      </c>
      <c r="H82" s="32" t="s">
        <v>325</v>
      </c>
    </row>
    <row r="83" spans="1:8" ht="15" customHeight="1">
      <c r="A83" s="83">
        <v>45478</v>
      </c>
      <c r="B83" s="32">
        <v>543828</v>
      </c>
      <c r="C83" s="31" t="s">
        <v>1099</v>
      </c>
      <c r="D83" s="31" t="s">
        <v>1100</v>
      </c>
      <c r="E83" s="31" t="s">
        <v>530</v>
      </c>
      <c r="F83" s="84">
        <v>232000</v>
      </c>
      <c r="G83" s="32">
        <v>84</v>
      </c>
      <c r="H83" s="32" t="s">
        <v>325</v>
      </c>
    </row>
    <row r="84" spans="1:8" ht="15" customHeight="1">
      <c r="A84" s="83">
        <v>45478</v>
      </c>
      <c r="B84" s="32">
        <v>543828</v>
      </c>
      <c r="C84" s="31" t="s">
        <v>1099</v>
      </c>
      <c r="D84" s="31" t="s">
        <v>1100</v>
      </c>
      <c r="E84" s="31" t="s">
        <v>529</v>
      </c>
      <c r="F84" s="84">
        <v>1600</v>
      </c>
      <c r="G84" s="32">
        <v>81.849999999999994</v>
      </c>
      <c r="H84" s="32" t="s">
        <v>325</v>
      </c>
    </row>
    <row r="85" spans="1:8" ht="15" customHeight="1">
      <c r="A85" s="83">
        <v>45478</v>
      </c>
      <c r="B85" s="32">
        <v>542025</v>
      </c>
      <c r="C85" s="31" t="s">
        <v>1101</v>
      </c>
      <c r="D85" s="31" t="s">
        <v>1102</v>
      </c>
      <c r="E85" s="31" t="s">
        <v>529</v>
      </c>
      <c r="F85" s="84">
        <v>912000</v>
      </c>
      <c r="G85" s="32">
        <v>1.0900000000000001</v>
      </c>
      <c r="H85" s="32" t="s">
        <v>325</v>
      </c>
    </row>
    <row r="86" spans="1:8" ht="15" customHeight="1">
      <c r="A86" s="83">
        <v>45478</v>
      </c>
      <c r="B86" s="32">
        <v>542025</v>
      </c>
      <c r="C86" s="31" t="s">
        <v>1101</v>
      </c>
      <c r="D86" s="31" t="s">
        <v>1102</v>
      </c>
      <c r="E86" s="31" t="s">
        <v>530</v>
      </c>
      <c r="F86" s="84">
        <v>912000</v>
      </c>
      <c r="G86" s="32">
        <v>1.0900000000000001</v>
      </c>
      <c r="H86" s="32" t="s">
        <v>325</v>
      </c>
    </row>
    <row r="87" spans="1:8" ht="15" customHeight="1">
      <c r="A87" s="83">
        <v>45478</v>
      </c>
      <c r="B87" s="32">
        <v>542025</v>
      </c>
      <c r="C87" s="31" t="s">
        <v>1101</v>
      </c>
      <c r="D87" s="31" t="s">
        <v>1103</v>
      </c>
      <c r="E87" s="31" t="s">
        <v>530</v>
      </c>
      <c r="F87" s="84">
        <v>3216000</v>
      </c>
      <c r="G87" s="32">
        <v>1.1000000000000001</v>
      </c>
      <c r="H87" s="32" t="s">
        <v>325</v>
      </c>
    </row>
    <row r="88" spans="1:8" ht="15" customHeight="1">
      <c r="A88" s="83">
        <v>45478</v>
      </c>
      <c r="B88" s="32">
        <v>542025</v>
      </c>
      <c r="C88" s="31" t="s">
        <v>1101</v>
      </c>
      <c r="D88" s="31" t="s">
        <v>1104</v>
      </c>
      <c r="E88" s="31" t="s">
        <v>530</v>
      </c>
      <c r="F88" s="84">
        <v>1680000</v>
      </c>
      <c r="G88" s="32">
        <v>1.1000000000000001</v>
      </c>
      <c r="H88" s="32" t="s">
        <v>325</v>
      </c>
    </row>
    <row r="89" spans="1:8" ht="15" customHeight="1">
      <c r="A89" s="83">
        <v>45478</v>
      </c>
      <c r="B89" s="32">
        <v>542765</v>
      </c>
      <c r="C89" s="31" t="s">
        <v>1105</v>
      </c>
      <c r="D89" s="31" t="s">
        <v>1106</v>
      </c>
      <c r="E89" s="31" t="s">
        <v>530</v>
      </c>
      <c r="F89" s="84">
        <v>1000</v>
      </c>
      <c r="G89" s="32">
        <v>317.5</v>
      </c>
      <c r="H89" s="32" t="s">
        <v>325</v>
      </c>
    </row>
    <row r="90" spans="1:8" ht="15" customHeight="1">
      <c r="A90" s="83">
        <v>45478</v>
      </c>
      <c r="B90" s="32">
        <v>542765</v>
      </c>
      <c r="C90" s="31" t="s">
        <v>1105</v>
      </c>
      <c r="D90" s="31" t="s">
        <v>1106</v>
      </c>
      <c r="E90" s="31" t="s">
        <v>529</v>
      </c>
      <c r="F90" s="84">
        <v>2000</v>
      </c>
      <c r="G90" s="32">
        <v>307</v>
      </c>
      <c r="H90" s="32" t="s">
        <v>325</v>
      </c>
    </row>
    <row r="91" spans="1:8" ht="15" customHeight="1">
      <c r="A91" s="83">
        <v>45478</v>
      </c>
      <c r="B91" s="32">
        <v>542765</v>
      </c>
      <c r="C91" s="31" t="s">
        <v>1105</v>
      </c>
      <c r="D91" s="31" t="s">
        <v>1107</v>
      </c>
      <c r="E91" s="31" t="s">
        <v>529</v>
      </c>
      <c r="F91" s="84">
        <v>2000</v>
      </c>
      <c r="G91" s="32">
        <v>281.5</v>
      </c>
      <c r="H91" s="32" t="s">
        <v>325</v>
      </c>
    </row>
    <row r="92" spans="1:8" ht="15" customHeight="1">
      <c r="A92" s="83">
        <v>45478</v>
      </c>
      <c r="B92" s="32">
        <v>542765</v>
      </c>
      <c r="C92" s="31" t="s">
        <v>1105</v>
      </c>
      <c r="D92" s="31" t="s">
        <v>1108</v>
      </c>
      <c r="E92" s="31" t="s">
        <v>530</v>
      </c>
      <c r="F92" s="84">
        <v>3000</v>
      </c>
      <c r="G92" s="32">
        <v>281</v>
      </c>
      <c r="H92" s="32" t="s">
        <v>325</v>
      </c>
    </row>
    <row r="93" spans="1:8" ht="15" customHeight="1">
      <c r="A93" s="83">
        <v>45478</v>
      </c>
      <c r="B93" s="32">
        <v>539040</v>
      </c>
      <c r="C93" s="31" t="s">
        <v>1109</v>
      </c>
      <c r="D93" s="31" t="s">
        <v>890</v>
      </c>
      <c r="E93" s="31" t="s">
        <v>529</v>
      </c>
      <c r="F93" s="84">
        <v>475000</v>
      </c>
      <c r="G93" s="32">
        <v>22.53</v>
      </c>
      <c r="H93" s="32" t="s">
        <v>325</v>
      </c>
    </row>
    <row r="94" spans="1:8" ht="15" customHeight="1">
      <c r="A94" s="83">
        <v>45478</v>
      </c>
      <c r="B94" s="32">
        <v>539040</v>
      </c>
      <c r="C94" s="31" t="s">
        <v>1109</v>
      </c>
      <c r="D94" s="31" t="s">
        <v>1110</v>
      </c>
      <c r="E94" s="31" t="s">
        <v>530</v>
      </c>
      <c r="F94" s="84">
        <v>173794</v>
      </c>
      <c r="G94" s="32">
        <v>22.93</v>
      </c>
      <c r="H94" s="32" t="s">
        <v>325</v>
      </c>
    </row>
    <row r="95" spans="1:8" ht="15" customHeight="1">
      <c r="A95" s="83">
        <v>45478</v>
      </c>
      <c r="B95" s="32">
        <v>539040</v>
      </c>
      <c r="C95" s="31" t="s">
        <v>1109</v>
      </c>
      <c r="D95" s="31" t="s">
        <v>970</v>
      </c>
      <c r="E95" s="31" t="s">
        <v>530</v>
      </c>
      <c r="F95" s="84">
        <v>418456</v>
      </c>
      <c r="G95" s="32">
        <v>22.52</v>
      </c>
      <c r="H95" s="32" t="s">
        <v>325</v>
      </c>
    </row>
    <row r="96" spans="1:8" ht="15" customHeight="1">
      <c r="A96" s="83">
        <v>45478</v>
      </c>
      <c r="B96" s="32">
        <v>539040</v>
      </c>
      <c r="C96" s="31" t="s">
        <v>1109</v>
      </c>
      <c r="D96" s="31" t="s">
        <v>1111</v>
      </c>
      <c r="E96" s="31" t="s">
        <v>529</v>
      </c>
      <c r="F96" s="84">
        <v>250000</v>
      </c>
      <c r="G96" s="32">
        <v>22.52</v>
      </c>
      <c r="H96" s="32" t="s">
        <v>325</v>
      </c>
    </row>
    <row r="97" spans="1:8" ht="15" customHeight="1">
      <c r="A97" s="83">
        <v>45478</v>
      </c>
      <c r="B97" s="32">
        <v>539040</v>
      </c>
      <c r="C97" s="31" t="s">
        <v>1109</v>
      </c>
      <c r="D97" s="31" t="s">
        <v>1112</v>
      </c>
      <c r="E97" s="31" t="s">
        <v>530</v>
      </c>
      <c r="F97" s="84">
        <v>477000</v>
      </c>
      <c r="G97" s="32">
        <v>22.53</v>
      </c>
      <c r="H97" s="32" t="s">
        <v>325</v>
      </c>
    </row>
    <row r="98" spans="1:8" ht="15" customHeight="1">
      <c r="A98" s="83">
        <v>45478</v>
      </c>
      <c r="B98" s="32">
        <v>539040</v>
      </c>
      <c r="C98" s="31" t="s">
        <v>1109</v>
      </c>
      <c r="D98" s="31" t="s">
        <v>1113</v>
      </c>
      <c r="E98" s="31" t="s">
        <v>529</v>
      </c>
      <c r="F98" s="84">
        <v>250000</v>
      </c>
      <c r="G98" s="32">
        <v>22.84</v>
      </c>
      <c r="H98" s="32" t="s">
        <v>325</v>
      </c>
    </row>
    <row r="99" spans="1:8" ht="15" customHeight="1">
      <c r="A99" s="83">
        <v>45478</v>
      </c>
      <c r="B99" s="32">
        <v>539040</v>
      </c>
      <c r="C99" s="31" t="s">
        <v>1109</v>
      </c>
      <c r="D99" s="31" t="s">
        <v>1114</v>
      </c>
      <c r="E99" s="31" t="s">
        <v>529</v>
      </c>
      <c r="F99" s="84">
        <v>200000</v>
      </c>
      <c r="G99" s="32">
        <v>22.52</v>
      </c>
      <c r="H99" s="32" t="s">
        <v>325</v>
      </c>
    </row>
    <row r="100" spans="1:8" ht="15" customHeight="1">
      <c r="A100" s="83">
        <v>45478</v>
      </c>
      <c r="B100" s="32">
        <v>500426</v>
      </c>
      <c r="C100" s="31" t="s">
        <v>1115</v>
      </c>
      <c r="D100" s="31" t="s">
        <v>1116</v>
      </c>
      <c r="E100" s="31" t="s">
        <v>529</v>
      </c>
      <c r="F100" s="84">
        <v>200000</v>
      </c>
      <c r="G100" s="32">
        <v>4.7</v>
      </c>
      <c r="H100" s="32" t="s">
        <v>325</v>
      </c>
    </row>
    <row r="101" spans="1:8" ht="15" customHeight="1">
      <c r="A101" s="83">
        <v>45478</v>
      </c>
      <c r="B101" s="32">
        <v>512175</v>
      </c>
      <c r="C101" s="31" t="s">
        <v>1117</v>
      </c>
      <c r="D101" s="31" t="s">
        <v>995</v>
      </c>
      <c r="E101" s="31" t="s">
        <v>530</v>
      </c>
      <c r="F101" s="84">
        <v>524685</v>
      </c>
      <c r="G101" s="32">
        <v>10.220000000000001</v>
      </c>
      <c r="H101" s="32" t="s">
        <v>325</v>
      </c>
    </row>
    <row r="102" spans="1:8" ht="15" customHeight="1">
      <c r="A102" s="83">
        <v>45478</v>
      </c>
      <c r="B102" s="32">
        <v>512175</v>
      </c>
      <c r="C102" s="31" t="s">
        <v>1117</v>
      </c>
      <c r="D102" s="31" t="s">
        <v>995</v>
      </c>
      <c r="E102" s="31" t="s">
        <v>529</v>
      </c>
      <c r="F102" s="84">
        <v>58767</v>
      </c>
      <c r="G102" s="32">
        <v>10.220000000000001</v>
      </c>
      <c r="H102" s="32" t="s">
        <v>325</v>
      </c>
    </row>
    <row r="103" spans="1:8" ht="15" customHeight="1">
      <c r="A103" s="83">
        <v>45478</v>
      </c>
      <c r="B103" s="32">
        <v>512175</v>
      </c>
      <c r="C103" s="31" t="s">
        <v>1117</v>
      </c>
      <c r="D103" s="31" t="s">
        <v>1118</v>
      </c>
      <c r="E103" s="31" t="s">
        <v>529</v>
      </c>
      <c r="F103" s="84">
        <v>400000</v>
      </c>
      <c r="G103" s="32">
        <v>10.220000000000001</v>
      </c>
      <c r="H103" s="32" t="s">
        <v>325</v>
      </c>
    </row>
    <row r="104" spans="1:8" ht="15" customHeight="1">
      <c r="A104" s="83">
        <v>45478</v>
      </c>
      <c r="B104" s="32">
        <v>512175</v>
      </c>
      <c r="C104" s="31" t="s">
        <v>1117</v>
      </c>
      <c r="D104" s="31" t="s">
        <v>890</v>
      </c>
      <c r="E104" s="31" t="s">
        <v>530</v>
      </c>
      <c r="F104" s="84">
        <v>863500</v>
      </c>
      <c r="G104" s="32">
        <v>10.199999999999999</v>
      </c>
      <c r="H104" s="32" t="s">
        <v>325</v>
      </c>
    </row>
    <row r="105" spans="1:8" ht="15" customHeight="1">
      <c r="A105" s="83">
        <v>45478</v>
      </c>
      <c r="B105" s="32">
        <v>533427</v>
      </c>
      <c r="C105" s="31" t="s">
        <v>1006</v>
      </c>
      <c r="D105" s="31" t="s">
        <v>1119</v>
      </c>
      <c r="E105" s="31" t="s">
        <v>530</v>
      </c>
      <c r="F105" s="84">
        <v>271189</v>
      </c>
      <c r="G105" s="32">
        <v>43.88</v>
      </c>
      <c r="H105" s="32" t="s">
        <v>325</v>
      </c>
    </row>
    <row r="106" spans="1:8" ht="15" customHeight="1">
      <c r="A106" s="83">
        <v>45478</v>
      </c>
      <c r="B106" s="32">
        <v>533427</v>
      </c>
      <c r="C106" s="31" t="s">
        <v>1006</v>
      </c>
      <c r="D106" s="31" t="s">
        <v>1120</v>
      </c>
      <c r="E106" s="31" t="s">
        <v>530</v>
      </c>
      <c r="F106" s="84">
        <v>235513</v>
      </c>
      <c r="G106" s="32">
        <v>43.9</v>
      </c>
      <c r="H106" s="32" t="s">
        <v>325</v>
      </c>
    </row>
    <row r="107" spans="1:8" ht="15" customHeight="1">
      <c r="A107" s="83">
        <v>45478</v>
      </c>
      <c r="B107" s="32">
        <v>523650</v>
      </c>
      <c r="C107" s="31" t="s">
        <v>1121</v>
      </c>
      <c r="D107" s="31" t="s">
        <v>1122</v>
      </c>
      <c r="E107" s="31" t="s">
        <v>530</v>
      </c>
      <c r="F107" s="84">
        <v>39264</v>
      </c>
      <c r="G107" s="32">
        <v>20.79</v>
      </c>
      <c r="H107" s="32" t="s">
        <v>325</v>
      </c>
    </row>
    <row r="108" spans="1:8" ht="15" customHeight="1">
      <c r="A108" s="83">
        <v>45478</v>
      </c>
      <c r="B108" s="32" t="s">
        <v>1123</v>
      </c>
      <c r="C108" s="31" t="s">
        <v>1124</v>
      </c>
      <c r="D108" s="31" t="s">
        <v>886</v>
      </c>
      <c r="E108" s="31" t="s">
        <v>529</v>
      </c>
      <c r="F108" s="84">
        <v>256710</v>
      </c>
      <c r="G108" s="32">
        <v>582.51</v>
      </c>
      <c r="H108" s="32" t="s">
        <v>844</v>
      </c>
    </row>
    <row r="109" spans="1:8" ht="15" customHeight="1">
      <c r="A109" s="83">
        <v>45478</v>
      </c>
      <c r="B109" s="32" t="s">
        <v>1123</v>
      </c>
      <c r="C109" s="31" t="s">
        <v>1124</v>
      </c>
      <c r="D109" s="31" t="s">
        <v>892</v>
      </c>
      <c r="E109" s="31" t="s">
        <v>529</v>
      </c>
      <c r="F109" s="84">
        <v>220127</v>
      </c>
      <c r="G109" s="32">
        <v>587.22</v>
      </c>
      <c r="H109" s="32" t="s">
        <v>844</v>
      </c>
    </row>
    <row r="110" spans="1:8" ht="15" customHeight="1">
      <c r="A110" s="83">
        <v>45478</v>
      </c>
      <c r="B110" s="32" t="s">
        <v>1123</v>
      </c>
      <c r="C110" s="31" t="s">
        <v>1124</v>
      </c>
      <c r="D110" s="31" t="s">
        <v>932</v>
      </c>
      <c r="E110" s="31" t="s">
        <v>529</v>
      </c>
      <c r="F110" s="84">
        <v>174876</v>
      </c>
      <c r="G110" s="32">
        <v>583.92999999999995</v>
      </c>
      <c r="H110" s="32" t="s">
        <v>844</v>
      </c>
    </row>
    <row r="111" spans="1:8" ht="15" customHeight="1">
      <c r="A111" s="83">
        <v>45478</v>
      </c>
      <c r="B111" s="32" t="s">
        <v>993</v>
      </c>
      <c r="C111" s="31" t="s">
        <v>1024</v>
      </c>
      <c r="D111" s="31" t="s">
        <v>1125</v>
      </c>
      <c r="E111" s="31" t="s">
        <v>529</v>
      </c>
      <c r="F111" s="84">
        <v>278689</v>
      </c>
      <c r="G111" s="32">
        <v>328.05</v>
      </c>
      <c r="H111" s="32" t="s">
        <v>844</v>
      </c>
    </row>
    <row r="112" spans="1:8" ht="15" customHeight="1">
      <c r="A112" s="83">
        <v>45478</v>
      </c>
      <c r="B112" s="32" t="s">
        <v>993</v>
      </c>
      <c r="C112" s="31" t="s">
        <v>1024</v>
      </c>
      <c r="D112" s="31" t="s">
        <v>1126</v>
      </c>
      <c r="E112" s="31" t="s">
        <v>529</v>
      </c>
      <c r="F112" s="84">
        <v>311109</v>
      </c>
      <c r="G112" s="32">
        <v>328.81</v>
      </c>
      <c r="H112" s="32" t="s">
        <v>844</v>
      </c>
    </row>
    <row r="113" spans="1:8" ht="15" customHeight="1">
      <c r="A113" s="83">
        <v>45478</v>
      </c>
      <c r="B113" s="32" t="s">
        <v>993</v>
      </c>
      <c r="C113" s="31" t="s">
        <v>1024</v>
      </c>
      <c r="D113" s="31" t="s">
        <v>892</v>
      </c>
      <c r="E113" s="31" t="s">
        <v>529</v>
      </c>
      <c r="F113" s="84">
        <v>194534</v>
      </c>
      <c r="G113" s="32">
        <v>339.4</v>
      </c>
      <c r="H113" s="32" t="s">
        <v>844</v>
      </c>
    </row>
    <row r="114" spans="1:8" ht="15" customHeight="1">
      <c r="A114" s="83">
        <v>45478</v>
      </c>
      <c r="B114" s="32" t="s">
        <v>993</v>
      </c>
      <c r="C114" s="31" t="s">
        <v>1024</v>
      </c>
      <c r="D114" s="31" t="s">
        <v>932</v>
      </c>
      <c r="E114" s="31" t="s">
        <v>529</v>
      </c>
      <c r="F114" s="84">
        <v>144106</v>
      </c>
      <c r="G114" s="32">
        <v>336.56</v>
      </c>
      <c r="H114" s="32" t="s">
        <v>844</v>
      </c>
    </row>
    <row r="115" spans="1:8" ht="15" customHeight="1">
      <c r="A115" s="83">
        <v>45478</v>
      </c>
      <c r="B115" s="32" t="s">
        <v>993</v>
      </c>
      <c r="C115" s="31" t="s">
        <v>1024</v>
      </c>
      <c r="D115" s="31" t="s">
        <v>886</v>
      </c>
      <c r="E115" s="31" t="s">
        <v>529</v>
      </c>
      <c r="F115" s="84">
        <v>312588</v>
      </c>
      <c r="G115" s="32">
        <v>328.07</v>
      </c>
      <c r="H115" s="32" t="s">
        <v>844</v>
      </c>
    </row>
    <row r="116" spans="1:8" ht="15" customHeight="1">
      <c r="A116" s="83">
        <v>45478</v>
      </c>
      <c r="B116" s="32" t="s">
        <v>993</v>
      </c>
      <c r="C116" s="31" t="s">
        <v>1024</v>
      </c>
      <c r="D116" s="31" t="s">
        <v>1127</v>
      </c>
      <c r="E116" s="31" t="s">
        <v>529</v>
      </c>
      <c r="F116" s="84">
        <v>484472</v>
      </c>
      <c r="G116" s="32">
        <v>325.51</v>
      </c>
      <c r="H116" s="32" t="s">
        <v>844</v>
      </c>
    </row>
    <row r="117" spans="1:8" ht="15" customHeight="1">
      <c r="A117" s="83">
        <v>45478</v>
      </c>
      <c r="B117" s="32" t="s">
        <v>993</v>
      </c>
      <c r="C117" s="31" t="s">
        <v>1024</v>
      </c>
      <c r="D117" s="31" t="s">
        <v>1128</v>
      </c>
      <c r="E117" s="31" t="s">
        <v>529</v>
      </c>
      <c r="F117" s="84">
        <v>833467</v>
      </c>
      <c r="G117" s="32">
        <v>326.70999999999998</v>
      </c>
      <c r="H117" s="32" t="s">
        <v>844</v>
      </c>
    </row>
    <row r="118" spans="1:8" ht="15" customHeight="1">
      <c r="A118" s="83">
        <v>45478</v>
      </c>
      <c r="B118" s="32" t="s">
        <v>993</v>
      </c>
      <c r="C118" s="31" t="s">
        <v>1024</v>
      </c>
      <c r="D118" s="31" t="s">
        <v>1129</v>
      </c>
      <c r="E118" s="31" t="s">
        <v>529</v>
      </c>
      <c r="F118" s="84">
        <v>302707</v>
      </c>
      <c r="G118" s="32">
        <v>322.16000000000003</v>
      </c>
      <c r="H118" s="32" t="s">
        <v>844</v>
      </c>
    </row>
    <row r="119" spans="1:8" ht="15" customHeight="1">
      <c r="A119" s="83">
        <v>45478</v>
      </c>
      <c r="B119" s="32" t="s">
        <v>324</v>
      </c>
      <c r="C119" s="31" t="s">
        <v>1130</v>
      </c>
      <c r="D119" s="31" t="s">
        <v>892</v>
      </c>
      <c r="E119" s="31" t="s">
        <v>529</v>
      </c>
      <c r="F119" s="84">
        <v>301541</v>
      </c>
      <c r="G119" s="32">
        <v>5176.58</v>
      </c>
      <c r="H119" s="32" t="s">
        <v>844</v>
      </c>
    </row>
    <row r="120" spans="1:8" ht="15" customHeight="1">
      <c r="A120" s="83">
        <v>45478</v>
      </c>
      <c r="B120" s="32" t="s">
        <v>324</v>
      </c>
      <c r="C120" s="31" t="s">
        <v>1130</v>
      </c>
      <c r="D120" s="31" t="s">
        <v>947</v>
      </c>
      <c r="E120" s="31" t="s">
        <v>529</v>
      </c>
      <c r="F120" s="84">
        <v>218238</v>
      </c>
      <c r="G120" s="32">
        <v>5184.8100000000004</v>
      </c>
      <c r="H120" s="32" t="s">
        <v>844</v>
      </c>
    </row>
    <row r="121" spans="1:8" ht="15" customHeight="1">
      <c r="A121" s="83">
        <v>45478</v>
      </c>
      <c r="B121" s="32" t="s">
        <v>324</v>
      </c>
      <c r="C121" s="31" t="s">
        <v>1130</v>
      </c>
      <c r="D121" s="31" t="s">
        <v>886</v>
      </c>
      <c r="E121" s="31" t="s">
        <v>529</v>
      </c>
      <c r="F121" s="84">
        <v>316980</v>
      </c>
      <c r="G121" s="32">
        <v>5119.51</v>
      </c>
      <c r="H121" s="32" t="s">
        <v>844</v>
      </c>
    </row>
    <row r="122" spans="1:8" ht="15" customHeight="1">
      <c r="A122" s="83">
        <v>45478</v>
      </c>
      <c r="B122" s="32" t="s">
        <v>324</v>
      </c>
      <c r="C122" s="31" t="s">
        <v>1130</v>
      </c>
      <c r="D122" s="31" t="s">
        <v>1131</v>
      </c>
      <c r="E122" s="31" t="s">
        <v>529</v>
      </c>
      <c r="F122" s="84">
        <v>265702</v>
      </c>
      <c r="G122" s="32">
        <v>5206.25</v>
      </c>
      <c r="H122" s="32" t="s">
        <v>844</v>
      </c>
    </row>
    <row r="123" spans="1:8" ht="15" customHeight="1">
      <c r="A123" s="83">
        <v>45478</v>
      </c>
      <c r="B123" s="32" t="s">
        <v>324</v>
      </c>
      <c r="C123" s="31" t="s">
        <v>1130</v>
      </c>
      <c r="D123" s="31" t="s">
        <v>915</v>
      </c>
      <c r="E123" s="31" t="s">
        <v>529</v>
      </c>
      <c r="F123" s="84">
        <v>314038</v>
      </c>
      <c r="G123" s="32">
        <v>5191.34</v>
      </c>
      <c r="H123" s="32" t="s">
        <v>844</v>
      </c>
    </row>
    <row r="124" spans="1:8" ht="15" customHeight="1">
      <c r="A124" s="83">
        <v>45478</v>
      </c>
      <c r="B124" s="32" t="s">
        <v>1132</v>
      </c>
      <c r="C124" s="31" t="s">
        <v>1133</v>
      </c>
      <c r="D124" s="31" t="s">
        <v>886</v>
      </c>
      <c r="E124" s="31" t="s">
        <v>529</v>
      </c>
      <c r="F124" s="84">
        <v>1529500</v>
      </c>
      <c r="G124" s="32">
        <v>152.72</v>
      </c>
      <c r="H124" s="32" t="s">
        <v>844</v>
      </c>
    </row>
    <row r="125" spans="1:8" ht="15" customHeight="1">
      <c r="A125" s="83">
        <v>45478</v>
      </c>
      <c r="B125" s="32" t="s">
        <v>1134</v>
      </c>
      <c r="C125" s="31" t="s">
        <v>1135</v>
      </c>
      <c r="D125" s="31" t="s">
        <v>886</v>
      </c>
      <c r="E125" s="31" t="s">
        <v>529</v>
      </c>
      <c r="F125" s="84">
        <v>332007</v>
      </c>
      <c r="G125" s="32">
        <v>322.42</v>
      </c>
      <c r="H125" s="32" t="s">
        <v>844</v>
      </c>
    </row>
    <row r="126" spans="1:8" ht="15" customHeight="1">
      <c r="A126" s="83">
        <v>45478</v>
      </c>
      <c r="B126" s="32" t="s">
        <v>1007</v>
      </c>
      <c r="C126" s="31" t="s">
        <v>1008</v>
      </c>
      <c r="D126" s="31" t="s">
        <v>1136</v>
      </c>
      <c r="E126" s="31" t="s">
        <v>529</v>
      </c>
      <c r="F126" s="84">
        <v>155857</v>
      </c>
      <c r="G126" s="32">
        <v>1371.6</v>
      </c>
      <c r="H126" s="32" t="s">
        <v>844</v>
      </c>
    </row>
    <row r="127" spans="1:8" ht="15" customHeight="1">
      <c r="A127" s="83">
        <v>45478</v>
      </c>
      <c r="B127" s="32" t="s">
        <v>1025</v>
      </c>
      <c r="C127" s="31" t="s">
        <v>1026</v>
      </c>
      <c r="D127" s="31" t="s">
        <v>1137</v>
      </c>
      <c r="E127" s="31" t="s">
        <v>529</v>
      </c>
      <c r="F127" s="84">
        <v>90000</v>
      </c>
      <c r="G127" s="32">
        <v>2.25</v>
      </c>
      <c r="H127" s="32" t="s">
        <v>844</v>
      </c>
    </row>
    <row r="128" spans="1:8" ht="15" customHeight="1">
      <c r="A128" s="83">
        <v>45478</v>
      </c>
      <c r="B128" s="32" t="s">
        <v>795</v>
      </c>
      <c r="C128" s="31" t="s">
        <v>1138</v>
      </c>
      <c r="D128" s="31" t="s">
        <v>947</v>
      </c>
      <c r="E128" s="31" t="s">
        <v>529</v>
      </c>
      <c r="F128" s="84">
        <v>283734</v>
      </c>
      <c r="G128" s="32">
        <v>3455.79</v>
      </c>
      <c r="H128" s="32" t="s">
        <v>844</v>
      </c>
    </row>
    <row r="129" spans="1:8" ht="15" customHeight="1">
      <c r="A129" s="83">
        <v>45478</v>
      </c>
      <c r="B129" s="32" t="s">
        <v>795</v>
      </c>
      <c r="C129" s="31" t="s">
        <v>1138</v>
      </c>
      <c r="D129" s="31" t="s">
        <v>886</v>
      </c>
      <c r="E129" s="31" t="s">
        <v>529</v>
      </c>
      <c r="F129" s="84">
        <v>409830</v>
      </c>
      <c r="G129" s="32">
        <v>3466.38</v>
      </c>
      <c r="H129" s="32" t="s">
        <v>844</v>
      </c>
    </row>
    <row r="130" spans="1:8" ht="15" customHeight="1">
      <c r="A130" s="83">
        <v>45478</v>
      </c>
      <c r="B130" s="32" t="s">
        <v>1139</v>
      </c>
      <c r="C130" s="31" t="s">
        <v>1140</v>
      </c>
      <c r="D130" s="31" t="s">
        <v>886</v>
      </c>
      <c r="E130" s="31" t="s">
        <v>529</v>
      </c>
      <c r="F130" s="84">
        <v>390187</v>
      </c>
      <c r="G130" s="32">
        <v>368.9</v>
      </c>
      <c r="H130" s="32" t="s">
        <v>844</v>
      </c>
    </row>
    <row r="131" spans="1:8" ht="15" customHeight="1">
      <c r="A131" s="83">
        <v>45478</v>
      </c>
      <c r="B131" s="32" t="s">
        <v>1139</v>
      </c>
      <c r="C131" s="31" t="s">
        <v>1140</v>
      </c>
      <c r="D131" s="31" t="s">
        <v>977</v>
      </c>
      <c r="E131" s="31" t="s">
        <v>529</v>
      </c>
      <c r="F131" s="84">
        <v>370022</v>
      </c>
      <c r="G131" s="32">
        <v>374.09</v>
      </c>
      <c r="H131" s="32" t="s">
        <v>844</v>
      </c>
    </row>
    <row r="132" spans="1:8" ht="15" customHeight="1">
      <c r="A132" s="83">
        <v>45478</v>
      </c>
      <c r="B132" s="32" t="s">
        <v>1141</v>
      </c>
      <c r="C132" s="31" t="s">
        <v>1142</v>
      </c>
      <c r="D132" s="31" t="s">
        <v>1143</v>
      </c>
      <c r="E132" s="31" t="s">
        <v>529</v>
      </c>
      <c r="F132" s="84">
        <v>49200</v>
      </c>
      <c r="G132" s="32">
        <v>311.60000000000002</v>
      </c>
      <c r="H132" s="32" t="s">
        <v>844</v>
      </c>
    </row>
    <row r="133" spans="1:8" ht="15" customHeight="1">
      <c r="A133" s="83">
        <v>45478</v>
      </c>
      <c r="B133" s="32" t="s">
        <v>1144</v>
      </c>
      <c r="C133" s="31" t="s">
        <v>1145</v>
      </c>
      <c r="D133" s="31" t="s">
        <v>890</v>
      </c>
      <c r="E133" s="31" t="s">
        <v>529</v>
      </c>
      <c r="F133" s="84">
        <v>315000</v>
      </c>
      <c r="G133" s="32">
        <v>130.65</v>
      </c>
      <c r="H133" s="32" t="s">
        <v>844</v>
      </c>
    </row>
    <row r="134" spans="1:8" ht="15" customHeight="1">
      <c r="A134" s="83">
        <v>45478</v>
      </c>
      <c r="B134" s="32" t="s">
        <v>1146</v>
      </c>
      <c r="C134" s="31" t="s">
        <v>1147</v>
      </c>
      <c r="D134" s="31" t="s">
        <v>1023</v>
      </c>
      <c r="E134" s="31" t="s">
        <v>529</v>
      </c>
      <c r="F134" s="84">
        <v>800</v>
      </c>
      <c r="G134" s="32">
        <v>361.5</v>
      </c>
      <c r="H134" s="32" t="s">
        <v>844</v>
      </c>
    </row>
    <row r="135" spans="1:8" ht="15" customHeight="1">
      <c r="A135" s="83">
        <v>45478</v>
      </c>
      <c r="B135" s="32" t="s">
        <v>1148</v>
      </c>
      <c r="C135" s="31" t="s">
        <v>1149</v>
      </c>
      <c r="D135" s="31" t="s">
        <v>1150</v>
      </c>
      <c r="E135" s="31" t="s">
        <v>529</v>
      </c>
      <c r="F135" s="84">
        <v>189000</v>
      </c>
      <c r="G135" s="32">
        <v>48.9</v>
      </c>
      <c r="H135" s="32" t="s">
        <v>844</v>
      </c>
    </row>
    <row r="136" spans="1:8" ht="15" customHeight="1">
      <c r="A136" s="83">
        <v>45478</v>
      </c>
      <c r="B136" s="32" t="s">
        <v>1010</v>
      </c>
      <c r="C136" s="31" t="s">
        <v>1011</v>
      </c>
      <c r="D136" s="31" t="s">
        <v>1151</v>
      </c>
      <c r="E136" s="31" t="s">
        <v>529</v>
      </c>
      <c r="F136" s="84">
        <v>2000000</v>
      </c>
      <c r="G136" s="32">
        <v>3.96</v>
      </c>
      <c r="H136" s="32" t="s">
        <v>844</v>
      </c>
    </row>
    <row r="137" spans="1:8" ht="15" customHeight="1">
      <c r="A137" s="83">
        <v>45478</v>
      </c>
      <c r="B137" s="32" t="s">
        <v>1010</v>
      </c>
      <c r="C137" s="31" t="s">
        <v>1011</v>
      </c>
      <c r="D137" s="31" t="s">
        <v>1012</v>
      </c>
      <c r="E137" s="31" t="s">
        <v>529</v>
      </c>
      <c r="F137" s="84">
        <v>1825403</v>
      </c>
      <c r="G137" s="32">
        <v>3.94</v>
      </c>
      <c r="H137" s="32" t="s">
        <v>844</v>
      </c>
    </row>
    <row r="138" spans="1:8" ht="15" customHeight="1">
      <c r="A138" s="83">
        <v>45478</v>
      </c>
      <c r="B138" s="32" t="s">
        <v>784</v>
      </c>
      <c r="C138" s="31" t="s">
        <v>1013</v>
      </c>
      <c r="D138" s="31" t="s">
        <v>892</v>
      </c>
      <c r="E138" s="31" t="s">
        <v>529</v>
      </c>
      <c r="F138" s="84">
        <v>568787</v>
      </c>
      <c r="G138" s="32">
        <v>2710.48</v>
      </c>
      <c r="H138" s="32" t="s">
        <v>844</v>
      </c>
    </row>
    <row r="139" spans="1:8" ht="15" customHeight="1">
      <c r="A139" s="83">
        <v>45478</v>
      </c>
      <c r="B139" s="32" t="s">
        <v>389</v>
      </c>
      <c r="C139" s="31" t="s">
        <v>1152</v>
      </c>
      <c r="D139" s="31" t="s">
        <v>892</v>
      </c>
      <c r="E139" s="31" t="s">
        <v>529</v>
      </c>
      <c r="F139" s="84">
        <v>6023078</v>
      </c>
      <c r="G139" s="32">
        <v>128.30000000000001</v>
      </c>
      <c r="H139" s="32" t="s">
        <v>844</v>
      </c>
    </row>
    <row r="140" spans="1:8" ht="15" customHeight="1">
      <c r="A140" s="83">
        <v>45478</v>
      </c>
      <c r="B140" s="32" t="s">
        <v>1153</v>
      </c>
      <c r="C140" s="31" t="s">
        <v>1154</v>
      </c>
      <c r="D140" s="31" t="s">
        <v>886</v>
      </c>
      <c r="E140" s="31" t="s">
        <v>529</v>
      </c>
      <c r="F140" s="84">
        <v>236633</v>
      </c>
      <c r="G140" s="32">
        <v>838.65</v>
      </c>
      <c r="H140" s="32" t="s">
        <v>844</v>
      </c>
    </row>
    <row r="141" spans="1:8" ht="15" customHeight="1">
      <c r="A141" s="83">
        <v>45478</v>
      </c>
      <c r="B141" s="32" t="s">
        <v>1155</v>
      </c>
      <c r="C141" s="31" t="s">
        <v>1156</v>
      </c>
      <c r="D141" s="31" t="s">
        <v>886</v>
      </c>
      <c r="E141" s="31" t="s">
        <v>529</v>
      </c>
      <c r="F141" s="84">
        <v>55481</v>
      </c>
      <c r="G141" s="32">
        <v>623.34</v>
      </c>
      <c r="H141" s="32" t="s">
        <v>844</v>
      </c>
    </row>
    <row r="142" spans="1:8" ht="15" customHeight="1">
      <c r="A142" s="83">
        <v>45478</v>
      </c>
      <c r="B142" s="32" t="s">
        <v>780</v>
      </c>
      <c r="C142" s="31" t="s">
        <v>1157</v>
      </c>
      <c r="D142" s="31" t="s">
        <v>892</v>
      </c>
      <c r="E142" s="31" t="s">
        <v>529</v>
      </c>
      <c r="F142" s="84">
        <v>4847981</v>
      </c>
      <c r="G142" s="32">
        <v>301.70999999999998</v>
      </c>
      <c r="H142" s="32" t="s">
        <v>844</v>
      </c>
    </row>
    <row r="143" spans="1:8" ht="15" customHeight="1">
      <c r="A143" s="83">
        <v>45478</v>
      </c>
      <c r="B143" s="32" t="s">
        <v>780</v>
      </c>
      <c r="C143" s="31" t="s">
        <v>1157</v>
      </c>
      <c r="D143" s="31" t="s">
        <v>886</v>
      </c>
      <c r="E143" s="31" t="s">
        <v>529</v>
      </c>
      <c r="F143" s="84">
        <v>7930255</v>
      </c>
      <c r="G143" s="32">
        <v>300.43</v>
      </c>
      <c r="H143" s="32" t="s">
        <v>844</v>
      </c>
    </row>
    <row r="144" spans="1:8" ht="15" customHeight="1">
      <c r="A144" s="83">
        <v>45478</v>
      </c>
      <c r="B144" s="32" t="s">
        <v>1158</v>
      </c>
      <c r="C144" s="31" t="s">
        <v>1159</v>
      </c>
      <c r="D144" s="31" t="s">
        <v>1017</v>
      </c>
      <c r="E144" s="31" t="s">
        <v>529</v>
      </c>
      <c r="F144" s="84">
        <v>60000</v>
      </c>
      <c r="G144" s="32">
        <v>58.21</v>
      </c>
      <c r="H144" s="32" t="s">
        <v>844</v>
      </c>
    </row>
    <row r="145" spans="1:8" ht="15" customHeight="1">
      <c r="A145" s="83">
        <v>45478</v>
      </c>
      <c r="B145" s="32" t="s">
        <v>973</v>
      </c>
      <c r="C145" s="31" t="s">
        <v>974</v>
      </c>
      <c r="D145" s="31" t="s">
        <v>1012</v>
      </c>
      <c r="E145" s="31" t="s">
        <v>529</v>
      </c>
      <c r="F145" s="84">
        <v>7851650</v>
      </c>
      <c r="G145" s="32">
        <v>2.09</v>
      </c>
      <c r="H145" s="32" t="s">
        <v>844</v>
      </c>
    </row>
    <row r="146" spans="1:8" ht="15" customHeight="1">
      <c r="A146" s="83">
        <v>45478</v>
      </c>
      <c r="B146" s="32" t="s">
        <v>973</v>
      </c>
      <c r="C146" s="31" t="s">
        <v>974</v>
      </c>
      <c r="D146" s="31" t="s">
        <v>1160</v>
      </c>
      <c r="E146" s="31" t="s">
        <v>529</v>
      </c>
      <c r="F146" s="84">
        <v>4505486</v>
      </c>
      <c r="G146" s="32">
        <v>2.13</v>
      </c>
      <c r="H146" s="32" t="s">
        <v>844</v>
      </c>
    </row>
    <row r="147" spans="1:8" ht="15" customHeight="1">
      <c r="A147" s="83">
        <v>45478</v>
      </c>
      <c r="B147" s="32" t="s">
        <v>973</v>
      </c>
      <c r="C147" s="31" t="s">
        <v>974</v>
      </c>
      <c r="D147" s="31" t="s">
        <v>972</v>
      </c>
      <c r="E147" s="31" t="s">
        <v>529</v>
      </c>
      <c r="F147" s="84">
        <v>9865669</v>
      </c>
      <c r="G147" s="32">
        <v>2.15</v>
      </c>
      <c r="H147" s="32" t="s">
        <v>844</v>
      </c>
    </row>
    <row r="148" spans="1:8" ht="15" customHeight="1">
      <c r="A148" s="83">
        <v>45478</v>
      </c>
      <c r="B148" s="32" t="s">
        <v>973</v>
      </c>
      <c r="C148" s="31" t="s">
        <v>974</v>
      </c>
      <c r="D148" s="31" t="s">
        <v>1014</v>
      </c>
      <c r="E148" s="31" t="s">
        <v>529</v>
      </c>
      <c r="F148" s="84">
        <v>5530739</v>
      </c>
      <c r="G148" s="32">
        <v>2.19</v>
      </c>
      <c r="H148" s="32" t="s">
        <v>844</v>
      </c>
    </row>
    <row r="149" spans="1:8" ht="15" customHeight="1">
      <c r="A149" s="83">
        <v>45478</v>
      </c>
      <c r="B149" s="32" t="s">
        <v>1161</v>
      </c>
      <c r="C149" s="31" t="s">
        <v>1162</v>
      </c>
      <c r="D149" s="31" t="s">
        <v>886</v>
      </c>
      <c r="E149" s="31" t="s">
        <v>529</v>
      </c>
      <c r="F149" s="84">
        <v>226121</v>
      </c>
      <c r="G149" s="32">
        <v>167.24</v>
      </c>
      <c r="H149" s="32" t="s">
        <v>844</v>
      </c>
    </row>
    <row r="150" spans="1:8" ht="15" customHeight="1">
      <c r="A150" s="83">
        <v>45478</v>
      </c>
      <c r="B150" s="32" t="s">
        <v>1161</v>
      </c>
      <c r="C150" s="31" t="s">
        <v>1162</v>
      </c>
      <c r="D150" s="31" t="s">
        <v>932</v>
      </c>
      <c r="E150" s="31" t="s">
        <v>529</v>
      </c>
      <c r="F150" s="84">
        <v>180256</v>
      </c>
      <c r="G150" s="32">
        <v>166.61</v>
      </c>
      <c r="H150" s="32" t="s">
        <v>844</v>
      </c>
    </row>
    <row r="151" spans="1:8" ht="15" customHeight="1">
      <c r="A151" s="83">
        <v>45478</v>
      </c>
      <c r="B151" s="32" t="s">
        <v>1163</v>
      </c>
      <c r="C151" s="31" t="s">
        <v>1164</v>
      </c>
      <c r="D151" s="31" t="s">
        <v>1165</v>
      </c>
      <c r="E151" s="31" t="s">
        <v>529</v>
      </c>
      <c r="F151" s="84">
        <v>126000</v>
      </c>
      <c r="G151" s="32">
        <v>71.14</v>
      </c>
      <c r="H151" s="32" t="s">
        <v>844</v>
      </c>
    </row>
    <row r="152" spans="1:8" ht="15" customHeight="1">
      <c r="A152" s="83">
        <v>45478</v>
      </c>
      <c r="B152" s="32" t="s">
        <v>1163</v>
      </c>
      <c r="C152" s="31" t="s">
        <v>1164</v>
      </c>
      <c r="D152" s="31" t="s">
        <v>1166</v>
      </c>
      <c r="E152" s="31" t="s">
        <v>529</v>
      </c>
      <c r="F152" s="84">
        <v>100000</v>
      </c>
      <c r="G152" s="32">
        <v>71.33</v>
      </c>
      <c r="H152" s="32" t="s">
        <v>844</v>
      </c>
    </row>
    <row r="153" spans="1:8" ht="15" customHeight="1">
      <c r="A153" s="83">
        <v>45478</v>
      </c>
      <c r="B153" s="32" t="s">
        <v>1163</v>
      </c>
      <c r="C153" s="31" t="s">
        <v>1164</v>
      </c>
      <c r="D153" s="31" t="s">
        <v>1167</v>
      </c>
      <c r="E153" s="31" t="s">
        <v>529</v>
      </c>
      <c r="F153" s="84">
        <v>110000</v>
      </c>
      <c r="G153" s="32">
        <v>66.209999999999994</v>
      </c>
      <c r="H153" s="32" t="s">
        <v>844</v>
      </c>
    </row>
    <row r="154" spans="1:8" ht="15" customHeight="1">
      <c r="A154" s="83">
        <v>45478</v>
      </c>
      <c r="B154" s="32" t="s">
        <v>1163</v>
      </c>
      <c r="C154" s="31" t="s">
        <v>1164</v>
      </c>
      <c r="D154" s="31" t="s">
        <v>1168</v>
      </c>
      <c r="E154" s="31" t="s">
        <v>529</v>
      </c>
      <c r="F154" s="84">
        <v>110000</v>
      </c>
      <c r="G154" s="32">
        <v>69.790000000000006</v>
      </c>
      <c r="H154" s="32" t="s">
        <v>844</v>
      </c>
    </row>
    <row r="155" spans="1:8" ht="15" customHeight="1">
      <c r="A155" s="83">
        <v>45478</v>
      </c>
      <c r="B155" s="32" t="s">
        <v>1169</v>
      </c>
      <c r="C155" s="31" t="s">
        <v>1170</v>
      </c>
      <c r="D155" s="31" t="s">
        <v>890</v>
      </c>
      <c r="E155" s="31" t="s">
        <v>529</v>
      </c>
      <c r="F155" s="84">
        <v>40000</v>
      </c>
      <c r="G155" s="32">
        <v>112.2</v>
      </c>
      <c r="H155" s="32" t="s">
        <v>844</v>
      </c>
    </row>
    <row r="156" spans="1:8" ht="15" customHeight="1">
      <c r="A156" s="83">
        <v>45478</v>
      </c>
      <c r="B156" s="32" t="s">
        <v>1169</v>
      </c>
      <c r="C156" s="31" t="s">
        <v>1170</v>
      </c>
      <c r="D156" s="31" t="s">
        <v>1171</v>
      </c>
      <c r="E156" s="31" t="s">
        <v>529</v>
      </c>
      <c r="F156" s="84">
        <v>88000</v>
      </c>
      <c r="G156" s="32">
        <v>110.83</v>
      </c>
      <c r="H156" s="32" t="s">
        <v>844</v>
      </c>
    </row>
    <row r="157" spans="1:8" ht="15" customHeight="1">
      <c r="A157" s="83">
        <v>45478</v>
      </c>
      <c r="B157" s="32" t="s">
        <v>1169</v>
      </c>
      <c r="C157" s="31" t="s">
        <v>1170</v>
      </c>
      <c r="D157" s="31" t="s">
        <v>971</v>
      </c>
      <c r="E157" s="31" t="s">
        <v>529</v>
      </c>
      <c r="F157" s="84">
        <v>2000</v>
      </c>
      <c r="G157" s="32">
        <v>112.2</v>
      </c>
      <c r="H157" s="32" t="s">
        <v>844</v>
      </c>
    </row>
    <row r="158" spans="1:8" ht="15" customHeight="1">
      <c r="A158" s="83">
        <v>45478</v>
      </c>
      <c r="B158" s="32" t="s">
        <v>1169</v>
      </c>
      <c r="C158" s="31" t="s">
        <v>1170</v>
      </c>
      <c r="D158" s="31" t="s">
        <v>928</v>
      </c>
      <c r="E158" s="31" t="s">
        <v>529</v>
      </c>
      <c r="F158" s="84">
        <v>160000</v>
      </c>
      <c r="G158" s="32">
        <v>112.12</v>
      </c>
      <c r="H158" s="32" t="s">
        <v>844</v>
      </c>
    </row>
    <row r="159" spans="1:8" ht="15" customHeight="1">
      <c r="A159" s="83">
        <v>45478</v>
      </c>
      <c r="B159" s="32" t="s">
        <v>933</v>
      </c>
      <c r="C159" s="31" t="s">
        <v>934</v>
      </c>
      <c r="D159" s="31" t="s">
        <v>928</v>
      </c>
      <c r="E159" s="31" t="s">
        <v>529</v>
      </c>
      <c r="F159" s="84">
        <v>68000</v>
      </c>
      <c r="G159" s="32">
        <v>125.25</v>
      </c>
      <c r="H159" s="32" t="s">
        <v>844</v>
      </c>
    </row>
    <row r="160" spans="1:8" ht="15" customHeight="1">
      <c r="A160" s="83">
        <v>45478</v>
      </c>
      <c r="B160" s="32" t="s">
        <v>1172</v>
      </c>
      <c r="C160" s="31" t="s">
        <v>1173</v>
      </c>
      <c r="D160" s="31" t="s">
        <v>892</v>
      </c>
      <c r="E160" s="31" t="s">
        <v>529</v>
      </c>
      <c r="F160" s="84">
        <v>2764098</v>
      </c>
      <c r="G160" s="32">
        <v>58.42</v>
      </c>
      <c r="H160" s="32" t="s">
        <v>844</v>
      </c>
    </row>
    <row r="161" spans="1:8" ht="15" customHeight="1">
      <c r="A161" s="83">
        <v>45478</v>
      </c>
      <c r="B161" s="32" t="s">
        <v>1015</v>
      </c>
      <c r="C161" s="31" t="s">
        <v>1016</v>
      </c>
      <c r="D161" s="31" t="s">
        <v>1017</v>
      </c>
      <c r="E161" s="31" t="s">
        <v>529</v>
      </c>
      <c r="F161" s="84">
        <v>14400</v>
      </c>
      <c r="G161" s="32">
        <v>197.19</v>
      </c>
      <c r="H161" s="32" t="s">
        <v>844</v>
      </c>
    </row>
    <row r="162" spans="1:8" ht="15" customHeight="1">
      <c r="A162" s="83">
        <v>45478</v>
      </c>
      <c r="B162" s="32" t="s">
        <v>428</v>
      </c>
      <c r="C162" s="31" t="s">
        <v>1174</v>
      </c>
      <c r="D162" s="31" t="s">
        <v>886</v>
      </c>
      <c r="E162" s="31" t="s">
        <v>529</v>
      </c>
      <c r="F162" s="84">
        <v>212058</v>
      </c>
      <c r="G162" s="32">
        <v>2018.48</v>
      </c>
      <c r="H162" s="32" t="s">
        <v>844</v>
      </c>
    </row>
    <row r="163" spans="1:8" ht="15" customHeight="1">
      <c r="A163" s="83">
        <v>45478</v>
      </c>
      <c r="B163" s="32" t="s">
        <v>1175</v>
      </c>
      <c r="C163" s="31" t="s">
        <v>1176</v>
      </c>
      <c r="D163" s="31" t="s">
        <v>967</v>
      </c>
      <c r="E163" s="31" t="s">
        <v>529</v>
      </c>
      <c r="F163" s="84">
        <v>91200</v>
      </c>
      <c r="G163" s="32">
        <v>123.39</v>
      </c>
      <c r="H163" s="32" t="s">
        <v>844</v>
      </c>
    </row>
    <row r="164" spans="1:8" ht="15" customHeight="1">
      <c r="A164" s="83">
        <v>45478</v>
      </c>
      <c r="B164" s="32" t="s">
        <v>1175</v>
      </c>
      <c r="C164" s="31" t="s">
        <v>1176</v>
      </c>
      <c r="D164" s="31" t="s">
        <v>903</v>
      </c>
      <c r="E164" s="31" t="s">
        <v>529</v>
      </c>
      <c r="F164" s="84">
        <v>124800</v>
      </c>
      <c r="G164" s="32">
        <v>123.76</v>
      </c>
      <c r="H164" s="32" t="s">
        <v>844</v>
      </c>
    </row>
    <row r="165" spans="1:8" ht="15" customHeight="1">
      <c r="A165" s="83">
        <v>45478</v>
      </c>
      <c r="B165" s="32" t="s">
        <v>1018</v>
      </c>
      <c r="C165" s="31" t="s">
        <v>1019</v>
      </c>
      <c r="D165" s="31" t="s">
        <v>886</v>
      </c>
      <c r="E165" s="31" t="s">
        <v>529</v>
      </c>
      <c r="F165" s="84">
        <v>214640</v>
      </c>
      <c r="G165" s="32">
        <v>915.33</v>
      </c>
      <c r="H165" s="32" t="s">
        <v>844</v>
      </c>
    </row>
    <row r="166" spans="1:8" ht="15" customHeight="1">
      <c r="A166" s="83">
        <v>45478</v>
      </c>
      <c r="B166" s="32" t="s">
        <v>1177</v>
      </c>
      <c r="C166" s="31" t="s">
        <v>1178</v>
      </c>
      <c r="D166" s="31" t="s">
        <v>1179</v>
      </c>
      <c r="E166" s="31" t="s">
        <v>529</v>
      </c>
      <c r="F166" s="84">
        <v>128000</v>
      </c>
      <c r="G166" s="32">
        <v>179.55</v>
      </c>
      <c r="H166" s="32" t="s">
        <v>844</v>
      </c>
    </row>
    <row r="167" spans="1:8" ht="15" customHeight="1">
      <c r="A167" s="83">
        <v>45478</v>
      </c>
      <c r="B167" s="32" t="s">
        <v>1177</v>
      </c>
      <c r="C167" s="31" t="s">
        <v>1178</v>
      </c>
      <c r="D167" s="31" t="s">
        <v>965</v>
      </c>
      <c r="E167" s="31" t="s">
        <v>529</v>
      </c>
      <c r="F167" s="84">
        <v>161600</v>
      </c>
      <c r="G167" s="32">
        <v>171</v>
      </c>
      <c r="H167" s="32" t="s">
        <v>844</v>
      </c>
    </row>
    <row r="168" spans="1:8" ht="15" customHeight="1">
      <c r="A168" s="83">
        <v>45478</v>
      </c>
      <c r="B168" s="32" t="s">
        <v>1177</v>
      </c>
      <c r="C168" s="31" t="s">
        <v>1178</v>
      </c>
      <c r="D168" s="31" t="s">
        <v>890</v>
      </c>
      <c r="E168" s="31" t="s">
        <v>529</v>
      </c>
      <c r="F168" s="84">
        <v>160000</v>
      </c>
      <c r="G168" s="32">
        <v>179.55</v>
      </c>
      <c r="H168" s="32" t="s">
        <v>844</v>
      </c>
    </row>
    <row r="169" spans="1:8" ht="15" customHeight="1">
      <c r="A169" s="83">
        <v>45478</v>
      </c>
      <c r="B169" s="32" t="s">
        <v>1180</v>
      </c>
      <c r="C169" s="31" t="s">
        <v>1181</v>
      </c>
      <c r="D169" s="31" t="s">
        <v>1128</v>
      </c>
      <c r="E169" s="31" t="s">
        <v>529</v>
      </c>
      <c r="F169" s="84">
        <v>2611483</v>
      </c>
      <c r="G169" s="32">
        <v>75.41</v>
      </c>
      <c r="H169" s="32" t="s">
        <v>844</v>
      </c>
    </row>
    <row r="170" spans="1:8" ht="15" customHeight="1">
      <c r="A170" s="83">
        <v>45478</v>
      </c>
      <c r="B170" s="32" t="s">
        <v>1182</v>
      </c>
      <c r="C170" s="31" t="s">
        <v>1183</v>
      </c>
      <c r="D170" s="31" t="s">
        <v>892</v>
      </c>
      <c r="E170" s="31" t="s">
        <v>529</v>
      </c>
      <c r="F170" s="84">
        <v>1183413</v>
      </c>
      <c r="G170" s="32">
        <v>59.39</v>
      </c>
      <c r="H170" s="32" t="s">
        <v>844</v>
      </c>
    </row>
    <row r="171" spans="1:8" ht="15" customHeight="1">
      <c r="A171" s="83">
        <v>45478</v>
      </c>
      <c r="B171" s="32" t="s">
        <v>1184</v>
      </c>
      <c r="C171" s="31" t="s">
        <v>1185</v>
      </c>
      <c r="D171" s="31" t="s">
        <v>1186</v>
      </c>
      <c r="E171" s="31" t="s">
        <v>529</v>
      </c>
      <c r="F171" s="84">
        <v>585206</v>
      </c>
      <c r="G171" s="32">
        <v>221.93</v>
      </c>
      <c r="H171" s="32" t="s">
        <v>844</v>
      </c>
    </row>
    <row r="172" spans="1:8" ht="15" customHeight="1">
      <c r="A172" s="83">
        <v>45478</v>
      </c>
      <c r="B172" s="32" t="s">
        <v>1184</v>
      </c>
      <c r="C172" s="31" t="s">
        <v>1185</v>
      </c>
      <c r="D172" s="31" t="s">
        <v>886</v>
      </c>
      <c r="E172" s="31" t="s">
        <v>529</v>
      </c>
      <c r="F172" s="84">
        <v>276020</v>
      </c>
      <c r="G172" s="32">
        <v>221.57</v>
      </c>
      <c r="H172" s="32" t="s">
        <v>844</v>
      </c>
    </row>
    <row r="173" spans="1:8" ht="15" customHeight="1">
      <c r="A173" s="83">
        <v>45478</v>
      </c>
      <c r="B173" s="32" t="s">
        <v>1184</v>
      </c>
      <c r="C173" s="31" t="s">
        <v>1185</v>
      </c>
      <c r="D173" s="31" t="s">
        <v>1187</v>
      </c>
      <c r="E173" s="31" t="s">
        <v>529</v>
      </c>
      <c r="F173" s="84">
        <v>289691</v>
      </c>
      <c r="G173" s="32">
        <v>219.54</v>
      </c>
      <c r="H173" s="32" t="s">
        <v>844</v>
      </c>
    </row>
    <row r="174" spans="1:8" ht="15" customHeight="1">
      <c r="A174" s="83">
        <v>45478</v>
      </c>
      <c r="B174" s="32" t="s">
        <v>1188</v>
      </c>
      <c r="C174" s="31" t="s">
        <v>1189</v>
      </c>
      <c r="D174" s="31" t="s">
        <v>886</v>
      </c>
      <c r="E174" s="31" t="s">
        <v>529</v>
      </c>
      <c r="F174" s="84">
        <v>137517</v>
      </c>
      <c r="G174" s="32">
        <v>503.42</v>
      </c>
      <c r="H174" s="32" t="s">
        <v>844</v>
      </c>
    </row>
    <row r="175" spans="1:8" ht="15" customHeight="1">
      <c r="A175" s="83">
        <v>45478</v>
      </c>
      <c r="B175" s="32" t="s">
        <v>877</v>
      </c>
      <c r="C175" s="31" t="s">
        <v>1190</v>
      </c>
      <c r="D175" s="31" t="s">
        <v>886</v>
      </c>
      <c r="E175" s="31" t="s">
        <v>529</v>
      </c>
      <c r="F175" s="84">
        <v>2681785</v>
      </c>
      <c r="G175" s="32">
        <v>512</v>
      </c>
      <c r="H175" s="32" t="s">
        <v>844</v>
      </c>
    </row>
    <row r="176" spans="1:8" ht="15" customHeight="1">
      <c r="A176" s="83">
        <v>45478</v>
      </c>
      <c r="B176" s="32" t="s">
        <v>467</v>
      </c>
      <c r="C176" s="31" t="s">
        <v>1191</v>
      </c>
      <c r="D176" s="31" t="s">
        <v>886</v>
      </c>
      <c r="E176" s="31" t="s">
        <v>529</v>
      </c>
      <c r="F176" s="84">
        <v>425535</v>
      </c>
      <c r="G176" s="32">
        <v>3218.21</v>
      </c>
      <c r="H176" s="32" t="s">
        <v>844</v>
      </c>
    </row>
    <row r="177" spans="1:8" ht="15" customHeight="1">
      <c r="A177" s="83">
        <v>45478</v>
      </c>
      <c r="B177" s="32" t="s">
        <v>900</v>
      </c>
      <c r="C177" s="31" t="s">
        <v>901</v>
      </c>
      <c r="D177" s="31" t="s">
        <v>892</v>
      </c>
      <c r="E177" s="31" t="s">
        <v>529</v>
      </c>
      <c r="F177" s="84">
        <v>2897731</v>
      </c>
      <c r="G177" s="32">
        <v>31.82</v>
      </c>
      <c r="H177" s="32" t="s">
        <v>844</v>
      </c>
    </row>
    <row r="178" spans="1:8" ht="15" customHeight="1">
      <c r="A178" s="83">
        <v>45478</v>
      </c>
      <c r="B178" s="32" t="s">
        <v>900</v>
      </c>
      <c r="C178" s="31" t="s">
        <v>901</v>
      </c>
      <c r="D178" s="31" t="s">
        <v>902</v>
      </c>
      <c r="E178" s="31" t="s">
        <v>529</v>
      </c>
      <c r="F178" s="84">
        <v>2793552</v>
      </c>
      <c r="G178" s="32">
        <v>31.81</v>
      </c>
      <c r="H178" s="32" t="s">
        <v>844</v>
      </c>
    </row>
    <row r="179" spans="1:8" ht="15" customHeight="1">
      <c r="A179" s="83">
        <v>45478</v>
      </c>
      <c r="B179" s="32" t="s">
        <v>1192</v>
      </c>
      <c r="C179" s="31" t="s">
        <v>1193</v>
      </c>
      <c r="D179" s="31" t="s">
        <v>1194</v>
      </c>
      <c r="E179" s="31" t="s">
        <v>529</v>
      </c>
      <c r="F179" s="84">
        <v>1000000</v>
      </c>
      <c r="G179" s="32">
        <v>4.5599999999999996</v>
      </c>
      <c r="H179" s="32" t="s">
        <v>844</v>
      </c>
    </row>
    <row r="180" spans="1:8" ht="15" customHeight="1">
      <c r="A180" s="83">
        <v>45478</v>
      </c>
      <c r="B180" s="32" t="s">
        <v>1192</v>
      </c>
      <c r="C180" s="31" t="s">
        <v>1193</v>
      </c>
      <c r="D180" s="31" t="s">
        <v>1195</v>
      </c>
      <c r="E180" s="31" t="s">
        <v>529</v>
      </c>
      <c r="F180" s="84">
        <v>1900000</v>
      </c>
      <c r="G180" s="32">
        <v>4.55</v>
      </c>
      <c r="H180" s="32" t="s">
        <v>844</v>
      </c>
    </row>
    <row r="181" spans="1:8" ht="15" customHeight="1">
      <c r="A181" s="83">
        <v>45478</v>
      </c>
      <c r="B181" s="32" t="s">
        <v>1196</v>
      </c>
      <c r="C181" s="31" t="s">
        <v>1197</v>
      </c>
      <c r="D181" s="31" t="s">
        <v>928</v>
      </c>
      <c r="E181" s="31" t="s">
        <v>529</v>
      </c>
      <c r="F181" s="84">
        <v>36000</v>
      </c>
      <c r="G181" s="32">
        <v>396.75</v>
      </c>
      <c r="H181" s="32" t="s">
        <v>844</v>
      </c>
    </row>
    <row r="182" spans="1:8" ht="15" customHeight="1">
      <c r="A182" s="83">
        <v>45478</v>
      </c>
      <c r="B182" s="32" t="s">
        <v>1198</v>
      </c>
      <c r="C182" s="31" t="s">
        <v>1199</v>
      </c>
      <c r="D182" s="31" t="s">
        <v>1012</v>
      </c>
      <c r="E182" s="31" t="s">
        <v>529</v>
      </c>
      <c r="F182" s="84">
        <v>2804892</v>
      </c>
      <c r="G182" s="32">
        <v>3.49</v>
      </c>
      <c r="H182" s="32" t="s">
        <v>844</v>
      </c>
    </row>
    <row r="183" spans="1:8" ht="15" customHeight="1">
      <c r="A183" s="83">
        <v>45478</v>
      </c>
      <c r="B183" s="32" t="s">
        <v>1200</v>
      </c>
      <c r="C183" s="31" t="s">
        <v>1201</v>
      </c>
      <c r="D183" s="31" t="s">
        <v>886</v>
      </c>
      <c r="E183" s="31" t="s">
        <v>529</v>
      </c>
      <c r="F183" s="84">
        <v>488005</v>
      </c>
      <c r="G183" s="32">
        <v>210.55</v>
      </c>
      <c r="H183" s="32" t="s">
        <v>844</v>
      </c>
    </row>
    <row r="184" spans="1:8" ht="15" customHeight="1">
      <c r="A184" s="83">
        <v>45478</v>
      </c>
      <c r="B184" s="32" t="s">
        <v>916</v>
      </c>
      <c r="C184" s="31" t="s">
        <v>917</v>
      </c>
      <c r="D184" s="31" t="s">
        <v>892</v>
      </c>
      <c r="E184" s="31" t="s">
        <v>529</v>
      </c>
      <c r="F184" s="84">
        <v>1836021</v>
      </c>
      <c r="G184" s="32">
        <v>49.78</v>
      </c>
      <c r="H184" s="32" t="s">
        <v>844</v>
      </c>
    </row>
    <row r="185" spans="1:8" ht="15" customHeight="1">
      <c r="A185" s="83">
        <v>45478</v>
      </c>
      <c r="B185" s="32" t="s">
        <v>916</v>
      </c>
      <c r="C185" s="31" t="s">
        <v>917</v>
      </c>
      <c r="D185" s="31" t="s">
        <v>932</v>
      </c>
      <c r="E185" s="31" t="s">
        <v>529</v>
      </c>
      <c r="F185" s="84">
        <v>923456</v>
      </c>
      <c r="G185" s="32">
        <v>49.86</v>
      </c>
      <c r="H185" s="32" t="s">
        <v>844</v>
      </c>
    </row>
    <row r="186" spans="1:8" ht="15" customHeight="1">
      <c r="A186" s="83">
        <v>45478</v>
      </c>
      <c r="B186" s="32" t="s">
        <v>916</v>
      </c>
      <c r="C186" s="31" t="s">
        <v>917</v>
      </c>
      <c r="D186" s="31" t="s">
        <v>886</v>
      </c>
      <c r="E186" s="31" t="s">
        <v>529</v>
      </c>
      <c r="F186" s="84">
        <v>842822</v>
      </c>
      <c r="G186" s="32">
        <v>49.89</v>
      </c>
      <c r="H186" s="32" t="s">
        <v>844</v>
      </c>
    </row>
    <row r="187" spans="1:8" ht="15" customHeight="1">
      <c r="A187" s="83">
        <v>45478</v>
      </c>
      <c r="B187" s="32" t="s">
        <v>916</v>
      </c>
      <c r="C187" s="31" t="s">
        <v>917</v>
      </c>
      <c r="D187" s="31" t="s">
        <v>1202</v>
      </c>
      <c r="E187" s="31" t="s">
        <v>529</v>
      </c>
      <c r="F187" s="84">
        <v>1997653</v>
      </c>
      <c r="G187" s="32">
        <v>49.52</v>
      </c>
      <c r="H187" s="32" t="s">
        <v>844</v>
      </c>
    </row>
    <row r="188" spans="1:8" ht="15" customHeight="1">
      <c r="A188" s="83">
        <v>45478</v>
      </c>
      <c r="B188" s="32" t="s">
        <v>916</v>
      </c>
      <c r="C188" s="31" t="s">
        <v>917</v>
      </c>
      <c r="D188" s="31" t="s">
        <v>918</v>
      </c>
      <c r="E188" s="31" t="s">
        <v>529</v>
      </c>
      <c r="F188" s="84">
        <v>3723695</v>
      </c>
      <c r="G188" s="32">
        <v>49.94</v>
      </c>
      <c r="H188" s="32" t="s">
        <v>844</v>
      </c>
    </row>
    <row r="189" spans="1:8" ht="15" customHeight="1">
      <c r="A189" s="83">
        <v>45478</v>
      </c>
      <c r="B189" s="32" t="s">
        <v>916</v>
      </c>
      <c r="C189" s="31" t="s">
        <v>917</v>
      </c>
      <c r="D189" s="31" t="s">
        <v>1203</v>
      </c>
      <c r="E189" s="31" t="s">
        <v>529</v>
      </c>
      <c r="F189" s="84">
        <v>2778191</v>
      </c>
      <c r="G189" s="32">
        <v>49.79</v>
      </c>
      <c r="H189" s="32" t="s">
        <v>844</v>
      </c>
    </row>
    <row r="190" spans="1:8" ht="15" customHeight="1">
      <c r="A190" s="83">
        <v>45478</v>
      </c>
      <c r="B190" s="32" t="s">
        <v>691</v>
      </c>
      <c r="C190" s="31" t="s">
        <v>1204</v>
      </c>
      <c r="D190" s="31" t="s">
        <v>892</v>
      </c>
      <c r="E190" s="31" t="s">
        <v>529</v>
      </c>
      <c r="F190" s="84">
        <v>3871736</v>
      </c>
      <c r="G190" s="32">
        <v>15.19</v>
      </c>
      <c r="H190" s="32" t="s">
        <v>844</v>
      </c>
    </row>
    <row r="191" spans="1:8" ht="15" customHeight="1">
      <c r="A191" s="83">
        <v>45478</v>
      </c>
      <c r="B191" s="32" t="s">
        <v>1123</v>
      </c>
      <c r="C191" s="31" t="s">
        <v>1124</v>
      </c>
      <c r="D191" s="31" t="s">
        <v>932</v>
      </c>
      <c r="E191" s="31" t="s">
        <v>530</v>
      </c>
      <c r="F191" s="84">
        <v>174874</v>
      </c>
      <c r="G191" s="32">
        <v>582.71</v>
      </c>
      <c r="H191" s="32" t="s">
        <v>844</v>
      </c>
    </row>
    <row r="192" spans="1:8" ht="15" customHeight="1">
      <c r="A192" s="83">
        <v>45478</v>
      </c>
      <c r="B192" s="32" t="s">
        <v>1123</v>
      </c>
      <c r="C192" s="31" t="s">
        <v>1124</v>
      </c>
      <c r="D192" s="31" t="s">
        <v>886</v>
      </c>
      <c r="E192" s="31" t="s">
        <v>530</v>
      </c>
      <c r="F192" s="84">
        <v>256710</v>
      </c>
      <c r="G192" s="32">
        <v>582.83000000000004</v>
      </c>
      <c r="H192" s="32" t="s">
        <v>844</v>
      </c>
    </row>
    <row r="193" spans="1:8" ht="15" customHeight="1">
      <c r="A193" s="83">
        <v>45478</v>
      </c>
      <c r="B193" s="32" t="s">
        <v>1123</v>
      </c>
      <c r="C193" s="31" t="s">
        <v>1124</v>
      </c>
      <c r="D193" s="31" t="s">
        <v>892</v>
      </c>
      <c r="E193" s="31" t="s">
        <v>530</v>
      </c>
      <c r="F193" s="84">
        <v>170824</v>
      </c>
      <c r="G193" s="32">
        <v>587.02</v>
      </c>
      <c r="H193" s="32" t="s">
        <v>844</v>
      </c>
    </row>
    <row r="194" spans="1:8" ht="15" customHeight="1">
      <c r="A194" s="83">
        <v>45478</v>
      </c>
      <c r="B194" s="32" t="s">
        <v>993</v>
      </c>
      <c r="C194" s="31" t="s">
        <v>1024</v>
      </c>
      <c r="D194" s="31" t="s">
        <v>932</v>
      </c>
      <c r="E194" s="31" t="s">
        <v>530</v>
      </c>
      <c r="F194" s="84">
        <v>143212</v>
      </c>
      <c r="G194" s="32">
        <v>345.94</v>
      </c>
      <c r="H194" s="32" t="s">
        <v>844</v>
      </c>
    </row>
    <row r="195" spans="1:8" ht="15" customHeight="1">
      <c r="A195" s="83">
        <v>45478</v>
      </c>
      <c r="B195" s="32" t="s">
        <v>993</v>
      </c>
      <c r="C195" s="31" t="s">
        <v>1024</v>
      </c>
      <c r="D195" s="31" t="s">
        <v>892</v>
      </c>
      <c r="E195" s="31" t="s">
        <v>530</v>
      </c>
      <c r="F195" s="84">
        <v>177678</v>
      </c>
      <c r="G195" s="32">
        <v>338.44</v>
      </c>
      <c r="H195" s="32" t="s">
        <v>844</v>
      </c>
    </row>
    <row r="196" spans="1:8" ht="15" customHeight="1">
      <c r="A196" s="83">
        <v>45478</v>
      </c>
      <c r="B196" s="32" t="s">
        <v>993</v>
      </c>
      <c r="C196" s="31" t="s">
        <v>1024</v>
      </c>
      <c r="D196" s="31" t="s">
        <v>886</v>
      </c>
      <c r="E196" s="31" t="s">
        <v>530</v>
      </c>
      <c r="F196" s="84">
        <v>312588</v>
      </c>
      <c r="G196" s="32">
        <v>328.54</v>
      </c>
      <c r="H196" s="32" t="s">
        <v>844</v>
      </c>
    </row>
    <row r="197" spans="1:8" ht="15" customHeight="1">
      <c r="A197" s="83">
        <v>45478</v>
      </c>
      <c r="B197" s="32" t="s">
        <v>993</v>
      </c>
      <c r="C197" s="31" t="s">
        <v>1024</v>
      </c>
      <c r="D197" s="31" t="s">
        <v>1127</v>
      </c>
      <c r="E197" s="31" t="s">
        <v>530</v>
      </c>
      <c r="F197" s="84">
        <v>485472</v>
      </c>
      <c r="G197" s="32">
        <v>328.37</v>
      </c>
      <c r="H197" s="32" t="s">
        <v>844</v>
      </c>
    </row>
    <row r="198" spans="1:8" ht="15" customHeight="1">
      <c r="A198" s="83">
        <v>45478</v>
      </c>
      <c r="B198" s="32" t="s">
        <v>993</v>
      </c>
      <c r="C198" s="31" t="s">
        <v>1024</v>
      </c>
      <c r="D198" s="31" t="s">
        <v>1128</v>
      </c>
      <c r="E198" s="31" t="s">
        <v>530</v>
      </c>
      <c r="F198" s="84">
        <v>829312</v>
      </c>
      <c r="G198" s="32">
        <v>326.52999999999997</v>
      </c>
      <c r="H198" s="32" t="s">
        <v>844</v>
      </c>
    </row>
    <row r="199" spans="1:8" ht="15" customHeight="1">
      <c r="A199" s="83">
        <v>45478</v>
      </c>
      <c r="B199" s="32" t="s">
        <v>993</v>
      </c>
      <c r="C199" s="31" t="s">
        <v>1024</v>
      </c>
      <c r="D199" s="31" t="s">
        <v>1129</v>
      </c>
      <c r="E199" s="31" t="s">
        <v>530</v>
      </c>
      <c r="F199" s="84">
        <v>259603</v>
      </c>
      <c r="G199" s="32">
        <v>316.62</v>
      </c>
      <c r="H199" s="32" t="s">
        <v>844</v>
      </c>
    </row>
    <row r="200" spans="1:8" ht="15" customHeight="1">
      <c r="A200" s="83">
        <v>45478</v>
      </c>
      <c r="B200" s="32" t="s">
        <v>993</v>
      </c>
      <c r="C200" s="31" t="s">
        <v>1024</v>
      </c>
      <c r="D200" s="31" t="s">
        <v>994</v>
      </c>
      <c r="E200" s="31" t="s">
        <v>530</v>
      </c>
      <c r="F200" s="84">
        <v>1000000</v>
      </c>
      <c r="G200" s="32">
        <v>316.95</v>
      </c>
      <c r="H200" s="32" t="s">
        <v>844</v>
      </c>
    </row>
    <row r="201" spans="1:8" ht="15" customHeight="1">
      <c r="A201" s="83">
        <v>45478</v>
      </c>
      <c r="B201" s="32" t="s">
        <v>993</v>
      </c>
      <c r="C201" s="31" t="s">
        <v>1024</v>
      </c>
      <c r="D201" s="31" t="s">
        <v>1126</v>
      </c>
      <c r="E201" s="31" t="s">
        <v>530</v>
      </c>
      <c r="F201" s="84">
        <v>315109</v>
      </c>
      <c r="G201" s="32">
        <v>334.89</v>
      </c>
      <c r="H201" s="32" t="s">
        <v>844</v>
      </c>
    </row>
    <row r="202" spans="1:8" ht="15" customHeight="1">
      <c r="A202" s="83">
        <v>45478</v>
      </c>
      <c r="B202" s="32" t="s">
        <v>993</v>
      </c>
      <c r="C202" s="31" t="s">
        <v>1024</v>
      </c>
      <c r="D202" s="31" t="s">
        <v>1125</v>
      </c>
      <c r="E202" s="31" t="s">
        <v>530</v>
      </c>
      <c r="F202" s="84">
        <v>273689</v>
      </c>
      <c r="G202" s="32">
        <v>332.66</v>
      </c>
      <c r="H202" s="32" t="s">
        <v>844</v>
      </c>
    </row>
    <row r="203" spans="1:8" ht="15" customHeight="1">
      <c r="A203" s="83">
        <v>45478</v>
      </c>
      <c r="B203" s="32" t="s">
        <v>324</v>
      </c>
      <c r="C203" s="31" t="s">
        <v>1130</v>
      </c>
      <c r="D203" s="31" t="s">
        <v>1131</v>
      </c>
      <c r="E203" s="31" t="s">
        <v>530</v>
      </c>
      <c r="F203" s="84">
        <v>264929</v>
      </c>
      <c r="G203" s="32">
        <v>5209.8599999999997</v>
      </c>
      <c r="H203" s="32" t="s">
        <v>844</v>
      </c>
    </row>
    <row r="204" spans="1:8" ht="15" customHeight="1">
      <c r="A204" s="83">
        <v>45478</v>
      </c>
      <c r="B204" s="32" t="s">
        <v>324</v>
      </c>
      <c r="C204" s="31" t="s">
        <v>1130</v>
      </c>
      <c r="D204" s="31" t="s">
        <v>947</v>
      </c>
      <c r="E204" s="31" t="s">
        <v>530</v>
      </c>
      <c r="F204" s="84">
        <v>218238</v>
      </c>
      <c r="G204" s="32">
        <v>5188.3</v>
      </c>
      <c r="H204" s="32" t="s">
        <v>844</v>
      </c>
    </row>
    <row r="205" spans="1:8" ht="15" customHeight="1">
      <c r="A205" s="83">
        <v>45478</v>
      </c>
      <c r="B205" s="32" t="s">
        <v>324</v>
      </c>
      <c r="C205" s="31" t="s">
        <v>1130</v>
      </c>
      <c r="D205" s="31" t="s">
        <v>915</v>
      </c>
      <c r="E205" s="31" t="s">
        <v>530</v>
      </c>
      <c r="F205" s="84">
        <v>314038</v>
      </c>
      <c r="G205" s="32">
        <v>5193.62</v>
      </c>
      <c r="H205" s="32" t="s">
        <v>844</v>
      </c>
    </row>
    <row r="206" spans="1:8" ht="15" customHeight="1">
      <c r="A206" s="83">
        <v>45478</v>
      </c>
      <c r="B206" s="32" t="s">
        <v>324</v>
      </c>
      <c r="C206" s="31" t="s">
        <v>1130</v>
      </c>
      <c r="D206" s="31" t="s">
        <v>886</v>
      </c>
      <c r="E206" s="31" t="s">
        <v>530</v>
      </c>
      <c r="F206" s="84">
        <v>316980</v>
      </c>
      <c r="G206" s="32">
        <v>5121.57</v>
      </c>
      <c r="H206" s="32" t="s">
        <v>844</v>
      </c>
    </row>
    <row r="207" spans="1:8" ht="15" customHeight="1">
      <c r="A207" s="83">
        <v>45478</v>
      </c>
      <c r="B207" s="32" t="s">
        <v>324</v>
      </c>
      <c r="C207" s="31" t="s">
        <v>1130</v>
      </c>
      <c r="D207" s="31" t="s">
        <v>892</v>
      </c>
      <c r="E207" s="31" t="s">
        <v>530</v>
      </c>
      <c r="F207" s="84">
        <v>267640</v>
      </c>
      <c r="G207" s="32">
        <v>5218.84</v>
      </c>
      <c r="H207" s="32" t="s">
        <v>844</v>
      </c>
    </row>
    <row r="208" spans="1:8" ht="15" customHeight="1">
      <c r="A208" s="83">
        <v>45478</v>
      </c>
      <c r="B208" s="32" t="s">
        <v>1132</v>
      </c>
      <c r="C208" s="31" t="s">
        <v>1133</v>
      </c>
      <c r="D208" s="31" t="s">
        <v>886</v>
      </c>
      <c r="E208" s="31" t="s">
        <v>530</v>
      </c>
      <c r="F208" s="84">
        <v>1529500</v>
      </c>
      <c r="G208" s="32">
        <v>152.61000000000001</v>
      </c>
      <c r="H208" s="32" t="s">
        <v>844</v>
      </c>
    </row>
    <row r="209" spans="1:8" ht="15" customHeight="1">
      <c r="A209" s="83">
        <v>45478</v>
      </c>
      <c r="B209" s="32" t="s">
        <v>1134</v>
      </c>
      <c r="C209" s="31" t="s">
        <v>1135</v>
      </c>
      <c r="D209" s="31" t="s">
        <v>886</v>
      </c>
      <c r="E209" s="31" t="s">
        <v>530</v>
      </c>
      <c r="F209" s="84">
        <v>332007</v>
      </c>
      <c r="G209" s="32">
        <v>322.52</v>
      </c>
      <c r="H209" s="32" t="s">
        <v>844</v>
      </c>
    </row>
    <row r="210" spans="1:8" ht="15" customHeight="1">
      <c r="A210" s="83">
        <v>45478</v>
      </c>
      <c r="B210" s="32" t="s">
        <v>795</v>
      </c>
      <c r="C210" s="31" t="s">
        <v>1138</v>
      </c>
      <c r="D210" s="31" t="s">
        <v>947</v>
      </c>
      <c r="E210" s="31" t="s">
        <v>530</v>
      </c>
      <c r="F210" s="84">
        <v>283734</v>
      </c>
      <c r="G210" s="32">
        <v>3457.49</v>
      </c>
      <c r="H210" s="32" t="s">
        <v>844</v>
      </c>
    </row>
    <row r="211" spans="1:8" ht="15" customHeight="1">
      <c r="A211" s="83">
        <v>45478</v>
      </c>
      <c r="B211" s="32" t="s">
        <v>795</v>
      </c>
      <c r="C211" s="31" t="s">
        <v>1138</v>
      </c>
      <c r="D211" s="31" t="s">
        <v>886</v>
      </c>
      <c r="E211" s="31" t="s">
        <v>530</v>
      </c>
      <c r="F211" s="84">
        <v>409830</v>
      </c>
      <c r="G211" s="32">
        <v>3468.91</v>
      </c>
      <c r="H211" s="32" t="s">
        <v>844</v>
      </c>
    </row>
    <row r="212" spans="1:8" ht="15" customHeight="1">
      <c r="A212" s="83">
        <v>45478</v>
      </c>
      <c r="B212" s="32" t="s">
        <v>1139</v>
      </c>
      <c r="C212" s="31" t="s">
        <v>1140</v>
      </c>
      <c r="D212" s="31" t="s">
        <v>886</v>
      </c>
      <c r="E212" s="31" t="s">
        <v>530</v>
      </c>
      <c r="F212" s="84">
        <v>390187</v>
      </c>
      <c r="G212" s="32">
        <v>369.62</v>
      </c>
      <c r="H212" s="32" t="s">
        <v>844</v>
      </c>
    </row>
    <row r="213" spans="1:8" ht="15" customHeight="1">
      <c r="A213" s="83">
        <v>45478</v>
      </c>
      <c r="B213" s="32" t="s">
        <v>1139</v>
      </c>
      <c r="C213" s="31" t="s">
        <v>1140</v>
      </c>
      <c r="D213" s="31" t="s">
        <v>977</v>
      </c>
      <c r="E213" s="31" t="s">
        <v>530</v>
      </c>
      <c r="F213" s="84">
        <v>367296</v>
      </c>
      <c r="G213" s="32">
        <v>374.26</v>
      </c>
      <c r="H213" s="32" t="s">
        <v>844</v>
      </c>
    </row>
    <row r="214" spans="1:8" ht="15" customHeight="1">
      <c r="A214" s="83">
        <v>45478</v>
      </c>
      <c r="B214" s="32" t="s">
        <v>1144</v>
      </c>
      <c r="C214" s="31" t="s">
        <v>1145</v>
      </c>
      <c r="D214" s="31" t="s">
        <v>890</v>
      </c>
      <c r="E214" s="31" t="s">
        <v>530</v>
      </c>
      <c r="F214" s="84">
        <v>63000</v>
      </c>
      <c r="G214" s="32">
        <v>131.32</v>
      </c>
      <c r="H214" s="32" t="s">
        <v>844</v>
      </c>
    </row>
    <row r="215" spans="1:8" ht="15" customHeight="1">
      <c r="A215" s="83">
        <v>45478</v>
      </c>
      <c r="B215" s="32" t="s">
        <v>1146</v>
      </c>
      <c r="C215" s="31" t="s">
        <v>1147</v>
      </c>
      <c r="D215" s="31" t="s">
        <v>1023</v>
      </c>
      <c r="E215" s="31" t="s">
        <v>530</v>
      </c>
      <c r="F215" s="84">
        <v>66400</v>
      </c>
      <c r="G215" s="32">
        <v>362.85</v>
      </c>
      <c r="H215" s="32" t="s">
        <v>844</v>
      </c>
    </row>
    <row r="216" spans="1:8" ht="15" customHeight="1">
      <c r="A216" s="83">
        <v>45478</v>
      </c>
      <c r="B216" s="32" t="s">
        <v>1010</v>
      </c>
      <c r="C216" s="31" t="s">
        <v>1011</v>
      </c>
      <c r="D216" s="31" t="s">
        <v>1012</v>
      </c>
      <c r="E216" s="31" t="s">
        <v>530</v>
      </c>
      <c r="F216" s="84">
        <v>487998</v>
      </c>
      <c r="G216" s="32">
        <v>3.88</v>
      </c>
      <c r="H216" s="32" t="s">
        <v>844</v>
      </c>
    </row>
    <row r="217" spans="1:8" ht="15" customHeight="1">
      <c r="A217" s="83">
        <v>45478</v>
      </c>
      <c r="B217" s="32" t="s">
        <v>1010</v>
      </c>
      <c r="C217" s="31" t="s">
        <v>1011</v>
      </c>
      <c r="D217" s="31" t="s">
        <v>1151</v>
      </c>
      <c r="E217" s="31" t="s">
        <v>530</v>
      </c>
      <c r="F217" s="84">
        <v>2000000</v>
      </c>
      <c r="G217" s="32">
        <v>3.97</v>
      </c>
      <c r="H217" s="32" t="s">
        <v>844</v>
      </c>
    </row>
    <row r="218" spans="1:8" ht="15" customHeight="1">
      <c r="A218" s="83">
        <v>45478</v>
      </c>
      <c r="B218" s="32" t="s">
        <v>1010</v>
      </c>
      <c r="C218" s="31" t="s">
        <v>1011</v>
      </c>
      <c r="D218" s="31" t="s">
        <v>1205</v>
      </c>
      <c r="E218" s="31" t="s">
        <v>530</v>
      </c>
      <c r="F218" s="84">
        <v>2986470</v>
      </c>
      <c r="G218" s="32">
        <v>3.96</v>
      </c>
      <c r="H218" s="32" t="s">
        <v>844</v>
      </c>
    </row>
    <row r="219" spans="1:8" ht="15" customHeight="1">
      <c r="A219" s="83">
        <v>45478</v>
      </c>
      <c r="B219" s="32" t="s">
        <v>784</v>
      </c>
      <c r="C219" s="31" t="s">
        <v>1013</v>
      </c>
      <c r="D219" s="31" t="s">
        <v>892</v>
      </c>
      <c r="E219" s="31" t="s">
        <v>530</v>
      </c>
      <c r="F219" s="84">
        <v>609882</v>
      </c>
      <c r="G219" s="32">
        <v>2723.76</v>
      </c>
      <c r="H219" s="32" t="s">
        <v>844</v>
      </c>
    </row>
    <row r="220" spans="1:8" ht="15" customHeight="1">
      <c r="A220" s="83">
        <v>45478</v>
      </c>
      <c r="B220" s="32" t="s">
        <v>388</v>
      </c>
      <c r="C220" s="31" t="s">
        <v>1206</v>
      </c>
      <c r="D220" s="31" t="s">
        <v>1077</v>
      </c>
      <c r="E220" s="31" t="s">
        <v>530</v>
      </c>
      <c r="F220" s="84">
        <v>912211</v>
      </c>
      <c r="G220" s="32">
        <v>2260</v>
      </c>
      <c r="H220" s="32" t="s">
        <v>844</v>
      </c>
    </row>
    <row r="221" spans="1:8" ht="15" customHeight="1">
      <c r="A221" s="83">
        <v>45478</v>
      </c>
      <c r="B221" s="32" t="s">
        <v>389</v>
      </c>
      <c r="C221" s="31" t="s">
        <v>1152</v>
      </c>
      <c r="D221" s="31" t="s">
        <v>892</v>
      </c>
      <c r="E221" s="31" t="s">
        <v>530</v>
      </c>
      <c r="F221" s="84">
        <v>7834976</v>
      </c>
      <c r="G221" s="32">
        <v>128.13999999999999</v>
      </c>
      <c r="H221" s="32" t="s">
        <v>844</v>
      </c>
    </row>
    <row r="222" spans="1:8" ht="15" customHeight="1">
      <c r="A222" s="83">
        <v>45478</v>
      </c>
      <c r="B222" s="32" t="s">
        <v>1153</v>
      </c>
      <c r="C222" s="31" t="s">
        <v>1154</v>
      </c>
      <c r="D222" s="31" t="s">
        <v>886</v>
      </c>
      <c r="E222" s="31" t="s">
        <v>530</v>
      </c>
      <c r="F222" s="84">
        <v>236633</v>
      </c>
      <c r="G222" s="32">
        <v>839.19</v>
      </c>
      <c r="H222" s="32" t="s">
        <v>844</v>
      </c>
    </row>
    <row r="223" spans="1:8" ht="15" customHeight="1">
      <c r="A223" s="83">
        <v>45478</v>
      </c>
      <c r="B223" s="32" t="s">
        <v>1155</v>
      </c>
      <c r="C223" s="31" t="s">
        <v>1156</v>
      </c>
      <c r="D223" s="31" t="s">
        <v>886</v>
      </c>
      <c r="E223" s="31" t="s">
        <v>530</v>
      </c>
      <c r="F223" s="84">
        <v>55481</v>
      </c>
      <c r="G223" s="32">
        <v>623.70000000000005</v>
      </c>
      <c r="H223" s="32" t="s">
        <v>844</v>
      </c>
    </row>
    <row r="224" spans="1:8" ht="15" customHeight="1">
      <c r="A224" s="83">
        <v>45478</v>
      </c>
      <c r="B224" s="32" t="s">
        <v>1207</v>
      </c>
      <c r="C224" s="31" t="s">
        <v>1208</v>
      </c>
      <c r="D224" s="31" t="s">
        <v>1209</v>
      </c>
      <c r="E224" s="31" t="s">
        <v>530</v>
      </c>
      <c r="F224" s="84">
        <v>2065272</v>
      </c>
      <c r="G224" s="32">
        <v>168.19</v>
      </c>
      <c r="H224" s="32" t="s">
        <v>844</v>
      </c>
    </row>
    <row r="225" spans="1:8" ht="15" customHeight="1">
      <c r="A225" s="83">
        <v>45478</v>
      </c>
      <c r="B225" s="32" t="s">
        <v>780</v>
      </c>
      <c r="C225" s="31" t="s">
        <v>1157</v>
      </c>
      <c r="D225" s="31" t="s">
        <v>886</v>
      </c>
      <c r="E225" s="31" t="s">
        <v>530</v>
      </c>
      <c r="F225" s="84">
        <v>7930255</v>
      </c>
      <c r="G225" s="32">
        <v>300.66000000000003</v>
      </c>
      <c r="H225" s="32" t="s">
        <v>844</v>
      </c>
    </row>
    <row r="226" spans="1:8" ht="15" customHeight="1">
      <c r="A226" s="83">
        <v>45478</v>
      </c>
      <c r="B226" s="32" t="s">
        <v>780</v>
      </c>
      <c r="C226" s="31" t="s">
        <v>1157</v>
      </c>
      <c r="D226" s="31" t="s">
        <v>892</v>
      </c>
      <c r="E226" s="31" t="s">
        <v>530</v>
      </c>
      <c r="F226" s="84">
        <v>3709828</v>
      </c>
      <c r="G226" s="32">
        <v>302.04000000000002</v>
      </c>
      <c r="H226" s="32" t="s">
        <v>844</v>
      </c>
    </row>
    <row r="227" spans="1:8" ht="15" customHeight="1">
      <c r="A227" s="83">
        <v>45478</v>
      </c>
      <c r="B227" s="32" t="s">
        <v>1210</v>
      </c>
      <c r="C227" s="31" t="s">
        <v>1211</v>
      </c>
      <c r="D227" s="31" t="s">
        <v>1212</v>
      </c>
      <c r="E227" s="31" t="s">
        <v>530</v>
      </c>
      <c r="F227" s="84">
        <v>102000</v>
      </c>
      <c r="G227" s="32">
        <v>4.17</v>
      </c>
      <c r="H227" s="32" t="s">
        <v>844</v>
      </c>
    </row>
    <row r="228" spans="1:8" ht="15" customHeight="1">
      <c r="A228" s="83">
        <v>45478</v>
      </c>
      <c r="B228" s="32" t="s">
        <v>1158</v>
      </c>
      <c r="C228" s="31" t="s">
        <v>1159</v>
      </c>
      <c r="D228" s="31" t="s">
        <v>1017</v>
      </c>
      <c r="E228" s="31" t="s">
        <v>530</v>
      </c>
      <c r="F228" s="84">
        <v>40000</v>
      </c>
      <c r="G228" s="32">
        <v>57.85</v>
      </c>
      <c r="H228" s="32" t="s">
        <v>844</v>
      </c>
    </row>
    <row r="229" spans="1:8" ht="15" customHeight="1">
      <c r="A229" s="83">
        <v>45478</v>
      </c>
      <c r="B229" s="32" t="s">
        <v>973</v>
      </c>
      <c r="C229" s="31" t="s">
        <v>974</v>
      </c>
      <c r="D229" s="31" t="s">
        <v>972</v>
      </c>
      <c r="E229" s="31" t="s">
        <v>530</v>
      </c>
      <c r="F229" s="84">
        <v>9097726</v>
      </c>
      <c r="G229" s="32">
        <v>2.15</v>
      </c>
      <c r="H229" s="32" t="s">
        <v>844</v>
      </c>
    </row>
    <row r="230" spans="1:8" ht="15" customHeight="1">
      <c r="A230" s="83">
        <v>45478</v>
      </c>
      <c r="B230" s="32" t="s">
        <v>973</v>
      </c>
      <c r="C230" s="31" t="s">
        <v>974</v>
      </c>
      <c r="D230" s="31" t="s">
        <v>1014</v>
      </c>
      <c r="E230" s="31" t="s">
        <v>530</v>
      </c>
      <c r="F230" s="84">
        <v>5530739</v>
      </c>
      <c r="G230" s="32">
        <v>2.17</v>
      </c>
      <c r="H230" s="32" t="s">
        <v>844</v>
      </c>
    </row>
    <row r="231" spans="1:8" ht="15" customHeight="1">
      <c r="A231" s="83">
        <v>45478</v>
      </c>
      <c r="B231" s="32" t="s">
        <v>973</v>
      </c>
      <c r="C231" s="31" t="s">
        <v>974</v>
      </c>
      <c r="D231" s="31" t="s">
        <v>1012</v>
      </c>
      <c r="E231" s="31" t="s">
        <v>530</v>
      </c>
      <c r="F231" s="84">
        <v>6821172</v>
      </c>
      <c r="G231" s="32">
        <v>2.17</v>
      </c>
      <c r="H231" s="32" t="s">
        <v>844</v>
      </c>
    </row>
    <row r="232" spans="1:8" ht="15" customHeight="1">
      <c r="A232" s="83">
        <v>45478</v>
      </c>
      <c r="B232" s="32" t="s">
        <v>973</v>
      </c>
      <c r="C232" s="31" t="s">
        <v>974</v>
      </c>
      <c r="D232" s="31" t="s">
        <v>1160</v>
      </c>
      <c r="E232" s="31" t="s">
        <v>530</v>
      </c>
      <c r="F232" s="84">
        <v>5557073</v>
      </c>
      <c r="G232" s="32">
        <v>2.11</v>
      </c>
      <c r="H232" s="32" t="s">
        <v>844</v>
      </c>
    </row>
    <row r="233" spans="1:8" ht="15" customHeight="1">
      <c r="A233" s="83">
        <v>45478</v>
      </c>
      <c r="B233" s="32" t="s">
        <v>1161</v>
      </c>
      <c r="C233" s="31" t="s">
        <v>1162</v>
      </c>
      <c r="D233" s="31" t="s">
        <v>886</v>
      </c>
      <c r="E233" s="31" t="s">
        <v>530</v>
      </c>
      <c r="F233" s="84">
        <v>226121</v>
      </c>
      <c r="G233" s="32">
        <v>167.25</v>
      </c>
      <c r="H233" s="32" t="s">
        <v>844</v>
      </c>
    </row>
    <row r="234" spans="1:8" ht="15" customHeight="1">
      <c r="A234" s="83">
        <v>45478</v>
      </c>
      <c r="B234" s="32" t="s">
        <v>1161</v>
      </c>
      <c r="C234" s="31" t="s">
        <v>1162</v>
      </c>
      <c r="D234" s="31" t="s">
        <v>932</v>
      </c>
      <c r="E234" s="31" t="s">
        <v>530</v>
      </c>
      <c r="F234" s="84">
        <v>211684</v>
      </c>
      <c r="G234" s="32">
        <v>166.05</v>
      </c>
      <c r="H234" s="32" t="s">
        <v>844</v>
      </c>
    </row>
    <row r="235" spans="1:8" ht="15" customHeight="1">
      <c r="A235" s="83">
        <v>45478</v>
      </c>
      <c r="B235" s="32" t="s">
        <v>1163</v>
      </c>
      <c r="C235" s="31" t="s">
        <v>1164</v>
      </c>
      <c r="D235" s="31" t="s">
        <v>1167</v>
      </c>
      <c r="E235" s="31" t="s">
        <v>530</v>
      </c>
      <c r="F235" s="84">
        <v>110000</v>
      </c>
      <c r="G235" s="32">
        <v>71.010000000000005</v>
      </c>
      <c r="H235" s="32" t="s">
        <v>844</v>
      </c>
    </row>
    <row r="236" spans="1:8" ht="15" customHeight="1">
      <c r="A236" s="83">
        <v>45478</v>
      </c>
      <c r="B236" s="32" t="s">
        <v>1163</v>
      </c>
      <c r="C236" s="31" t="s">
        <v>1164</v>
      </c>
      <c r="D236" s="31" t="s">
        <v>1168</v>
      </c>
      <c r="E236" s="31" t="s">
        <v>530</v>
      </c>
      <c r="F236" s="84">
        <v>36000</v>
      </c>
      <c r="G236" s="32">
        <v>71.94</v>
      </c>
      <c r="H236" s="32" t="s">
        <v>844</v>
      </c>
    </row>
    <row r="237" spans="1:8" ht="15" customHeight="1">
      <c r="A237" s="83">
        <v>45478</v>
      </c>
      <c r="B237" s="32" t="s">
        <v>1169</v>
      </c>
      <c r="C237" s="31" t="s">
        <v>1170</v>
      </c>
      <c r="D237" s="31" t="s">
        <v>890</v>
      </c>
      <c r="E237" s="31" t="s">
        <v>530</v>
      </c>
      <c r="F237" s="84">
        <v>230000</v>
      </c>
      <c r="G237" s="32">
        <v>112.2</v>
      </c>
      <c r="H237" s="32" t="s">
        <v>844</v>
      </c>
    </row>
    <row r="238" spans="1:8" ht="15" customHeight="1">
      <c r="A238" s="83">
        <v>45478</v>
      </c>
      <c r="B238" s="32" t="s">
        <v>1169</v>
      </c>
      <c r="C238" s="31" t="s">
        <v>1170</v>
      </c>
      <c r="D238" s="31" t="s">
        <v>971</v>
      </c>
      <c r="E238" s="31" t="s">
        <v>530</v>
      </c>
      <c r="F238" s="84">
        <v>128000</v>
      </c>
      <c r="G238" s="32">
        <v>112.13</v>
      </c>
      <c r="H238" s="32" t="s">
        <v>844</v>
      </c>
    </row>
    <row r="239" spans="1:8" ht="15" customHeight="1">
      <c r="A239" s="83">
        <v>45478</v>
      </c>
      <c r="B239" s="32" t="s">
        <v>1169</v>
      </c>
      <c r="C239" s="31" t="s">
        <v>1170</v>
      </c>
      <c r="D239" s="31" t="s">
        <v>1213</v>
      </c>
      <c r="E239" s="31" t="s">
        <v>530</v>
      </c>
      <c r="F239" s="84">
        <v>140000</v>
      </c>
      <c r="G239" s="32">
        <v>112.2</v>
      </c>
      <c r="H239" s="32" t="s">
        <v>844</v>
      </c>
    </row>
    <row r="240" spans="1:8" ht="15" customHeight="1">
      <c r="A240" s="83">
        <v>45478</v>
      </c>
      <c r="B240" s="32" t="s">
        <v>933</v>
      </c>
      <c r="C240" s="31" t="s">
        <v>934</v>
      </c>
      <c r="D240" s="31" t="s">
        <v>928</v>
      </c>
      <c r="E240" s="31" t="s">
        <v>530</v>
      </c>
      <c r="F240" s="84">
        <v>28000</v>
      </c>
      <c r="G240" s="32">
        <v>135.29</v>
      </c>
      <c r="H240" s="32" t="s">
        <v>844</v>
      </c>
    </row>
    <row r="241" spans="1:8" ht="15" customHeight="1">
      <c r="A241" s="83">
        <v>45478</v>
      </c>
      <c r="B241" s="32" t="s">
        <v>435</v>
      </c>
      <c r="C241" s="31" t="s">
        <v>1214</v>
      </c>
      <c r="D241" s="31" t="s">
        <v>1215</v>
      </c>
      <c r="E241" s="31" t="s">
        <v>530</v>
      </c>
      <c r="F241" s="84">
        <v>2941176</v>
      </c>
      <c r="G241" s="32">
        <v>680</v>
      </c>
      <c r="H241" s="32" t="s">
        <v>844</v>
      </c>
    </row>
    <row r="242" spans="1:8" ht="15" customHeight="1">
      <c r="A242" s="83">
        <v>45478</v>
      </c>
      <c r="B242" s="32" t="s">
        <v>1172</v>
      </c>
      <c r="C242" s="31" t="s">
        <v>1173</v>
      </c>
      <c r="D242" s="31" t="s">
        <v>892</v>
      </c>
      <c r="E242" s="31" t="s">
        <v>530</v>
      </c>
      <c r="F242" s="84">
        <v>2345280</v>
      </c>
      <c r="G242" s="32">
        <v>58.26</v>
      </c>
      <c r="H242" s="32" t="s">
        <v>844</v>
      </c>
    </row>
    <row r="243" spans="1:8" ht="15" customHeight="1">
      <c r="A243" s="83">
        <v>45478</v>
      </c>
      <c r="B243" s="32" t="s">
        <v>1015</v>
      </c>
      <c r="C243" s="31" t="s">
        <v>1016</v>
      </c>
      <c r="D243" s="31" t="s">
        <v>1017</v>
      </c>
      <c r="E243" s="31" t="s">
        <v>530</v>
      </c>
      <c r="F243" s="84">
        <v>25600</v>
      </c>
      <c r="G243" s="32">
        <v>193.52</v>
      </c>
      <c r="H243" s="32" t="s">
        <v>844</v>
      </c>
    </row>
    <row r="244" spans="1:8" ht="15" customHeight="1">
      <c r="A244" s="83">
        <v>45478</v>
      </c>
      <c r="B244" s="32" t="s">
        <v>428</v>
      </c>
      <c r="C244" s="31" t="s">
        <v>1174</v>
      </c>
      <c r="D244" s="31" t="s">
        <v>886</v>
      </c>
      <c r="E244" s="31" t="s">
        <v>530</v>
      </c>
      <c r="F244" s="84">
        <v>212058</v>
      </c>
      <c r="G244" s="32">
        <v>2019.74</v>
      </c>
      <c r="H244" s="32" t="s">
        <v>844</v>
      </c>
    </row>
    <row r="245" spans="1:8" ht="15" customHeight="1">
      <c r="A245" s="83">
        <v>45478</v>
      </c>
      <c r="B245" s="32" t="s">
        <v>1175</v>
      </c>
      <c r="C245" s="31" t="s">
        <v>1176</v>
      </c>
      <c r="D245" s="31" t="s">
        <v>967</v>
      </c>
      <c r="E245" s="31" t="s">
        <v>530</v>
      </c>
      <c r="F245" s="84">
        <v>91200</v>
      </c>
      <c r="G245" s="32">
        <v>124.29</v>
      </c>
      <c r="H245" s="32" t="s">
        <v>844</v>
      </c>
    </row>
    <row r="246" spans="1:8" ht="15" customHeight="1">
      <c r="A246" s="83">
        <v>45478</v>
      </c>
      <c r="B246" s="32" t="s">
        <v>1175</v>
      </c>
      <c r="C246" s="31" t="s">
        <v>1176</v>
      </c>
      <c r="D246" s="31" t="s">
        <v>903</v>
      </c>
      <c r="E246" s="31" t="s">
        <v>530</v>
      </c>
      <c r="F246" s="84">
        <v>124800</v>
      </c>
      <c r="G246" s="32">
        <v>123.59</v>
      </c>
      <c r="H246" s="32" t="s">
        <v>844</v>
      </c>
    </row>
    <row r="247" spans="1:8" ht="15" customHeight="1">
      <c r="A247" s="83">
        <v>45478</v>
      </c>
      <c r="B247" s="32" t="s">
        <v>975</v>
      </c>
      <c r="C247" s="31" t="s">
        <v>976</v>
      </c>
      <c r="D247" s="31" t="s">
        <v>1216</v>
      </c>
      <c r="E247" s="31" t="s">
        <v>530</v>
      </c>
      <c r="F247" s="84">
        <v>70868</v>
      </c>
      <c r="G247" s="32">
        <v>24.82</v>
      </c>
      <c r="H247" s="32" t="s">
        <v>844</v>
      </c>
    </row>
    <row r="248" spans="1:8" ht="15" customHeight="1">
      <c r="A248" s="83">
        <v>45478</v>
      </c>
      <c r="B248" s="32" t="s">
        <v>975</v>
      </c>
      <c r="C248" s="31" t="s">
        <v>976</v>
      </c>
      <c r="D248" s="31" t="s">
        <v>1217</v>
      </c>
      <c r="E248" s="31" t="s">
        <v>530</v>
      </c>
      <c r="F248" s="84">
        <v>118059</v>
      </c>
      <c r="G248" s="32">
        <v>24.33</v>
      </c>
      <c r="H248" s="32" t="s">
        <v>844</v>
      </c>
    </row>
    <row r="249" spans="1:8" ht="15" customHeight="1">
      <c r="A249" s="83">
        <v>45478</v>
      </c>
      <c r="B249" s="32" t="s">
        <v>1018</v>
      </c>
      <c r="C249" s="31" t="s">
        <v>1019</v>
      </c>
      <c r="D249" s="31" t="s">
        <v>886</v>
      </c>
      <c r="E249" s="31" t="s">
        <v>530</v>
      </c>
      <c r="F249" s="84">
        <v>214640</v>
      </c>
      <c r="G249" s="32">
        <v>915.12</v>
      </c>
      <c r="H249" s="32" t="s">
        <v>844</v>
      </c>
    </row>
    <row r="250" spans="1:8" ht="15" customHeight="1">
      <c r="A250" s="83">
        <v>45478</v>
      </c>
      <c r="B250" s="32" t="s">
        <v>1180</v>
      </c>
      <c r="C250" s="31" t="s">
        <v>1181</v>
      </c>
      <c r="D250" s="31" t="s">
        <v>1128</v>
      </c>
      <c r="E250" s="31" t="s">
        <v>530</v>
      </c>
      <c r="F250" s="84">
        <v>2653077</v>
      </c>
      <c r="G250" s="32">
        <v>75.45</v>
      </c>
      <c r="H250" s="32" t="s">
        <v>844</v>
      </c>
    </row>
    <row r="251" spans="1:8" ht="15" customHeight="1">
      <c r="A251" s="83">
        <v>45478</v>
      </c>
      <c r="B251" s="32" t="s">
        <v>1182</v>
      </c>
      <c r="C251" s="31" t="s">
        <v>1183</v>
      </c>
      <c r="D251" s="31" t="s">
        <v>892</v>
      </c>
      <c r="E251" s="31" t="s">
        <v>530</v>
      </c>
      <c r="F251" s="84">
        <v>1335150</v>
      </c>
      <c r="G251" s="32">
        <v>59.42</v>
      </c>
      <c r="H251" s="32" t="s">
        <v>844</v>
      </c>
    </row>
    <row r="252" spans="1:8" ht="15" customHeight="1">
      <c r="A252" s="83">
        <v>45478</v>
      </c>
      <c r="B252" s="32" t="s">
        <v>1184</v>
      </c>
      <c r="C252" s="31" t="s">
        <v>1185</v>
      </c>
      <c r="D252" s="31" t="s">
        <v>1187</v>
      </c>
      <c r="E252" s="31" t="s">
        <v>530</v>
      </c>
      <c r="F252" s="84">
        <v>289691</v>
      </c>
      <c r="G252" s="32">
        <v>223.97</v>
      </c>
      <c r="H252" s="32" t="s">
        <v>844</v>
      </c>
    </row>
    <row r="253" spans="1:8" ht="15" customHeight="1">
      <c r="A253" s="83">
        <v>45478</v>
      </c>
      <c r="B253" s="32" t="s">
        <v>1184</v>
      </c>
      <c r="C253" s="31" t="s">
        <v>1185</v>
      </c>
      <c r="D253" s="31" t="s">
        <v>1186</v>
      </c>
      <c r="E253" s="31" t="s">
        <v>530</v>
      </c>
      <c r="F253" s="84">
        <v>585206</v>
      </c>
      <c r="G253" s="32">
        <v>222.47</v>
      </c>
      <c r="H253" s="32" t="s">
        <v>844</v>
      </c>
    </row>
    <row r="254" spans="1:8" ht="15" customHeight="1">
      <c r="A254" s="83">
        <v>45478</v>
      </c>
      <c r="B254" s="32" t="s">
        <v>1184</v>
      </c>
      <c r="C254" s="31" t="s">
        <v>1185</v>
      </c>
      <c r="D254" s="31" t="s">
        <v>886</v>
      </c>
      <c r="E254" s="31" t="s">
        <v>530</v>
      </c>
      <c r="F254" s="84">
        <v>276020</v>
      </c>
      <c r="G254" s="32">
        <v>221.72</v>
      </c>
      <c r="H254" s="32" t="s">
        <v>844</v>
      </c>
    </row>
    <row r="255" spans="1:8" ht="15" customHeight="1">
      <c r="A255" s="83">
        <v>45478</v>
      </c>
      <c r="B255" s="32" t="s">
        <v>1188</v>
      </c>
      <c r="C255" s="31" t="s">
        <v>1189</v>
      </c>
      <c r="D255" s="31" t="s">
        <v>886</v>
      </c>
      <c r="E255" s="31" t="s">
        <v>530</v>
      </c>
      <c r="F255" s="84">
        <v>137517</v>
      </c>
      <c r="G255" s="32">
        <v>503.44</v>
      </c>
      <c r="H255" s="32" t="s">
        <v>844</v>
      </c>
    </row>
    <row r="256" spans="1:8" ht="15" customHeight="1">
      <c r="A256" s="83">
        <v>45478</v>
      </c>
      <c r="B256" s="32" t="s">
        <v>877</v>
      </c>
      <c r="C256" s="31" t="s">
        <v>1190</v>
      </c>
      <c r="D256" s="31" t="s">
        <v>886</v>
      </c>
      <c r="E256" s="31" t="s">
        <v>530</v>
      </c>
      <c r="F256" s="84">
        <v>2681785</v>
      </c>
      <c r="G256" s="32">
        <v>512.30999999999995</v>
      </c>
      <c r="H256" s="32" t="s">
        <v>844</v>
      </c>
    </row>
    <row r="257" spans="1:8" ht="15" customHeight="1">
      <c r="A257" s="83">
        <v>45478</v>
      </c>
      <c r="B257" s="32" t="s">
        <v>467</v>
      </c>
      <c r="C257" s="31" t="s">
        <v>1191</v>
      </c>
      <c r="D257" s="31" t="s">
        <v>886</v>
      </c>
      <c r="E257" s="31" t="s">
        <v>530</v>
      </c>
      <c r="F257" s="84">
        <v>425535</v>
      </c>
      <c r="G257" s="32">
        <v>3220.49</v>
      </c>
      <c r="H257" s="32" t="s">
        <v>844</v>
      </c>
    </row>
    <row r="258" spans="1:8" ht="15" customHeight="1">
      <c r="A258" s="83">
        <v>45478</v>
      </c>
      <c r="B258" s="32" t="s">
        <v>900</v>
      </c>
      <c r="C258" s="31" t="s">
        <v>901</v>
      </c>
      <c r="D258" s="31" t="s">
        <v>892</v>
      </c>
      <c r="E258" s="31" t="s">
        <v>530</v>
      </c>
      <c r="F258" s="84">
        <v>3066994</v>
      </c>
      <c r="G258" s="32">
        <v>31.84</v>
      </c>
      <c r="H258" s="32" t="s">
        <v>844</v>
      </c>
    </row>
    <row r="259" spans="1:8" ht="15" customHeight="1">
      <c r="A259" s="83">
        <v>45478</v>
      </c>
      <c r="B259" s="32" t="s">
        <v>900</v>
      </c>
      <c r="C259" s="31" t="s">
        <v>901</v>
      </c>
      <c r="D259" s="31" t="s">
        <v>902</v>
      </c>
      <c r="E259" s="31" t="s">
        <v>530</v>
      </c>
      <c r="F259" s="84">
        <v>2794418</v>
      </c>
      <c r="G259" s="32">
        <v>31.76</v>
      </c>
      <c r="H259" s="32" t="s">
        <v>844</v>
      </c>
    </row>
    <row r="260" spans="1:8" ht="15" customHeight="1">
      <c r="A260" s="83">
        <v>45478</v>
      </c>
      <c r="B260" s="32" t="s">
        <v>1192</v>
      </c>
      <c r="C260" s="31" t="s">
        <v>1193</v>
      </c>
      <c r="D260" s="31" t="s">
        <v>1218</v>
      </c>
      <c r="E260" s="31" t="s">
        <v>530</v>
      </c>
      <c r="F260" s="84">
        <v>3133941</v>
      </c>
      <c r="G260" s="32">
        <v>4.5</v>
      </c>
      <c r="H260" s="32" t="s">
        <v>844</v>
      </c>
    </row>
    <row r="261" spans="1:8" ht="15" customHeight="1">
      <c r="A261" s="83">
        <v>45478</v>
      </c>
      <c r="B261" s="32" t="s">
        <v>1192</v>
      </c>
      <c r="C261" s="31" t="s">
        <v>1193</v>
      </c>
      <c r="D261" s="31" t="s">
        <v>1219</v>
      </c>
      <c r="E261" s="31" t="s">
        <v>530</v>
      </c>
      <c r="F261" s="84">
        <v>2639025</v>
      </c>
      <c r="G261" s="32">
        <v>4.08</v>
      </c>
      <c r="H261" s="32" t="s">
        <v>844</v>
      </c>
    </row>
    <row r="262" spans="1:8" ht="15" customHeight="1">
      <c r="A262" s="83">
        <v>45478</v>
      </c>
      <c r="B262" s="32" t="s">
        <v>1192</v>
      </c>
      <c r="C262" s="31" t="s">
        <v>1193</v>
      </c>
      <c r="D262" s="31" t="s">
        <v>1220</v>
      </c>
      <c r="E262" s="31" t="s">
        <v>530</v>
      </c>
      <c r="F262" s="84">
        <v>4100000</v>
      </c>
      <c r="G262" s="32">
        <v>4.5</v>
      </c>
      <c r="H262" s="32" t="s">
        <v>844</v>
      </c>
    </row>
    <row r="263" spans="1:8" ht="15" customHeight="1">
      <c r="A263" s="83">
        <v>45478</v>
      </c>
      <c r="B263" s="32" t="s">
        <v>1192</v>
      </c>
      <c r="C263" s="31" t="s">
        <v>1193</v>
      </c>
      <c r="D263" s="31" t="s">
        <v>1221</v>
      </c>
      <c r="E263" s="31" t="s">
        <v>530</v>
      </c>
      <c r="F263" s="84">
        <v>1620000</v>
      </c>
      <c r="G263" s="32">
        <v>4.67</v>
      </c>
      <c r="H263" s="32" t="s">
        <v>844</v>
      </c>
    </row>
    <row r="264" spans="1:8" ht="15" customHeight="1">
      <c r="A264" s="83">
        <v>45478</v>
      </c>
      <c r="B264" s="32" t="s">
        <v>1196</v>
      </c>
      <c r="C264" s="31" t="s">
        <v>1197</v>
      </c>
      <c r="D264" s="31" t="s">
        <v>928</v>
      </c>
      <c r="E264" s="31" t="s">
        <v>530</v>
      </c>
      <c r="F264" s="84">
        <v>188400</v>
      </c>
      <c r="G264" s="32">
        <v>396.75</v>
      </c>
      <c r="H264" s="32" t="s">
        <v>844</v>
      </c>
    </row>
    <row r="265" spans="1:8" ht="15" customHeight="1">
      <c r="A265" s="83">
        <v>45478</v>
      </c>
      <c r="B265" s="32" t="s">
        <v>1198</v>
      </c>
      <c r="C265" s="31" t="s">
        <v>1199</v>
      </c>
      <c r="D265" s="31" t="s">
        <v>1012</v>
      </c>
      <c r="E265" s="31" t="s">
        <v>530</v>
      </c>
      <c r="F265" s="84">
        <v>589505</v>
      </c>
      <c r="G265" s="32">
        <v>3.77</v>
      </c>
      <c r="H265" s="32" t="s">
        <v>844</v>
      </c>
    </row>
    <row r="266" spans="1:8" ht="15" customHeight="1">
      <c r="A266" s="83">
        <v>45478</v>
      </c>
      <c r="B266" s="32" t="s">
        <v>1198</v>
      </c>
      <c r="C266" s="31" t="s">
        <v>1199</v>
      </c>
      <c r="D266" s="31" t="s">
        <v>1222</v>
      </c>
      <c r="E266" s="31" t="s">
        <v>530</v>
      </c>
      <c r="F266" s="84">
        <v>2377375</v>
      </c>
      <c r="G266" s="32">
        <v>3.6</v>
      </c>
      <c r="H266" s="32" t="s">
        <v>844</v>
      </c>
    </row>
    <row r="267" spans="1:8" ht="15" customHeight="1">
      <c r="A267" s="83">
        <v>45478</v>
      </c>
      <c r="B267" s="32" t="s">
        <v>1021</v>
      </c>
      <c r="C267" s="31" t="s">
        <v>1022</v>
      </c>
      <c r="D267" s="31" t="s">
        <v>1023</v>
      </c>
      <c r="E267" s="31" t="s">
        <v>530</v>
      </c>
      <c r="F267" s="84">
        <v>100000</v>
      </c>
      <c r="G267" s="32">
        <v>73.72</v>
      </c>
      <c r="H267" s="32" t="s">
        <v>844</v>
      </c>
    </row>
    <row r="268" spans="1:8" ht="15" customHeight="1">
      <c r="A268" s="83">
        <v>45478</v>
      </c>
      <c r="B268" s="32" t="s">
        <v>1223</v>
      </c>
      <c r="C268" s="31" t="s">
        <v>1224</v>
      </c>
      <c r="D268" s="31" t="s">
        <v>890</v>
      </c>
      <c r="E268" s="31" t="s">
        <v>530</v>
      </c>
      <c r="F268" s="84">
        <v>75000</v>
      </c>
      <c r="G268" s="32">
        <v>17.579999999999998</v>
      </c>
      <c r="H268" s="32" t="s">
        <v>844</v>
      </c>
    </row>
    <row r="269" spans="1:8" ht="15" customHeight="1">
      <c r="A269" s="83">
        <v>45478</v>
      </c>
      <c r="B269" s="32" t="s">
        <v>1200</v>
      </c>
      <c r="C269" s="31" t="s">
        <v>1201</v>
      </c>
      <c r="D269" s="31" t="s">
        <v>886</v>
      </c>
      <c r="E269" s="31" t="s">
        <v>530</v>
      </c>
      <c r="F269" s="84">
        <v>488005</v>
      </c>
      <c r="G269" s="32">
        <v>210.66</v>
      </c>
      <c r="H269" s="32" t="s">
        <v>844</v>
      </c>
    </row>
    <row r="270" spans="1:8" ht="15" customHeight="1">
      <c r="A270" s="83">
        <v>45478</v>
      </c>
      <c r="B270" s="32" t="s">
        <v>916</v>
      </c>
      <c r="C270" s="31" t="s">
        <v>917</v>
      </c>
      <c r="D270" s="31" t="s">
        <v>886</v>
      </c>
      <c r="E270" s="31" t="s">
        <v>530</v>
      </c>
      <c r="F270" s="84">
        <v>842822</v>
      </c>
      <c r="G270" s="32">
        <v>49.83</v>
      </c>
      <c r="H270" s="32" t="s">
        <v>844</v>
      </c>
    </row>
    <row r="271" spans="1:8" ht="15" customHeight="1">
      <c r="A271" s="83">
        <v>45478</v>
      </c>
      <c r="B271" s="32" t="s">
        <v>916</v>
      </c>
      <c r="C271" s="31" t="s">
        <v>917</v>
      </c>
      <c r="D271" s="31" t="s">
        <v>932</v>
      </c>
      <c r="E271" s="31" t="s">
        <v>530</v>
      </c>
      <c r="F271" s="84">
        <v>1002981</v>
      </c>
      <c r="G271" s="32">
        <v>49.59</v>
      </c>
      <c r="H271" s="32" t="s">
        <v>844</v>
      </c>
    </row>
    <row r="272" spans="1:8" ht="15" customHeight="1">
      <c r="A272" s="83">
        <v>45478</v>
      </c>
      <c r="B272" s="32" t="s">
        <v>916</v>
      </c>
      <c r="C272" s="31" t="s">
        <v>917</v>
      </c>
      <c r="D272" s="31" t="s">
        <v>892</v>
      </c>
      <c r="E272" s="31" t="s">
        <v>530</v>
      </c>
      <c r="F272" s="84">
        <v>2063334</v>
      </c>
      <c r="G272" s="32">
        <v>49.66</v>
      </c>
      <c r="H272" s="32" t="s">
        <v>844</v>
      </c>
    </row>
    <row r="273" spans="1:8" ht="15" customHeight="1">
      <c r="A273" s="83">
        <v>45478</v>
      </c>
      <c r="B273" s="32" t="s">
        <v>916</v>
      </c>
      <c r="C273" s="31" t="s">
        <v>917</v>
      </c>
      <c r="D273" s="31" t="s">
        <v>1202</v>
      </c>
      <c r="E273" s="31" t="s">
        <v>530</v>
      </c>
      <c r="F273" s="84">
        <v>1997653</v>
      </c>
      <c r="G273" s="32">
        <v>49.72</v>
      </c>
      <c r="H273" s="32" t="s">
        <v>844</v>
      </c>
    </row>
    <row r="274" spans="1:8" ht="15" customHeight="1">
      <c r="A274" s="83">
        <v>45478</v>
      </c>
      <c r="B274" s="32" t="s">
        <v>916</v>
      </c>
      <c r="C274" s="31" t="s">
        <v>917</v>
      </c>
      <c r="D274" s="31" t="s">
        <v>918</v>
      </c>
      <c r="E274" s="31" t="s">
        <v>530</v>
      </c>
      <c r="F274" s="84">
        <v>2670588</v>
      </c>
      <c r="G274" s="32">
        <v>49.64</v>
      </c>
      <c r="H274" s="32" t="s">
        <v>844</v>
      </c>
    </row>
    <row r="275" spans="1:8" ht="15" customHeight="1">
      <c r="A275" s="83">
        <v>45478</v>
      </c>
      <c r="B275" s="32" t="s">
        <v>916</v>
      </c>
      <c r="C275" s="31" t="s">
        <v>917</v>
      </c>
      <c r="D275" s="31" t="s">
        <v>1203</v>
      </c>
      <c r="E275" s="31" t="s">
        <v>530</v>
      </c>
      <c r="F275" s="84">
        <v>2778191</v>
      </c>
      <c r="G275" s="32">
        <v>49.86</v>
      </c>
      <c r="H275" s="32" t="s">
        <v>844</v>
      </c>
    </row>
    <row r="276" spans="1:8" ht="15" customHeight="1">
      <c r="A276" s="83">
        <v>45478</v>
      </c>
      <c r="B276" s="32" t="s">
        <v>948</v>
      </c>
      <c r="C276" s="31" t="s">
        <v>949</v>
      </c>
      <c r="D276" s="31" t="s">
        <v>1023</v>
      </c>
      <c r="E276" s="31" t="s">
        <v>530</v>
      </c>
      <c r="F276" s="84">
        <v>180000</v>
      </c>
      <c r="G276" s="32">
        <v>42.18</v>
      </c>
      <c r="H276" s="32" t="s">
        <v>844</v>
      </c>
    </row>
    <row r="277" spans="1:8" ht="15" customHeight="1">
      <c r="A277" s="83">
        <v>45478</v>
      </c>
      <c r="B277" s="32" t="s">
        <v>691</v>
      </c>
      <c r="C277" s="31" t="s">
        <v>1204</v>
      </c>
      <c r="D277" s="31" t="s">
        <v>892</v>
      </c>
      <c r="E277" s="31" t="s">
        <v>530</v>
      </c>
      <c r="F277" s="84">
        <v>3285324</v>
      </c>
      <c r="G277" s="32">
        <v>15.16</v>
      </c>
      <c r="H277" s="32" t="s">
        <v>844</v>
      </c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478"/>
  <sheetViews>
    <sheetView zoomScale="70" zoomScaleNormal="70" workbookViewId="0">
      <selection activeCell="D15" sqref="D15"/>
    </sheetView>
  </sheetViews>
  <sheetFormatPr defaultColWidth="14.42578125" defaultRowHeight="15" customHeight="1"/>
  <cols>
    <col min="1" max="1" width="5.85546875" customWidth="1"/>
    <col min="2" max="2" width="10.28515625" customWidth="1"/>
    <col min="3" max="3" width="15.140625" hidden="1" customWidth="1"/>
    <col min="4" max="4" width="42" bestFit="1" customWidth="1"/>
    <col min="5" max="5" width="8" customWidth="1"/>
    <col min="6" max="6" width="15.28515625" customWidth="1"/>
    <col min="7" max="7" width="9.5703125" customWidth="1"/>
    <col min="8" max="8" width="11.7109375" customWidth="1"/>
    <col min="9" max="9" width="18.140625" customWidth="1"/>
    <col min="10" max="10" width="21.7109375" customWidth="1"/>
    <col min="11" max="11" width="10.7109375" customWidth="1"/>
    <col min="12" max="12" width="10.5703125" customWidth="1"/>
    <col min="13" max="13" width="14.28515625" customWidth="1"/>
    <col min="14" max="14" width="14.140625" customWidth="1"/>
    <col min="15" max="15" width="14" customWidth="1"/>
    <col min="16" max="16" width="14.5703125" customWidth="1"/>
    <col min="17" max="17" width="14.5703125" hidden="1" customWidth="1"/>
    <col min="18" max="18" width="17.7109375" hidden="1" customWidth="1"/>
    <col min="19" max="19" width="12.7109375" customWidth="1"/>
    <col min="20" max="20" width="8.28515625" customWidth="1"/>
    <col min="21" max="38" width="9.28515625" customWidth="1"/>
  </cols>
  <sheetData>
    <row r="1" spans="1:2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R1" s="1"/>
      <c r="S1" s="1"/>
      <c r="T1" s="1"/>
      <c r="U1" s="1"/>
      <c r="V1" s="1"/>
      <c r="W1" s="1"/>
      <c r="X1" s="1"/>
      <c r="Y1" s="1"/>
      <c r="Z1" s="1"/>
    </row>
    <row r="2" spans="1:26" ht="12" customHeight="1">
      <c r="A2" s="22"/>
      <c r="B2" s="22"/>
      <c r="C2" s="22"/>
      <c r="D2" s="22"/>
      <c r="E2" s="22"/>
      <c r="F2" s="85"/>
      <c r="G2" s="85"/>
      <c r="H2" s="85"/>
      <c r="I2" s="85"/>
      <c r="J2" s="22"/>
      <c r="K2" s="85"/>
      <c r="L2" s="85"/>
      <c r="M2" s="85"/>
      <c r="N2" s="22"/>
      <c r="O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86"/>
      <c r="L3" s="85"/>
      <c r="M3" s="85"/>
      <c r="N3" s="22"/>
      <c r="O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>
      <c r="A4" s="22"/>
      <c r="B4" s="2"/>
      <c r="C4" s="2"/>
      <c r="D4" s="2"/>
      <c r="E4" s="2"/>
      <c r="F4" s="2"/>
      <c r="G4" s="2"/>
      <c r="H4" s="2"/>
      <c r="I4" s="87"/>
      <c r="J4" s="3"/>
      <c r="K4" s="86"/>
      <c r="L4" s="85"/>
      <c r="M4" s="85"/>
      <c r="N4" s="22"/>
      <c r="O4" s="1"/>
      <c r="R4" s="1"/>
      <c r="S4" s="1"/>
      <c r="T4" s="1"/>
      <c r="U4" s="1"/>
      <c r="V4" s="1"/>
      <c r="W4" s="1"/>
      <c r="X4" s="1"/>
      <c r="Y4" s="1"/>
      <c r="Z4" s="1"/>
    </row>
    <row r="5" spans="1:2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88" t="s">
        <v>305</v>
      </c>
      <c r="N5" s="1"/>
      <c r="O5" s="1"/>
      <c r="R5" s="1"/>
      <c r="S5" s="1"/>
      <c r="T5" s="1"/>
      <c r="U5" s="1"/>
      <c r="V5" s="1"/>
      <c r="W5" s="1"/>
      <c r="X5" s="1"/>
      <c r="Y5" s="1"/>
      <c r="Z5" s="1"/>
    </row>
    <row r="6" spans="1:26" ht="20.25" customHeight="1">
      <c r="A6" s="89" t="s">
        <v>888</v>
      </c>
      <c r="D6" s="1"/>
      <c r="E6" s="1"/>
      <c r="F6" s="6"/>
      <c r="G6" s="6"/>
      <c r="H6" s="6"/>
      <c r="I6" s="6"/>
      <c r="J6" s="1"/>
      <c r="K6" s="6"/>
      <c r="L6" s="6"/>
      <c r="M6" s="90"/>
      <c r="N6" s="1"/>
      <c r="O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0">
        <f>Main!B10</f>
        <v>45481</v>
      </c>
      <c r="N7" s="1"/>
      <c r="O7" s="1"/>
      <c r="R7" s="1"/>
      <c r="S7" s="1"/>
      <c r="T7" s="1"/>
      <c r="U7" s="1"/>
      <c r="V7" s="1"/>
      <c r="W7" s="1"/>
      <c r="X7" s="1"/>
      <c r="Y7" s="1"/>
    </row>
    <row r="8" spans="1:26" ht="12.75" customHeight="1">
      <c r="B8" s="91" t="s">
        <v>531</v>
      </c>
      <c r="C8" s="91"/>
      <c r="D8" s="91"/>
      <c r="E8" s="91"/>
      <c r="F8" s="6"/>
      <c r="G8" s="6"/>
      <c r="H8" s="6"/>
      <c r="I8" s="6"/>
      <c r="J8" s="1"/>
      <c r="K8" s="6"/>
      <c r="L8" s="6"/>
      <c r="M8" s="6"/>
      <c r="N8" s="1"/>
      <c r="O8" s="1"/>
      <c r="R8" s="1"/>
      <c r="S8" s="1"/>
      <c r="T8" s="1"/>
      <c r="U8" s="1"/>
      <c r="V8" s="1"/>
      <c r="W8" s="1"/>
      <c r="X8" s="1"/>
      <c r="Y8" s="1"/>
      <c r="Z8" s="1"/>
    </row>
    <row r="9" spans="1:26" ht="38.25" customHeight="1">
      <c r="A9" s="92" t="s">
        <v>16</v>
      </c>
      <c r="B9" s="93" t="s">
        <v>521</v>
      </c>
      <c r="C9" s="93"/>
      <c r="D9" s="94" t="s">
        <v>532</v>
      </c>
      <c r="E9" s="93" t="s">
        <v>533</v>
      </c>
      <c r="F9" s="93" t="s">
        <v>534</v>
      </c>
      <c r="G9" s="93" t="s">
        <v>535</v>
      </c>
      <c r="H9" s="93" t="s">
        <v>536</v>
      </c>
      <c r="I9" s="93" t="s">
        <v>537</v>
      </c>
      <c r="J9" s="92" t="s">
        <v>538</v>
      </c>
      <c r="K9" s="93" t="s">
        <v>539</v>
      </c>
      <c r="L9" s="95" t="s">
        <v>540</v>
      </c>
      <c r="M9" s="95" t="s">
        <v>541</v>
      </c>
      <c r="N9" s="93" t="s">
        <v>542</v>
      </c>
      <c r="O9" s="238" t="s">
        <v>543</v>
      </c>
      <c r="P9" s="195" t="s">
        <v>544</v>
      </c>
      <c r="Q9" s="195" t="s">
        <v>812</v>
      </c>
      <c r="R9" s="1"/>
      <c r="S9" s="1"/>
      <c r="T9" s="1"/>
      <c r="U9" s="1"/>
      <c r="V9" s="1"/>
      <c r="W9" s="1"/>
      <c r="X9" s="1"/>
    </row>
    <row r="10" spans="1:26" ht="15" customHeight="1">
      <c r="A10" s="187">
        <v>1</v>
      </c>
      <c r="B10" s="184">
        <v>45419</v>
      </c>
      <c r="C10" s="188"/>
      <c r="D10" s="192" t="s">
        <v>154</v>
      </c>
      <c r="E10" s="189" t="s">
        <v>545</v>
      </c>
      <c r="F10" s="183" t="s">
        <v>889</v>
      </c>
      <c r="G10" s="185">
        <v>408.5</v>
      </c>
      <c r="H10" s="183"/>
      <c r="I10" s="183" t="s">
        <v>845</v>
      </c>
      <c r="J10" s="185" t="s">
        <v>546</v>
      </c>
      <c r="K10" s="185"/>
      <c r="L10" s="186"/>
      <c r="M10" s="190"/>
      <c r="N10" s="185"/>
      <c r="O10" s="191"/>
      <c r="P10" s="186">
        <f>VLOOKUP(D10,'MidCap Intra'!$B$11:$C$571,2,0)</f>
        <v>433.65</v>
      </c>
      <c r="Q10" s="228"/>
      <c r="R10" s="54" t="s">
        <v>848</v>
      </c>
    </row>
    <row r="11" spans="1:26" ht="15" customHeight="1">
      <c r="A11" s="299">
        <v>2</v>
      </c>
      <c r="B11" s="184">
        <v>45449</v>
      </c>
      <c r="C11" s="281"/>
      <c r="D11" s="192" t="s">
        <v>220</v>
      </c>
      <c r="E11" s="189" t="s">
        <v>545</v>
      </c>
      <c r="F11" s="183" t="s">
        <v>897</v>
      </c>
      <c r="G11" s="185">
        <v>1045</v>
      </c>
      <c r="H11" s="183"/>
      <c r="I11" s="183" t="s">
        <v>898</v>
      </c>
      <c r="J11" s="185" t="s">
        <v>546</v>
      </c>
      <c r="K11" s="281"/>
      <c r="L11" s="281"/>
      <c r="M11" s="281"/>
      <c r="N11" s="281"/>
      <c r="O11" s="281"/>
      <c r="P11" s="186">
        <f>VLOOKUP(D11,'MidCap Intra'!$B$11:$C$571,2,0)</f>
        <v>1137.4000000000001</v>
      </c>
      <c r="Q11" s="298"/>
      <c r="R11" s="54" t="s">
        <v>848</v>
      </c>
    </row>
    <row r="12" spans="1:26" ht="15" customHeight="1">
      <c r="A12" s="187">
        <v>3</v>
      </c>
      <c r="B12" s="184">
        <v>45450</v>
      </c>
      <c r="C12" s="188"/>
      <c r="D12" s="192" t="s">
        <v>221</v>
      </c>
      <c r="E12" s="189" t="s">
        <v>545</v>
      </c>
      <c r="F12" s="183" t="s">
        <v>893</v>
      </c>
      <c r="G12" s="185">
        <v>890</v>
      </c>
      <c r="H12" s="183"/>
      <c r="I12" s="183" t="s">
        <v>894</v>
      </c>
      <c r="J12" s="185" t="s">
        <v>546</v>
      </c>
      <c r="K12" s="185"/>
      <c r="L12" s="186"/>
      <c r="M12" s="190"/>
      <c r="N12" s="185"/>
      <c r="O12" s="191"/>
      <c r="P12" s="186">
        <f>VLOOKUP(D12,'MidCap Intra'!$B$11:$C$571,2,0)</f>
        <v>993.65</v>
      </c>
      <c r="Q12" s="228"/>
      <c r="R12" s="54" t="s">
        <v>849</v>
      </c>
    </row>
    <row r="13" spans="1:26" ht="15" customHeight="1">
      <c r="A13" s="187">
        <v>4</v>
      </c>
      <c r="B13" s="184">
        <v>45462</v>
      </c>
      <c r="C13" s="188"/>
      <c r="D13" s="192" t="s">
        <v>139</v>
      </c>
      <c r="E13" s="189" t="s">
        <v>545</v>
      </c>
      <c r="F13" s="183" t="s">
        <v>904</v>
      </c>
      <c r="G13" s="185">
        <v>113</v>
      </c>
      <c r="H13" s="183"/>
      <c r="I13" s="183" t="s">
        <v>905</v>
      </c>
      <c r="J13" s="185" t="s">
        <v>546</v>
      </c>
      <c r="K13" s="185"/>
      <c r="L13" s="186"/>
      <c r="M13" s="190"/>
      <c r="N13" s="185"/>
      <c r="O13" s="191"/>
      <c r="P13" s="186">
        <f>VLOOKUP(D13,'MidCap Intra'!$B$11:$C$571,2,0)</f>
        <v>121.3</v>
      </c>
      <c r="Q13" s="228"/>
      <c r="R13" s="54" t="s">
        <v>848</v>
      </c>
    </row>
    <row r="14" spans="1:26" ht="15" customHeight="1">
      <c r="A14" s="318">
        <v>5</v>
      </c>
      <c r="B14" s="265">
        <v>45463</v>
      </c>
      <c r="C14" s="319"/>
      <c r="D14" s="320" t="s">
        <v>92</v>
      </c>
      <c r="E14" s="321" t="s">
        <v>545</v>
      </c>
      <c r="F14" s="248">
        <v>468</v>
      </c>
      <c r="G14" s="249">
        <v>448</v>
      </c>
      <c r="H14" s="248">
        <v>492</v>
      </c>
      <c r="I14" s="248" t="s">
        <v>906</v>
      </c>
      <c r="J14" s="247" t="s">
        <v>1047</v>
      </c>
      <c r="K14" s="247">
        <f t="shared" ref="K14" si="0">H14-F14</f>
        <v>24</v>
      </c>
      <c r="L14" s="261">
        <f t="shared" ref="L14" si="1">(F14*-0.3)/100</f>
        <v>-1.4040000000000001</v>
      </c>
      <c r="M14" s="262">
        <f t="shared" ref="M14" si="2">(K14+L14)/F14</f>
        <v>4.8282051282051285E-2</v>
      </c>
      <c r="N14" s="247" t="s">
        <v>547</v>
      </c>
      <c r="O14" s="263">
        <v>45478</v>
      </c>
      <c r="P14" s="264"/>
      <c r="Q14" s="228"/>
      <c r="R14" s="54" t="s">
        <v>848</v>
      </c>
    </row>
    <row r="15" spans="1:26" ht="15" customHeight="1">
      <c r="A15" s="187">
        <v>6</v>
      </c>
      <c r="B15" s="184">
        <v>45463</v>
      </c>
      <c r="C15" s="188"/>
      <c r="D15" s="192" t="s">
        <v>385</v>
      </c>
      <c r="E15" s="189" t="s">
        <v>545</v>
      </c>
      <c r="F15" s="183" t="s">
        <v>907</v>
      </c>
      <c r="G15" s="185">
        <v>3180</v>
      </c>
      <c r="H15" s="183"/>
      <c r="I15" s="183" t="s">
        <v>908</v>
      </c>
      <c r="J15" s="185" t="s">
        <v>546</v>
      </c>
      <c r="K15" s="185"/>
      <c r="L15" s="186"/>
      <c r="M15" s="190"/>
      <c r="N15" s="185"/>
      <c r="O15" s="191"/>
      <c r="P15" s="186">
        <f>VLOOKUP(D15,'MidCap Intra'!$B$11:$C$571,2,0)</f>
        <v>3265.35</v>
      </c>
      <c r="Q15" s="228"/>
      <c r="R15" s="54" t="s">
        <v>848</v>
      </c>
    </row>
    <row r="16" spans="1:26" ht="15" customHeight="1">
      <c r="A16" s="318">
        <v>7</v>
      </c>
      <c r="B16" s="265">
        <v>45464</v>
      </c>
      <c r="C16" s="319"/>
      <c r="D16" s="320" t="s">
        <v>93</v>
      </c>
      <c r="E16" s="321" t="s">
        <v>545</v>
      </c>
      <c r="F16" s="248">
        <v>5450</v>
      </c>
      <c r="G16" s="249">
        <v>5145</v>
      </c>
      <c r="H16" s="248">
        <v>5802.5</v>
      </c>
      <c r="I16" s="248" t="s">
        <v>909</v>
      </c>
      <c r="J16" s="247" t="s">
        <v>991</v>
      </c>
      <c r="K16" s="247">
        <f t="shared" ref="K16" si="3">H16-F16</f>
        <v>352.5</v>
      </c>
      <c r="L16" s="261">
        <f t="shared" ref="L16" si="4">(F16*-0.3)/100</f>
        <v>-16.350000000000001</v>
      </c>
      <c r="M16" s="262">
        <f t="shared" ref="M16" si="5">(K16+L16)/F16</f>
        <v>6.1678899082568801E-2</v>
      </c>
      <c r="N16" s="247" t="s">
        <v>547</v>
      </c>
      <c r="O16" s="263">
        <v>45477</v>
      </c>
      <c r="P16" s="264"/>
      <c r="Q16" s="228"/>
      <c r="R16" s="54" t="s">
        <v>848</v>
      </c>
    </row>
    <row r="17" spans="1:18" ht="15" customHeight="1">
      <c r="A17" s="187">
        <v>8</v>
      </c>
      <c r="B17" s="184">
        <v>45468</v>
      </c>
      <c r="C17" s="188"/>
      <c r="D17" s="192" t="s">
        <v>390</v>
      </c>
      <c r="E17" s="189" t="s">
        <v>545</v>
      </c>
      <c r="F17" s="183" t="s">
        <v>912</v>
      </c>
      <c r="G17" s="185">
        <v>795</v>
      </c>
      <c r="H17" s="183"/>
      <c r="I17" s="183" t="s">
        <v>913</v>
      </c>
      <c r="J17" s="185" t="s">
        <v>546</v>
      </c>
      <c r="K17" s="185"/>
      <c r="L17" s="186"/>
      <c r="M17" s="190"/>
      <c r="N17" s="185"/>
      <c r="O17" s="191"/>
      <c r="P17" s="186">
        <f>VLOOKUP(D17,'MidCap Intra'!$B$11:$C$571,2,0)</f>
        <v>826.65</v>
      </c>
      <c r="Q17" s="228"/>
      <c r="R17" s="54" t="s">
        <v>848</v>
      </c>
    </row>
    <row r="18" spans="1:18" ht="15" customHeight="1">
      <c r="A18" s="187">
        <v>9</v>
      </c>
      <c r="B18" s="184">
        <v>45469</v>
      </c>
      <c r="C18" s="188"/>
      <c r="D18" s="192" t="s">
        <v>298</v>
      </c>
      <c r="E18" s="189" t="s">
        <v>545</v>
      </c>
      <c r="F18" s="183" t="s">
        <v>919</v>
      </c>
      <c r="G18" s="185">
        <v>1480</v>
      </c>
      <c r="H18" s="183"/>
      <c r="I18" s="183" t="s">
        <v>920</v>
      </c>
      <c r="J18" s="185" t="s">
        <v>546</v>
      </c>
      <c r="K18" s="185"/>
      <c r="L18" s="186"/>
      <c r="M18" s="190"/>
      <c r="N18" s="185"/>
      <c r="O18" s="191"/>
      <c r="P18" s="186">
        <f>VLOOKUP(D18,'MidCap Intra'!$B$11:$C$571,2,0)</f>
        <v>1614.15</v>
      </c>
      <c r="Q18" s="228"/>
      <c r="R18" s="54" t="s">
        <v>848</v>
      </c>
    </row>
    <row r="19" spans="1:18" ht="15" customHeight="1">
      <c r="A19" s="187">
        <v>10</v>
      </c>
      <c r="B19" s="184">
        <v>45470</v>
      </c>
      <c r="C19" s="188"/>
      <c r="D19" s="192" t="s">
        <v>65</v>
      </c>
      <c r="E19" s="189" t="s">
        <v>545</v>
      </c>
      <c r="F19" s="183" t="s">
        <v>921</v>
      </c>
      <c r="G19" s="185">
        <v>8900</v>
      </c>
      <c r="H19" s="183"/>
      <c r="I19" s="183" t="s">
        <v>922</v>
      </c>
      <c r="J19" s="185" t="s">
        <v>546</v>
      </c>
      <c r="K19" s="185"/>
      <c r="L19" s="186"/>
      <c r="M19" s="190"/>
      <c r="N19" s="185"/>
      <c r="O19" s="191"/>
      <c r="P19" s="186">
        <f>VLOOKUP(D19,'MidCap Intra'!$B$11:$C$571,2,0)</f>
        <v>9635.7999999999993</v>
      </c>
      <c r="Q19" s="228"/>
      <c r="R19" s="54" t="s">
        <v>848</v>
      </c>
    </row>
    <row r="20" spans="1:18" ht="15" customHeight="1">
      <c r="A20" s="318">
        <v>11</v>
      </c>
      <c r="B20" s="265">
        <v>45470</v>
      </c>
      <c r="C20" s="319"/>
      <c r="D20" s="320" t="s">
        <v>923</v>
      </c>
      <c r="E20" s="321" t="s">
        <v>545</v>
      </c>
      <c r="F20" s="248">
        <v>144.5</v>
      </c>
      <c r="G20" s="249">
        <v>135</v>
      </c>
      <c r="H20" s="248">
        <v>155</v>
      </c>
      <c r="I20" s="248" t="s">
        <v>924</v>
      </c>
      <c r="J20" s="247" t="s">
        <v>958</v>
      </c>
      <c r="K20" s="247">
        <f t="shared" ref="K20" si="6">H20-F20</f>
        <v>10.5</v>
      </c>
      <c r="L20" s="261">
        <f t="shared" ref="L20" si="7">(F20*-0.3)/100</f>
        <v>-0.4335</v>
      </c>
      <c r="M20" s="262">
        <f t="shared" ref="M20" si="8">(K20+L20)/F20</f>
        <v>6.9664359861591696E-2</v>
      </c>
      <c r="N20" s="247" t="s">
        <v>547</v>
      </c>
      <c r="O20" s="263">
        <v>45475</v>
      </c>
      <c r="P20" s="264"/>
      <c r="Q20" s="228"/>
      <c r="R20" s="54" t="s">
        <v>849</v>
      </c>
    </row>
    <row r="21" spans="1:18" ht="15" customHeight="1">
      <c r="A21" s="318">
        <v>12</v>
      </c>
      <c r="B21" s="265">
        <v>45470</v>
      </c>
      <c r="C21" s="319"/>
      <c r="D21" s="320" t="s">
        <v>149</v>
      </c>
      <c r="E21" s="321" t="s">
        <v>545</v>
      </c>
      <c r="F21" s="248">
        <v>1560</v>
      </c>
      <c r="G21" s="249">
        <v>1470</v>
      </c>
      <c r="H21" s="248">
        <v>1642.5</v>
      </c>
      <c r="I21" s="248" t="s">
        <v>927</v>
      </c>
      <c r="J21" s="247" t="s">
        <v>768</v>
      </c>
      <c r="K21" s="247">
        <f t="shared" ref="K21" si="9">H21-F21</f>
        <v>82.5</v>
      </c>
      <c r="L21" s="261">
        <f t="shared" ref="L21" si="10">(F21*-0.3)/100</f>
        <v>-4.68</v>
      </c>
      <c r="M21" s="262">
        <f t="shared" ref="M21" si="11">(K21+L21)/F21</f>
        <v>4.9884615384615381E-2</v>
      </c>
      <c r="N21" s="247" t="s">
        <v>547</v>
      </c>
      <c r="O21" s="263">
        <v>45477</v>
      </c>
      <c r="P21" s="264"/>
      <c r="Q21" s="228"/>
      <c r="R21" s="54" t="s">
        <v>848</v>
      </c>
    </row>
    <row r="22" spans="1:18" ht="15" customHeight="1">
      <c r="A22" s="318">
        <v>13</v>
      </c>
      <c r="B22" s="265">
        <v>45474</v>
      </c>
      <c r="C22" s="319"/>
      <c r="D22" s="320" t="s">
        <v>142</v>
      </c>
      <c r="E22" s="321" t="s">
        <v>545</v>
      </c>
      <c r="F22" s="248">
        <v>507</v>
      </c>
      <c r="G22" s="249">
        <v>468</v>
      </c>
      <c r="H22" s="248">
        <v>536</v>
      </c>
      <c r="I22" s="248" t="s">
        <v>937</v>
      </c>
      <c r="J22" s="247" t="s">
        <v>957</v>
      </c>
      <c r="K22" s="247">
        <f t="shared" ref="K22" si="12">H22-F22</f>
        <v>29</v>
      </c>
      <c r="L22" s="261">
        <f t="shared" ref="L22" si="13">(F22*-0.3)/100</f>
        <v>-1.5209999999999999</v>
      </c>
      <c r="M22" s="262">
        <f t="shared" ref="M22" si="14">(K22+L22)/F22</f>
        <v>5.419921104536489E-2</v>
      </c>
      <c r="N22" s="247" t="s">
        <v>547</v>
      </c>
      <c r="O22" s="263">
        <v>45475</v>
      </c>
      <c r="P22" s="264"/>
      <c r="Q22" s="228"/>
    </row>
    <row r="23" spans="1:18" ht="15" customHeight="1">
      <c r="A23" s="187">
        <v>14</v>
      </c>
      <c r="B23" s="184">
        <v>45474</v>
      </c>
      <c r="C23" s="188"/>
      <c r="D23" s="192" t="s">
        <v>206</v>
      </c>
      <c r="E23" s="189" t="s">
        <v>545</v>
      </c>
      <c r="F23" s="183" t="s">
        <v>938</v>
      </c>
      <c r="G23" s="185">
        <v>2940</v>
      </c>
      <c r="H23" s="183"/>
      <c r="I23" s="183" t="s">
        <v>939</v>
      </c>
      <c r="J23" s="185" t="s">
        <v>546</v>
      </c>
      <c r="K23" s="185"/>
      <c r="L23" s="186"/>
      <c r="M23" s="190"/>
      <c r="N23" s="185"/>
      <c r="O23" s="191"/>
      <c r="P23" s="186">
        <f>VLOOKUP(D23,'MidCap Intra'!$B$11:$C$571,2,0)</f>
        <v>3177.25</v>
      </c>
      <c r="Q23" s="228"/>
    </row>
    <row r="24" spans="1:18" ht="15" customHeight="1">
      <c r="A24" s="318">
        <v>15</v>
      </c>
      <c r="B24" s="265">
        <v>45475</v>
      </c>
      <c r="C24" s="319"/>
      <c r="D24" s="320" t="s">
        <v>345</v>
      </c>
      <c r="E24" s="321" t="s">
        <v>545</v>
      </c>
      <c r="F24" s="248">
        <v>215</v>
      </c>
      <c r="G24" s="249">
        <v>200</v>
      </c>
      <c r="H24" s="248">
        <v>228.5</v>
      </c>
      <c r="I24" s="248" t="s">
        <v>950</v>
      </c>
      <c r="J24" s="247" t="s">
        <v>980</v>
      </c>
      <c r="K24" s="247">
        <f t="shared" ref="K24" si="15">H24-F24</f>
        <v>13.5</v>
      </c>
      <c r="L24" s="261">
        <f t="shared" ref="L24" si="16">(F24*-0.3)/100</f>
        <v>-0.64500000000000002</v>
      </c>
      <c r="M24" s="262">
        <f t="shared" ref="M24" si="17">(K24+L24)/F24</f>
        <v>5.9790697674418608E-2</v>
      </c>
      <c r="N24" s="247" t="s">
        <v>547</v>
      </c>
      <c r="O24" s="263">
        <v>45476</v>
      </c>
      <c r="P24" s="264"/>
      <c r="Q24" s="228"/>
    </row>
    <row r="25" spans="1:18" ht="15" customHeight="1">
      <c r="A25" s="187">
        <v>16</v>
      </c>
      <c r="B25" s="184">
        <v>45475</v>
      </c>
      <c r="C25" s="188"/>
      <c r="D25" s="192" t="s">
        <v>442</v>
      </c>
      <c r="E25" s="189" t="s">
        <v>545</v>
      </c>
      <c r="F25" s="183" t="s">
        <v>951</v>
      </c>
      <c r="G25" s="185">
        <v>238</v>
      </c>
      <c r="H25" s="183"/>
      <c r="I25" s="183" t="s">
        <v>952</v>
      </c>
      <c r="J25" s="185" t="s">
        <v>546</v>
      </c>
      <c r="K25" s="185"/>
      <c r="L25" s="186"/>
      <c r="M25" s="190"/>
      <c r="N25" s="185"/>
      <c r="O25" s="191"/>
      <c r="P25" s="186">
        <f>VLOOKUP(D25,'MidCap Intra'!$B$11:$C$571,2,0)</f>
        <v>261.43</v>
      </c>
      <c r="Q25" s="228"/>
    </row>
    <row r="26" spans="1:18" ht="15" customHeight="1">
      <c r="A26" s="318">
        <v>17</v>
      </c>
      <c r="B26" s="265">
        <v>45477</v>
      </c>
      <c r="C26" s="319"/>
      <c r="D26" s="320" t="s">
        <v>370</v>
      </c>
      <c r="E26" s="321" t="s">
        <v>545</v>
      </c>
      <c r="F26" s="248">
        <v>496</v>
      </c>
      <c r="G26" s="249">
        <v>468</v>
      </c>
      <c r="H26" s="248">
        <v>521.5</v>
      </c>
      <c r="I26" s="248" t="s">
        <v>988</v>
      </c>
      <c r="J26" s="247" t="s">
        <v>1046</v>
      </c>
      <c r="K26" s="247">
        <f t="shared" ref="K26" si="18">H26-F26</f>
        <v>25.5</v>
      </c>
      <c r="L26" s="261">
        <f t="shared" ref="L26" si="19">(F26*-0.3)/100</f>
        <v>-1.4879999999999998</v>
      </c>
      <c r="M26" s="262">
        <f t="shared" ref="M26" si="20">(K26+L26)/F26</f>
        <v>4.8411290322580645E-2</v>
      </c>
      <c r="N26" s="247" t="s">
        <v>547</v>
      </c>
      <c r="O26" s="263">
        <v>45478</v>
      </c>
      <c r="P26" s="264"/>
      <c r="Q26" s="228"/>
    </row>
    <row r="27" spans="1:18" ht="15" customHeight="1">
      <c r="A27" s="187">
        <v>18</v>
      </c>
      <c r="B27" s="184">
        <v>45477</v>
      </c>
      <c r="C27" s="188"/>
      <c r="D27" s="192" t="s">
        <v>86</v>
      </c>
      <c r="E27" s="189" t="s">
        <v>545</v>
      </c>
      <c r="F27" s="183" t="s">
        <v>987</v>
      </c>
      <c r="G27" s="185">
        <v>670</v>
      </c>
      <c r="H27" s="183"/>
      <c r="I27" s="183" t="s">
        <v>986</v>
      </c>
      <c r="J27" s="185" t="s">
        <v>546</v>
      </c>
      <c r="K27" s="185"/>
      <c r="L27" s="186"/>
      <c r="M27" s="190"/>
      <c r="N27" s="185"/>
      <c r="O27" s="191"/>
      <c r="P27" s="186">
        <f>VLOOKUP(D27,'MidCap Intra'!$B$11:$C$571,2,0)</f>
        <v>714.7</v>
      </c>
      <c r="Q27" s="228"/>
    </row>
    <row r="28" spans="1:18" ht="15" customHeight="1">
      <c r="A28" s="187">
        <v>19</v>
      </c>
      <c r="B28" s="184">
        <v>45478</v>
      </c>
      <c r="C28" s="188"/>
      <c r="D28" s="192" t="s">
        <v>386</v>
      </c>
      <c r="E28" s="189" t="s">
        <v>545</v>
      </c>
      <c r="F28" s="183" t="s">
        <v>1028</v>
      </c>
      <c r="G28" s="185">
        <v>214</v>
      </c>
      <c r="H28" s="183"/>
      <c r="I28" s="183" t="s">
        <v>1029</v>
      </c>
      <c r="J28" s="185" t="s">
        <v>546</v>
      </c>
      <c r="K28" s="185"/>
      <c r="L28" s="186"/>
      <c r="M28" s="190"/>
      <c r="N28" s="185"/>
      <c r="O28" s="191"/>
      <c r="P28" s="186">
        <f>VLOOKUP(D28,'MidCap Intra'!$B$11:$C$571,2,0)</f>
        <v>224.17</v>
      </c>
      <c r="Q28" s="228"/>
    </row>
    <row r="29" spans="1:18" ht="15" customHeight="1">
      <c r="A29" s="187">
        <v>20</v>
      </c>
      <c r="B29" s="184">
        <v>45478</v>
      </c>
      <c r="C29" s="188"/>
      <c r="D29" s="192" t="s">
        <v>895</v>
      </c>
      <c r="E29" s="189" t="s">
        <v>545</v>
      </c>
      <c r="F29" s="183" t="s">
        <v>1038</v>
      </c>
      <c r="G29" s="185">
        <v>1190</v>
      </c>
      <c r="H29" s="183"/>
      <c r="I29" s="183" t="s">
        <v>1039</v>
      </c>
      <c r="J29" s="185" t="s">
        <v>546</v>
      </c>
      <c r="K29" s="185"/>
      <c r="L29" s="186"/>
      <c r="M29" s="190"/>
      <c r="N29" s="185"/>
      <c r="O29" s="191"/>
      <c r="P29" s="186">
        <f>VLOOKUP(D29,'MidCap Intra'!$B$11:$C$571,2,0)</f>
        <v>1254.1500000000001</v>
      </c>
      <c r="Q29" s="228"/>
    </row>
    <row r="30" spans="1:18" ht="15" customHeight="1">
      <c r="A30" s="187"/>
      <c r="B30" s="184"/>
      <c r="C30" s="188"/>
      <c r="D30" s="192"/>
      <c r="E30" s="189"/>
      <c r="F30" s="183"/>
      <c r="G30" s="185"/>
      <c r="H30" s="183"/>
      <c r="I30" s="183"/>
      <c r="J30" s="185"/>
      <c r="K30" s="185"/>
      <c r="L30" s="186"/>
      <c r="M30" s="190"/>
      <c r="N30" s="185"/>
      <c r="O30" s="191"/>
      <c r="P30" s="186"/>
      <c r="Q30" s="228"/>
    </row>
    <row r="31" spans="1:18" ht="15" customHeight="1">
      <c r="A31" s="187"/>
      <c r="B31" s="184"/>
      <c r="C31" s="188"/>
      <c r="D31" s="192"/>
      <c r="E31" s="189"/>
      <c r="F31" s="183"/>
      <c r="G31" s="185"/>
      <c r="H31" s="183"/>
      <c r="I31" s="183"/>
      <c r="J31" s="185"/>
      <c r="K31" s="185"/>
      <c r="L31" s="186"/>
      <c r="M31" s="190"/>
      <c r="N31" s="185"/>
      <c r="O31" s="191"/>
      <c r="P31" s="186"/>
      <c r="Q31" s="228"/>
    </row>
    <row r="32" spans="1:18" ht="15" customHeight="1">
      <c r="A32" s="281"/>
      <c r="B32" s="281"/>
      <c r="C32" s="188"/>
      <c r="D32" s="192"/>
      <c r="E32" s="189"/>
      <c r="F32" s="183"/>
      <c r="G32" s="185"/>
      <c r="H32" s="183"/>
      <c r="I32" s="183"/>
      <c r="J32" s="185"/>
      <c r="K32" s="185"/>
      <c r="L32" s="186"/>
      <c r="M32" s="190"/>
      <c r="N32" s="185"/>
      <c r="O32" s="191"/>
      <c r="P32" s="186"/>
      <c r="Q32" s="228"/>
    </row>
    <row r="33" spans="1:38" ht="15" customHeight="1"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38" ht="14.25" customHeight="1">
      <c r="A34" s="96"/>
      <c r="B34" s="97"/>
      <c r="C34" s="98"/>
      <c r="D34" s="99"/>
      <c r="E34" s="100"/>
      <c r="F34" s="100"/>
      <c r="G34" s="54"/>
      <c r="H34" s="54"/>
      <c r="I34" s="54"/>
      <c r="J34" s="54"/>
      <c r="K34" s="54"/>
      <c r="L34" s="54"/>
      <c r="M34" s="54"/>
      <c r="N34" s="54"/>
      <c r="O34" s="54"/>
      <c r="P34" s="54"/>
      <c r="Q34" s="102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</row>
    <row r="35" spans="1:38" ht="12" customHeight="1">
      <c r="A35" s="103" t="s">
        <v>548</v>
      </c>
      <c r="B35" s="104"/>
      <c r="C35" s="105"/>
      <c r="E35" s="106"/>
      <c r="F35" s="106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</row>
    <row r="36" spans="1:38" ht="12" customHeight="1">
      <c r="A36" s="107" t="s">
        <v>549</v>
      </c>
      <c r="B36" s="103"/>
      <c r="C36" s="103"/>
      <c r="D36" s="103"/>
      <c r="E36" s="37"/>
      <c r="F36" s="108" t="s">
        <v>550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</row>
    <row r="37" spans="1:38" ht="12" customHeight="1">
      <c r="A37" s="103" t="s">
        <v>551</v>
      </c>
      <c r="B37" s="103"/>
      <c r="C37" s="103"/>
      <c r="D37" s="103" t="s">
        <v>552</v>
      </c>
      <c r="E37" s="6"/>
      <c r="F37" s="108" t="s">
        <v>553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</row>
    <row r="38" spans="1:38" ht="12" customHeight="1">
      <c r="A38" s="103"/>
      <c r="B38" s="103"/>
      <c r="C38" s="103"/>
      <c r="D38" s="103"/>
      <c r="E38" s="6"/>
      <c r="F38" s="6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</row>
    <row r="39" spans="1:38" ht="12" customHeight="1">
      <c r="A39" s="196"/>
      <c r="B39" s="196"/>
      <c r="C39" s="196"/>
      <c r="D39" s="196"/>
      <c r="E39" s="197"/>
      <c r="F39" s="197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</row>
    <row r="40" spans="1:38" ht="14.25" customHeight="1">
      <c r="A40" s="103"/>
      <c r="B40" s="103"/>
      <c r="C40" s="103"/>
      <c r="D40" s="103"/>
      <c r="E40" s="6"/>
      <c r="F40" s="6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</row>
    <row r="41" spans="1:38" ht="12.75" customHeight="1">
      <c r="A41" s="115" t="s">
        <v>558</v>
      </c>
      <c r="B41" s="115"/>
      <c r="C41" s="115"/>
      <c r="D41" s="115"/>
      <c r="E41" s="6"/>
      <c r="F41" s="6"/>
      <c r="G41" s="54"/>
      <c r="H41" s="54"/>
      <c r="I41" s="54"/>
      <c r="J41" s="54"/>
      <c r="K41" s="54"/>
      <c r="L41" s="54"/>
      <c r="M41" s="54"/>
      <c r="N41" s="54"/>
      <c r="O41" s="54"/>
      <c r="P41" s="54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</row>
    <row r="42" spans="1:38" ht="38.25" customHeight="1">
      <c r="A42" s="93" t="s">
        <v>16</v>
      </c>
      <c r="B42" s="93" t="s">
        <v>521</v>
      </c>
      <c r="C42" s="93"/>
      <c r="D42" s="94" t="s">
        <v>532</v>
      </c>
      <c r="E42" s="93" t="s">
        <v>533</v>
      </c>
      <c r="F42" s="93" t="s">
        <v>534</v>
      </c>
      <c r="G42" s="93" t="s">
        <v>554</v>
      </c>
      <c r="H42" s="93" t="s">
        <v>536</v>
      </c>
      <c r="I42" s="193" t="s">
        <v>537</v>
      </c>
      <c r="J42" s="195" t="s">
        <v>538</v>
      </c>
      <c r="K42" s="194" t="s">
        <v>559</v>
      </c>
      <c r="L42" s="95" t="s">
        <v>540</v>
      </c>
      <c r="M42" s="116" t="s">
        <v>560</v>
      </c>
      <c r="N42" s="93" t="s">
        <v>561</v>
      </c>
      <c r="O42" s="92" t="s">
        <v>542</v>
      </c>
      <c r="P42" s="260" t="s">
        <v>543</v>
      </c>
      <c r="Q42" s="230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</row>
    <row r="43" spans="1:38" ht="12.75" customHeight="1">
      <c r="A43" s="248">
        <v>1</v>
      </c>
      <c r="B43" s="288">
        <v>45472</v>
      </c>
      <c r="C43" s="289"/>
      <c r="D43" s="289" t="s">
        <v>925</v>
      </c>
      <c r="E43" s="248" t="s">
        <v>556</v>
      </c>
      <c r="F43" s="248">
        <v>3917.5</v>
      </c>
      <c r="G43" s="248">
        <v>3848</v>
      </c>
      <c r="H43" s="248">
        <v>3974</v>
      </c>
      <c r="I43" s="249" t="s">
        <v>926</v>
      </c>
      <c r="J43" s="307" t="s">
        <v>946</v>
      </c>
      <c r="K43" s="306">
        <f t="shared" ref="K43" si="21">H43-F43</f>
        <v>56.5</v>
      </c>
      <c r="L43" s="308">
        <f t="shared" ref="L43:L44" si="22">(H43*N43)*0.03%</f>
        <v>208.63499999999999</v>
      </c>
      <c r="M43" s="309">
        <f t="shared" ref="M43:M44" si="23">(K43*N43)-L43</f>
        <v>9678.8649999999998</v>
      </c>
      <c r="N43" s="306">
        <v>175</v>
      </c>
      <c r="O43" s="310" t="s">
        <v>547</v>
      </c>
      <c r="P43" s="311">
        <v>45474</v>
      </c>
      <c r="Q43" s="226"/>
      <c r="R43" s="54" t="s">
        <v>848</v>
      </c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  <c r="AI43" s="54"/>
      <c r="AJ43" s="118"/>
      <c r="AK43" s="118"/>
      <c r="AL43" s="118"/>
    </row>
    <row r="44" spans="1:38" ht="12.75" customHeight="1">
      <c r="A44" s="291">
        <v>2</v>
      </c>
      <c r="B44" s="296">
        <v>45474</v>
      </c>
      <c r="C44" s="290"/>
      <c r="D44" s="290" t="s">
        <v>935</v>
      </c>
      <c r="E44" s="291" t="s">
        <v>817</v>
      </c>
      <c r="F44" s="291">
        <v>24130</v>
      </c>
      <c r="G44" s="291">
        <v>24310</v>
      </c>
      <c r="H44" s="291">
        <v>24310</v>
      </c>
      <c r="I44" s="292" t="s">
        <v>936</v>
      </c>
      <c r="J44" s="312" t="s">
        <v>978</v>
      </c>
      <c r="K44" s="313">
        <f>F44-H44</f>
        <v>-180</v>
      </c>
      <c r="L44" s="314">
        <f t="shared" si="22"/>
        <v>182.32499999999999</v>
      </c>
      <c r="M44" s="315">
        <f t="shared" si="23"/>
        <v>-4682.3249999999998</v>
      </c>
      <c r="N44" s="313">
        <v>25</v>
      </c>
      <c r="O44" s="316" t="s">
        <v>557</v>
      </c>
      <c r="P44" s="317">
        <v>45476</v>
      </c>
      <c r="Q44" s="226"/>
      <c r="R44" s="54" t="s">
        <v>850</v>
      </c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  <c r="AI44" s="54"/>
      <c r="AJ44" s="118"/>
      <c r="AK44" s="118"/>
      <c r="AL44" s="118"/>
    </row>
    <row r="45" spans="1:38" ht="12.75" customHeight="1">
      <c r="A45" s="322">
        <v>3</v>
      </c>
      <c r="B45" s="323">
        <v>45474</v>
      </c>
      <c r="C45" s="324"/>
      <c r="D45" s="324" t="s">
        <v>943</v>
      </c>
      <c r="E45" s="322" t="s">
        <v>556</v>
      </c>
      <c r="F45" s="322">
        <v>716</v>
      </c>
      <c r="G45" s="322">
        <v>704</v>
      </c>
      <c r="H45" s="322">
        <v>716</v>
      </c>
      <c r="I45" s="325" t="s">
        <v>944</v>
      </c>
      <c r="J45" s="326" t="s">
        <v>979</v>
      </c>
      <c r="K45" s="327">
        <f t="shared" ref="K45" si="24">H45-F45</f>
        <v>0</v>
      </c>
      <c r="L45" s="328">
        <f t="shared" ref="L45" si="25">(H45*N45)*0.03%</f>
        <v>214.79999999999998</v>
      </c>
      <c r="M45" s="329">
        <f t="shared" ref="M45" si="26">(K45*N45)-L45</f>
        <v>-214.79999999999998</v>
      </c>
      <c r="N45" s="327">
        <v>1000</v>
      </c>
      <c r="O45" s="330" t="s">
        <v>557</v>
      </c>
      <c r="P45" s="331">
        <v>45476</v>
      </c>
      <c r="Q45" s="226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  <c r="AI45" s="54"/>
      <c r="AJ45" s="118"/>
      <c r="AK45" s="118"/>
      <c r="AL45" s="118"/>
    </row>
    <row r="46" spans="1:38" ht="12.75" customHeight="1">
      <c r="A46" s="291">
        <v>4</v>
      </c>
      <c r="B46" s="296">
        <v>45474</v>
      </c>
      <c r="C46" s="290"/>
      <c r="D46" s="290" t="s">
        <v>914</v>
      </c>
      <c r="E46" s="291" t="s">
        <v>556</v>
      </c>
      <c r="F46" s="291">
        <v>2840</v>
      </c>
      <c r="G46" s="291">
        <v>2802</v>
      </c>
      <c r="H46" s="291">
        <v>2802</v>
      </c>
      <c r="I46" s="292" t="s">
        <v>945</v>
      </c>
      <c r="J46" s="312" t="s">
        <v>953</v>
      </c>
      <c r="K46" s="313">
        <f t="shared" ref="K46" si="27">H46-F46</f>
        <v>-38</v>
      </c>
      <c r="L46" s="314">
        <f t="shared" ref="L46" si="28">(H46*N46)*0.03%</f>
        <v>252.17999999999998</v>
      </c>
      <c r="M46" s="315">
        <f t="shared" ref="M46" si="29">(K46*N46)-L46</f>
        <v>-11652.18</v>
      </c>
      <c r="N46" s="313">
        <v>300</v>
      </c>
      <c r="O46" s="316" t="s">
        <v>557</v>
      </c>
      <c r="P46" s="317">
        <v>45475</v>
      </c>
      <c r="Q46" s="226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  <c r="AI46" s="54"/>
      <c r="AJ46" s="118"/>
      <c r="AK46" s="118"/>
      <c r="AL46" s="118"/>
    </row>
    <row r="47" spans="1:38" ht="12.75" customHeight="1">
      <c r="A47" s="300">
        <v>5</v>
      </c>
      <c r="B47" s="301">
        <v>45478</v>
      </c>
      <c r="C47" s="302"/>
      <c r="D47" s="302" t="s">
        <v>1032</v>
      </c>
      <c r="E47" s="300" t="s">
        <v>556</v>
      </c>
      <c r="F47" s="300" t="s">
        <v>1033</v>
      </c>
      <c r="G47" s="300">
        <v>1495</v>
      </c>
      <c r="H47" s="300"/>
      <c r="I47" s="332" t="s">
        <v>1034</v>
      </c>
      <c r="J47" s="333" t="s">
        <v>546</v>
      </c>
      <c r="K47" s="334"/>
      <c r="L47" s="335"/>
      <c r="M47" s="336"/>
      <c r="N47" s="334"/>
      <c r="O47" s="337"/>
      <c r="P47" s="338"/>
      <c r="Q47" s="226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  <c r="AI47" s="54"/>
      <c r="AJ47" s="118"/>
      <c r="AK47" s="118"/>
      <c r="AL47" s="118"/>
    </row>
    <row r="48" spans="1:38" ht="12.75" customHeight="1">
      <c r="A48" s="300">
        <v>6</v>
      </c>
      <c r="B48" s="301">
        <v>45478</v>
      </c>
      <c r="C48" s="302"/>
      <c r="D48" s="302" t="s">
        <v>1035</v>
      </c>
      <c r="E48" s="300" t="s">
        <v>556</v>
      </c>
      <c r="F48" s="300" t="s">
        <v>1036</v>
      </c>
      <c r="G48" s="300">
        <v>2370</v>
      </c>
      <c r="H48" s="300"/>
      <c r="I48" s="303" t="s">
        <v>1037</v>
      </c>
      <c r="J48" s="303" t="s">
        <v>546</v>
      </c>
      <c r="K48" s="300"/>
      <c r="L48" s="304"/>
      <c r="M48" s="305"/>
      <c r="N48" s="300"/>
      <c r="O48" s="303"/>
      <c r="P48" s="301"/>
      <c r="Q48" s="226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  <c r="AI48" s="54"/>
      <c r="AJ48" s="118"/>
      <c r="AK48" s="118"/>
      <c r="AL48" s="118"/>
    </row>
    <row r="49" spans="1:38" ht="12.75" customHeight="1">
      <c r="A49" s="300"/>
      <c r="B49" s="301"/>
      <c r="C49" s="302"/>
      <c r="D49" s="302"/>
      <c r="E49" s="300"/>
      <c r="F49" s="300"/>
      <c r="G49" s="300"/>
      <c r="H49" s="300"/>
      <c r="I49" s="303"/>
      <c r="J49" s="303"/>
      <c r="K49" s="300"/>
      <c r="L49" s="304"/>
      <c r="M49" s="305"/>
      <c r="N49" s="300"/>
      <c r="O49" s="303"/>
      <c r="P49" s="301"/>
      <c r="Q49" s="226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  <c r="AI49" s="54"/>
      <c r="AJ49" s="118"/>
      <c r="AK49" s="118"/>
      <c r="AL49" s="118"/>
    </row>
    <row r="50" spans="1:38" s="268" customFormat="1" ht="12.75" customHeight="1">
      <c r="A50" s="183"/>
      <c r="B50" s="231"/>
      <c r="C50" s="227"/>
      <c r="D50" s="227"/>
      <c r="E50" s="183"/>
      <c r="F50" s="183"/>
      <c r="G50" s="183"/>
      <c r="H50" s="183"/>
      <c r="I50" s="185"/>
      <c r="J50" s="185"/>
      <c r="K50" s="183"/>
      <c r="L50" s="186"/>
      <c r="M50" s="273"/>
      <c r="N50" s="183"/>
      <c r="O50" s="185"/>
      <c r="P50" s="231"/>
      <c r="Q50" s="226"/>
      <c r="R50" s="266"/>
      <c r="S50" s="266"/>
      <c r="T50" s="266"/>
      <c r="U50" s="266"/>
      <c r="V50" s="266"/>
      <c r="W50" s="266"/>
      <c r="X50" s="266"/>
      <c r="Y50" s="266"/>
      <c r="Z50" s="266"/>
      <c r="AA50" s="266"/>
      <c r="AB50" s="266"/>
      <c r="AC50" s="266"/>
      <c r="AD50" s="266"/>
      <c r="AE50" s="266"/>
      <c r="AF50" s="266"/>
      <c r="AG50" s="266"/>
      <c r="AH50" s="266"/>
      <c r="AI50" s="266"/>
      <c r="AJ50" s="267"/>
      <c r="AK50" s="267"/>
      <c r="AL50" s="267"/>
    </row>
    <row r="51" spans="1:38" s="268" customFormat="1" ht="15" customHeight="1">
      <c r="A51" s="267"/>
      <c r="B51" s="226"/>
      <c r="C51" s="269"/>
      <c r="D51" s="269"/>
      <c r="E51" s="267"/>
      <c r="F51" s="267"/>
      <c r="G51" s="267"/>
      <c r="H51" s="267"/>
      <c r="I51" s="270"/>
      <c r="J51" s="270"/>
      <c r="K51" s="267"/>
      <c r="L51" s="271"/>
      <c r="M51" s="272"/>
      <c r="N51" s="267"/>
      <c r="O51" s="270"/>
      <c r="P51" s="226"/>
      <c r="R51" s="266"/>
      <c r="S51" s="266"/>
      <c r="T51" s="266"/>
      <c r="U51" s="266"/>
      <c r="V51" s="266"/>
      <c r="W51" s="266"/>
      <c r="X51" s="266"/>
      <c r="Y51" s="266"/>
      <c r="Z51" s="266"/>
      <c r="AA51" s="266"/>
      <c r="AB51" s="266"/>
      <c r="AC51" s="266"/>
      <c r="AD51" s="266"/>
      <c r="AE51" s="266"/>
      <c r="AF51" s="266"/>
      <c r="AG51" s="266"/>
      <c r="AH51" s="266"/>
      <c r="AI51" s="266"/>
    </row>
    <row r="52" spans="1:38" ht="12.75" customHeight="1">
      <c r="A52" s="118"/>
      <c r="B52" s="120"/>
      <c r="C52" s="117"/>
      <c r="D52" s="117"/>
      <c r="E52" s="118"/>
      <c r="F52" s="118"/>
      <c r="G52" s="118"/>
      <c r="H52" s="121"/>
      <c r="I52" s="121"/>
      <c r="J52" s="121"/>
      <c r="K52" s="117"/>
      <c r="L52" s="118"/>
      <c r="M52" s="118"/>
      <c r="N52" s="118"/>
      <c r="O52" s="121"/>
      <c r="P52" s="121"/>
      <c r="Q52" s="121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  <c r="AI52" s="54"/>
      <c r="AJ52" s="118"/>
      <c r="AK52" s="118"/>
      <c r="AL52" s="118"/>
    </row>
    <row r="53" spans="1:38">
      <c r="A53" s="122" t="s">
        <v>562</v>
      </c>
      <c r="B53" s="122"/>
      <c r="C53" s="122"/>
      <c r="D53" s="122"/>
      <c r="E53" s="123"/>
      <c r="F53" s="101"/>
      <c r="G53" s="101"/>
      <c r="H53" s="101"/>
      <c r="I53" s="101"/>
      <c r="J53" s="1"/>
      <c r="K53" s="6"/>
      <c r="L53" s="6"/>
      <c r="M53" s="6"/>
      <c r="N53" s="1"/>
      <c r="O53" s="1"/>
      <c r="P53" s="37"/>
      <c r="Q53" s="37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54"/>
      <c r="AI53" s="54"/>
      <c r="AJ53" s="37"/>
      <c r="AK53" s="37"/>
      <c r="AL53" s="37"/>
    </row>
    <row r="54" spans="1:38" ht="38.25">
      <c r="A54" s="93" t="s">
        <v>16</v>
      </c>
      <c r="B54" s="93" t="s">
        <v>521</v>
      </c>
      <c r="C54" s="93"/>
      <c r="D54" s="94" t="s">
        <v>532</v>
      </c>
      <c r="E54" s="93" t="s">
        <v>533</v>
      </c>
      <c r="F54" s="93" t="s">
        <v>534</v>
      </c>
      <c r="G54" s="93" t="s">
        <v>554</v>
      </c>
      <c r="H54" s="93" t="s">
        <v>536</v>
      </c>
      <c r="I54" s="93" t="s">
        <v>537</v>
      </c>
      <c r="J54" s="92" t="s">
        <v>538</v>
      </c>
      <c r="K54" s="92" t="s">
        <v>563</v>
      </c>
      <c r="L54" s="95" t="s">
        <v>540</v>
      </c>
      <c r="M54" s="116" t="s">
        <v>560</v>
      </c>
      <c r="N54" s="93" t="s">
        <v>561</v>
      </c>
      <c r="O54" s="93" t="s">
        <v>542</v>
      </c>
      <c r="P54" s="94" t="s">
        <v>543</v>
      </c>
      <c r="Q54" s="229"/>
      <c r="R54" s="54"/>
      <c r="S54" s="54"/>
      <c r="T54" s="54"/>
      <c r="U54" s="54"/>
      <c r="V54" s="54"/>
      <c r="W54" s="54"/>
      <c r="X54" s="54"/>
      <c r="Y54" s="54"/>
      <c r="Z54" s="54"/>
      <c r="AA54" s="54"/>
      <c r="AB54" s="54"/>
      <c r="AC54" s="54"/>
      <c r="AD54" s="54"/>
      <c r="AE54" s="54"/>
      <c r="AF54" s="54"/>
      <c r="AG54" s="54"/>
      <c r="AH54" s="54"/>
      <c r="AI54" s="54"/>
      <c r="AJ54" s="37"/>
      <c r="AK54" s="37"/>
      <c r="AL54" s="37"/>
    </row>
    <row r="55" spans="1:38" ht="12.75" customHeight="1">
      <c r="A55" s="248">
        <v>1</v>
      </c>
      <c r="B55" s="288">
        <v>45471</v>
      </c>
      <c r="C55" s="289"/>
      <c r="D55" s="289" t="s">
        <v>930</v>
      </c>
      <c r="E55" s="248" t="s">
        <v>817</v>
      </c>
      <c r="F55" s="248">
        <v>96</v>
      </c>
      <c r="G55" s="248">
        <v>130</v>
      </c>
      <c r="H55" s="248">
        <v>74</v>
      </c>
      <c r="I55" s="249" t="s">
        <v>929</v>
      </c>
      <c r="J55" s="285" t="s">
        <v>959</v>
      </c>
      <c r="K55" s="247">
        <f>F55-H55</f>
        <v>22</v>
      </c>
      <c r="L55" s="286">
        <v>50</v>
      </c>
      <c r="M55" s="287">
        <f t="shared" ref="M55" si="30">(K55*N55)-L55</f>
        <v>500</v>
      </c>
      <c r="N55" s="247">
        <v>25</v>
      </c>
      <c r="O55" s="285" t="s">
        <v>547</v>
      </c>
      <c r="P55" s="288">
        <v>45475</v>
      </c>
      <c r="Q55" s="226"/>
      <c r="R55" s="54" t="s">
        <v>850</v>
      </c>
      <c r="S55" s="54"/>
      <c r="T55" s="37"/>
      <c r="U55" s="54"/>
      <c r="V55" s="37"/>
      <c r="W55" s="54"/>
      <c r="X55" s="37"/>
      <c r="Y55" s="54"/>
      <c r="Z55" s="37"/>
      <c r="AA55" s="54"/>
      <c r="AB55" s="37"/>
      <c r="AC55" s="54"/>
      <c r="AD55" s="37"/>
      <c r="AE55" s="54"/>
      <c r="AF55" s="37"/>
      <c r="AG55" s="119"/>
      <c r="AH55" s="117"/>
      <c r="AI55" s="117"/>
      <c r="AJ55" s="118"/>
      <c r="AK55" s="118"/>
      <c r="AL55" s="118"/>
    </row>
    <row r="56" spans="1:38" ht="12.75" customHeight="1">
      <c r="A56" s="291">
        <v>2</v>
      </c>
      <c r="B56" s="296">
        <v>45474</v>
      </c>
      <c r="C56" s="290"/>
      <c r="D56" s="290" t="s">
        <v>940</v>
      </c>
      <c r="E56" s="291" t="s">
        <v>556</v>
      </c>
      <c r="F56" s="291">
        <v>220</v>
      </c>
      <c r="G56" s="291">
        <v>140</v>
      </c>
      <c r="H56" s="291">
        <v>165</v>
      </c>
      <c r="I56" s="292" t="s">
        <v>941</v>
      </c>
      <c r="J56" s="297" t="s">
        <v>942</v>
      </c>
      <c r="K56" s="293">
        <f t="shared" ref="K56" si="31">H56-F56</f>
        <v>-55</v>
      </c>
      <c r="L56" s="294">
        <v>50</v>
      </c>
      <c r="M56" s="295">
        <f t="shared" ref="M56" si="32">(K56*N56)-L56</f>
        <v>-875</v>
      </c>
      <c r="N56" s="293">
        <v>15</v>
      </c>
      <c r="O56" s="297" t="s">
        <v>557</v>
      </c>
      <c r="P56" s="296">
        <v>45474</v>
      </c>
      <c r="Q56" s="226"/>
      <c r="R56" s="54"/>
      <c r="S56" s="54"/>
      <c r="T56" s="37"/>
      <c r="U56" s="54"/>
      <c r="V56" s="37"/>
      <c r="W56" s="54"/>
      <c r="X56" s="37"/>
      <c r="Y56" s="54"/>
      <c r="Z56" s="37"/>
      <c r="AA56" s="54"/>
      <c r="AB56" s="37"/>
      <c r="AC56" s="54"/>
      <c r="AD56" s="37"/>
      <c r="AE56" s="54"/>
      <c r="AF56" s="37"/>
      <c r="AG56" s="119"/>
      <c r="AH56" s="117"/>
      <c r="AI56" s="117"/>
      <c r="AJ56" s="118"/>
      <c r="AK56" s="118"/>
      <c r="AL56" s="118"/>
    </row>
    <row r="57" spans="1:38" ht="12.75" customHeight="1">
      <c r="A57" s="291">
        <v>3</v>
      </c>
      <c r="B57" s="296">
        <v>45475</v>
      </c>
      <c r="C57" s="290"/>
      <c r="D57" s="290" t="s">
        <v>956</v>
      </c>
      <c r="E57" s="291" t="s">
        <v>556</v>
      </c>
      <c r="F57" s="291">
        <v>30</v>
      </c>
      <c r="G57" s="291">
        <v>0</v>
      </c>
      <c r="H57" s="291">
        <v>15.5</v>
      </c>
      <c r="I57" s="292" t="s">
        <v>891</v>
      </c>
      <c r="J57" s="297" t="s">
        <v>960</v>
      </c>
      <c r="K57" s="293">
        <f t="shared" ref="K57" si="33">H57-F57</f>
        <v>-14.5</v>
      </c>
      <c r="L57" s="294">
        <v>50</v>
      </c>
      <c r="M57" s="295">
        <f t="shared" ref="M57:M58" si="34">(K57*N57)-L57</f>
        <v>-630</v>
      </c>
      <c r="N57" s="293">
        <v>40</v>
      </c>
      <c r="O57" s="297" t="s">
        <v>557</v>
      </c>
      <c r="P57" s="296">
        <v>45475</v>
      </c>
      <c r="Q57" s="226"/>
      <c r="R57" s="54"/>
      <c r="S57" s="54"/>
      <c r="T57" s="37"/>
      <c r="U57" s="54"/>
      <c r="V57" s="37"/>
      <c r="W57" s="54"/>
      <c r="X57" s="37"/>
      <c r="Y57" s="54"/>
      <c r="Z57" s="37"/>
      <c r="AA57" s="54"/>
      <c r="AB57" s="37"/>
      <c r="AC57" s="54"/>
      <c r="AD57" s="37"/>
      <c r="AE57" s="54"/>
      <c r="AF57" s="37"/>
      <c r="AG57" s="119"/>
      <c r="AH57" s="117"/>
      <c r="AI57" s="117"/>
      <c r="AJ57" s="118"/>
      <c r="AK57" s="118"/>
      <c r="AL57" s="118"/>
    </row>
    <row r="58" spans="1:38" ht="12.75" customHeight="1">
      <c r="A58" s="248">
        <v>4</v>
      </c>
      <c r="B58" s="288">
        <v>45476</v>
      </c>
      <c r="C58" s="289"/>
      <c r="D58" s="289" t="s">
        <v>930</v>
      </c>
      <c r="E58" s="248" t="s">
        <v>817</v>
      </c>
      <c r="F58" s="248">
        <v>103</v>
      </c>
      <c r="G58" s="248">
        <v>135</v>
      </c>
      <c r="H58" s="248">
        <v>71.5</v>
      </c>
      <c r="I58" s="249" t="s">
        <v>929</v>
      </c>
      <c r="J58" s="285" t="s">
        <v>1027</v>
      </c>
      <c r="K58" s="247">
        <f>F58-H58</f>
        <v>31.5</v>
      </c>
      <c r="L58" s="286">
        <v>50</v>
      </c>
      <c r="M58" s="287">
        <f t="shared" si="34"/>
        <v>737.5</v>
      </c>
      <c r="N58" s="247">
        <v>25</v>
      </c>
      <c r="O58" s="285" t="s">
        <v>547</v>
      </c>
      <c r="P58" s="288">
        <v>45478</v>
      </c>
      <c r="Q58" s="226"/>
      <c r="R58" s="54"/>
      <c r="S58" s="54"/>
      <c r="T58" s="37"/>
      <c r="U58" s="54"/>
      <c r="V58" s="37"/>
      <c r="W58" s="54"/>
      <c r="X58" s="37"/>
      <c r="Y58" s="54"/>
      <c r="Z58" s="37"/>
      <c r="AA58" s="54"/>
      <c r="AB58" s="37"/>
      <c r="AC58" s="54"/>
      <c r="AD58" s="37"/>
      <c r="AE58" s="54"/>
      <c r="AF58" s="37"/>
      <c r="AG58" s="119"/>
      <c r="AH58" s="117"/>
      <c r="AI58" s="117"/>
      <c r="AJ58" s="118"/>
      <c r="AK58" s="118"/>
      <c r="AL58" s="118"/>
    </row>
    <row r="59" spans="1:38" ht="12.75" customHeight="1">
      <c r="A59" s="248">
        <v>5</v>
      </c>
      <c r="B59" s="288">
        <v>45476</v>
      </c>
      <c r="C59" s="289"/>
      <c r="D59" s="289" t="s">
        <v>982</v>
      </c>
      <c r="E59" s="248" t="s">
        <v>556</v>
      </c>
      <c r="F59" s="248">
        <v>145</v>
      </c>
      <c r="G59" s="248">
        <v>30</v>
      </c>
      <c r="H59" s="248">
        <v>235</v>
      </c>
      <c r="I59" s="249" t="s">
        <v>983</v>
      </c>
      <c r="J59" s="285" t="s">
        <v>984</v>
      </c>
      <c r="K59" s="247">
        <f>H59-F59</f>
        <v>90</v>
      </c>
      <c r="L59" s="286">
        <v>50</v>
      </c>
      <c r="M59" s="287">
        <f t="shared" ref="M59" si="35">(K59*N59)-L59</f>
        <v>1300</v>
      </c>
      <c r="N59" s="247">
        <v>15</v>
      </c>
      <c r="O59" s="285" t="s">
        <v>547</v>
      </c>
      <c r="P59" s="288">
        <v>45476</v>
      </c>
      <c r="Q59" s="226"/>
      <c r="R59" s="54"/>
      <c r="S59" s="54"/>
      <c r="T59" s="37"/>
      <c r="U59" s="54"/>
      <c r="V59" s="37"/>
      <c r="W59" s="54"/>
      <c r="X59" s="37"/>
      <c r="Y59" s="54"/>
      <c r="Z59" s="37"/>
      <c r="AA59" s="54"/>
      <c r="AB59" s="37"/>
      <c r="AC59" s="54"/>
      <c r="AD59" s="37"/>
      <c r="AE59" s="54"/>
      <c r="AF59" s="37"/>
      <c r="AG59" s="119"/>
      <c r="AH59" s="117"/>
      <c r="AI59" s="117"/>
      <c r="AJ59" s="118"/>
      <c r="AK59" s="118"/>
      <c r="AL59" s="118"/>
    </row>
    <row r="60" spans="1:38" ht="12.75" customHeight="1">
      <c r="A60" s="248">
        <v>6</v>
      </c>
      <c r="B60" s="288">
        <v>45476</v>
      </c>
      <c r="C60" s="289"/>
      <c r="D60" s="289" t="s">
        <v>982</v>
      </c>
      <c r="E60" s="248" t="s">
        <v>556</v>
      </c>
      <c r="F60" s="248">
        <v>80</v>
      </c>
      <c r="G60" s="248">
        <v>0</v>
      </c>
      <c r="H60" s="248">
        <v>135</v>
      </c>
      <c r="I60" s="249" t="s">
        <v>985</v>
      </c>
      <c r="J60" s="285" t="s">
        <v>682</v>
      </c>
      <c r="K60" s="247">
        <f>H60-F60</f>
        <v>55</v>
      </c>
      <c r="L60" s="286">
        <v>50</v>
      </c>
      <c r="M60" s="287">
        <f t="shared" ref="M60" si="36">(K60*N60)-L60</f>
        <v>775</v>
      </c>
      <c r="N60" s="247">
        <v>15</v>
      </c>
      <c r="O60" s="285" t="s">
        <v>547</v>
      </c>
      <c r="P60" s="288">
        <v>45476</v>
      </c>
      <c r="Q60" s="226"/>
      <c r="R60" s="54"/>
      <c r="S60" s="54"/>
      <c r="T60" s="37"/>
      <c r="U60" s="54"/>
      <c r="V60" s="37"/>
      <c r="W60" s="54"/>
      <c r="X60" s="37"/>
      <c r="Y60" s="54"/>
      <c r="Z60" s="37"/>
      <c r="AA60" s="54"/>
      <c r="AB60" s="37"/>
      <c r="AC60" s="54"/>
      <c r="AD60" s="37"/>
      <c r="AE60" s="54"/>
      <c r="AF60" s="37"/>
      <c r="AG60" s="119"/>
      <c r="AH60" s="117"/>
      <c r="AI60" s="117"/>
      <c r="AJ60" s="118"/>
      <c r="AK60" s="118"/>
      <c r="AL60" s="118"/>
    </row>
    <row r="61" spans="1:38" ht="12.75" customHeight="1">
      <c r="A61" s="248">
        <v>7</v>
      </c>
      <c r="B61" s="288">
        <v>45478</v>
      </c>
      <c r="C61" s="289"/>
      <c r="D61" s="289" t="s">
        <v>1030</v>
      </c>
      <c r="E61" s="248" t="s">
        <v>556</v>
      </c>
      <c r="F61" s="248">
        <v>142</v>
      </c>
      <c r="G61" s="248">
        <v>90</v>
      </c>
      <c r="H61" s="248">
        <v>172</v>
      </c>
      <c r="I61" s="249" t="s">
        <v>1031</v>
      </c>
      <c r="J61" s="285" t="s">
        <v>765</v>
      </c>
      <c r="K61" s="247">
        <f>H61-F61</f>
        <v>30</v>
      </c>
      <c r="L61" s="286">
        <v>50</v>
      </c>
      <c r="M61" s="287">
        <f t="shared" ref="M61" si="37">(K61*N61)-L61</f>
        <v>700</v>
      </c>
      <c r="N61" s="247">
        <v>25</v>
      </c>
      <c r="O61" s="285" t="s">
        <v>547</v>
      </c>
      <c r="P61" s="288">
        <v>45478</v>
      </c>
      <c r="Q61" s="226"/>
      <c r="R61" s="54"/>
      <c r="S61" s="54"/>
      <c r="T61" s="37"/>
      <c r="U61" s="54"/>
      <c r="V61" s="37"/>
      <c r="W61" s="54"/>
      <c r="X61" s="37"/>
      <c r="Y61" s="54"/>
      <c r="Z61" s="37"/>
      <c r="AA61" s="54"/>
      <c r="AB61" s="37"/>
      <c r="AC61" s="54"/>
      <c r="AD61" s="37"/>
      <c r="AE61" s="54"/>
      <c r="AF61" s="37"/>
      <c r="AG61" s="119"/>
      <c r="AH61" s="117"/>
      <c r="AI61" s="117"/>
      <c r="AJ61" s="118"/>
      <c r="AK61" s="118"/>
      <c r="AL61" s="118"/>
    </row>
    <row r="62" spans="1:38" ht="12.75" customHeight="1">
      <c r="A62" s="248">
        <v>8</v>
      </c>
      <c r="B62" s="288">
        <v>45478</v>
      </c>
      <c r="C62" s="289"/>
      <c r="D62" s="289" t="s">
        <v>1040</v>
      </c>
      <c r="E62" s="248" t="s">
        <v>556</v>
      </c>
      <c r="F62" s="248">
        <v>137.5</v>
      </c>
      <c r="G62" s="248">
        <v>85</v>
      </c>
      <c r="H62" s="248">
        <v>160</v>
      </c>
      <c r="I62" s="249" t="s">
        <v>1031</v>
      </c>
      <c r="J62" s="285" t="s">
        <v>1041</v>
      </c>
      <c r="K62" s="247">
        <f>H62-F62</f>
        <v>22.5</v>
      </c>
      <c r="L62" s="286">
        <v>50</v>
      </c>
      <c r="M62" s="287">
        <f t="shared" ref="M62" si="38">(K62*N62)-L62</f>
        <v>512.5</v>
      </c>
      <c r="N62" s="247">
        <v>25</v>
      </c>
      <c r="O62" s="285" t="s">
        <v>547</v>
      </c>
      <c r="P62" s="288">
        <v>45478</v>
      </c>
      <c r="Q62" s="226"/>
      <c r="R62" s="54"/>
      <c r="S62" s="54"/>
      <c r="T62" s="37"/>
      <c r="U62" s="54"/>
      <c r="V62" s="37"/>
      <c r="W62" s="54"/>
      <c r="X62" s="37"/>
      <c r="Y62" s="54"/>
      <c r="Z62" s="37"/>
      <c r="AA62" s="54"/>
      <c r="AB62" s="37"/>
      <c r="AC62" s="54"/>
      <c r="AD62" s="37"/>
      <c r="AE62" s="54"/>
      <c r="AF62" s="37"/>
      <c r="AG62" s="119"/>
      <c r="AH62" s="117"/>
      <c r="AI62" s="117"/>
      <c r="AJ62" s="118"/>
      <c r="AK62" s="118"/>
      <c r="AL62" s="118"/>
    </row>
    <row r="63" spans="1:38" ht="12.75" customHeight="1">
      <c r="A63" s="300">
        <v>9</v>
      </c>
      <c r="B63" s="301">
        <v>45478</v>
      </c>
      <c r="C63" s="302"/>
      <c r="D63" s="302" t="s">
        <v>1042</v>
      </c>
      <c r="E63" s="300" t="s">
        <v>817</v>
      </c>
      <c r="F63" s="300" t="s">
        <v>981</v>
      </c>
      <c r="G63" s="300">
        <v>135</v>
      </c>
      <c r="H63" s="300"/>
      <c r="I63" s="303" t="s">
        <v>929</v>
      </c>
      <c r="J63" s="303" t="s">
        <v>546</v>
      </c>
      <c r="K63" s="300"/>
      <c r="L63" s="304"/>
      <c r="M63" s="305"/>
      <c r="N63" s="300"/>
      <c r="O63" s="303"/>
      <c r="P63" s="301"/>
      <c r="Q63" s="226"/>
      <c r="R63" s="54"/>
      <c r="S63" s="54"/>
      <c r="T63" s="37"/>
      <c r="U63" s="54"/>
      <c r="V63" s="37"/>
      <c r="W63" s="54"/>
      <c r="X63" s="37"/>
      <c r="Y63" s="54"/>
      <c r="Z63" s="37"/>
      <c r="AA63" s="54"/>
      <c r="AB63" s="37"/>
      <c r="AC63" s="54"/>
      <c r="AD63" s="37"/>
      <c r="AE63" s="54"/>
      <c r="AF63" s="37"/>
      <c r="AG63" s="119"/>
      <c r="AH63" s="117"/>
      <c r="AI63" s="117"/>
      <c r="AJ63" s="118"/>
      <c r="AK63" s="118"/>
      <c r="AL63" s="118"/>
    </row>
    <row r="64" spans="1:38" ht="12.75" customHeight="1">
      <c r="A64" s="300">
        <v>10</v>
      </c>
      <c r="B64" s="301">
        <v>45478</v>
      </c>
      <c r="C64" s="302"/>
      <c r="D64" s="302" t="s">
        <v>1043</v>
      </c>
      <c r="E64" s="300" t="s">
        <v>556</v>
      </c>
      <c r="F64" s="300" t="s">
        <v>1044</v>
      </c>
      <c r="G64" s="300">
        <v>160</v>
      </c>
      <c r="H64" s="300"/>
      <c r="I64" s="303" t="s">
        <v>1045</v>
      </c>
      <c r="J64" s="303" t="s">
        <v>546</v>
      </c>
      <c r="K64" s="300"/>
      <c r="L64" s="304"/>
      <c r="M64" s="305"/>
      <c r="N64" s="300"/>
      <c r="O64" s="303"/>
      <c r="P64" s="301"/>
      <c r="Q64" s="226"/>
      <c r="R64" s="54"/>
      <c r="S64" s="54"/>
      <c r="T64" s="37"/>
      <c r="U64" s="54"/>
      <c r="V64" s="37"/>
      <c r="W64" s="54"/>
      <c r="X64" s="37"/>
      <c r="Y64" s="54"/>
      <c r="Z64" s="37"/>
      <c r="AA64" s="54"/>
      <c r="AB64" s="37"/>
      <c r="AC64" s="54"/>
      <c r="AD64" s="37"/>
      <c r="AE64" s="54"/>
      <c r="AF64" s="37"/>
      <c r="AG64" s="119"/>
      <c r="AH64" s="117"/>
      <c r="AI64" s="117"/>
      <c r="AJ64" s="118"/>
      <c r="AK64" s="118"/>
      <c r="AL64" s="118"/>
    </row>
    <row r="65" spans="1:38" ht="12.75" customHeight="1">
      <c r="A65" s="300"/>
      <c r="B65" s="301"/>
      <c r="C65" s="302"/>
      <c r="D65" s="302"/>
      <c r="E65" s="300"/>
      <c r="F65" s="300"/>
      <c r="G65" s="300"/>
      <c r="H65" s="300"/>
      <c r="I65" s="303"/>
      <c r="J65" s="303"/>
      <c r="K65" s="300"/>
      <c r="L65" s="304"/>
      <c r="M65" s="305"/>
      <c r="N65" s="300"/>
      <c r="O65" s="303"/>
      <c r="P65" s="301"/>
      <c r="Q65" s="226"/>
      <c r="R65" s="54"/>
      <c r="S65" s="54"/>
      <c r="T65" s="37"/>
      <c r="U65" s="54"/>
      <c r="V65" s="37"/>
      <c r="W65" s="54"/>
      <c r="X65" s="37"/>
      <c r="Y65" s="54"/>
      <c r="Z65" s="37"/>
      <c r="AA65" s="54"/>
      <c r="AB65" s="37"/>
      <c r="AC65" s="54"/>
      <c r="AD65" s="37"/>
      <c r="AE65" s="54"/>
      <c r="AF65" s="37"/>
      <c r="AG65" s="119"/>
      <c r="AH65" s="117"/>
      <c r="AI65" s="117"/>
      <c r="AJ65" s="118"/>
      <c r="AK65" s="118"/>
      <c r="AL65" s="118"/>
    </row>
    <row r="66" spans="1:38" s="243" customFormat="1" ht="12.75" customHeight="1">
      <c r="A66" s="300"/>
      <c r="B66" s="301"/>
      <c r="C66" s="302"/>
      <c r="D66" s="302"/>
      <c r="E66" s="300"/>
      <c r="F66" s="300"/>
      <c r="G66" s="300"/>
      <c r="H66" s="300"/>
      <c r="I66" s="303"/>
      <c r="J66" s="303"/>
      <c r="K66" s="300"/>
      <c r="L66" s="304"/>
      <c r="M66" s="305"/>
      <c r="N66" s="300"/>
      <c r="O66" s="303"/>
      <c r="P66" s="301"/>
      <c r="Q66" s="239"/>
      <c r="R66" s="54"/>
      <c r="S66" s="54"/>
      <c r="T66" s="37"/>
      <c r="U66" s="54"/>
      <c r="V66" s="37"/>
      <c r="W66" s="54"/>
      <c r="X66" s="37"/>
      <c r="Y66" s="54"/>
      <c r="Z66" s="37"/>
      <c r="AA66" s="54"/>
      <c r="AB66" s="37"/>
      <c r="AC66" s="54"/>
      <c r="AD66" s="37"/>
      <c r="AE66" s="54"/>
      <c r="AF66" s="37"/>
      <c r="AG66" s="242"/>
      <c r="AH66" s="240"/>
      <c r="AI66" s="240"/>
      <c r="AJ66" s="241"/>
      <c r="AK66" s="241"/>
      <c r="AL66" s="241"/>
    </row>
    <row r="67" spans="1:38" ht="38.25" customHeight="1">
      <c r="A67" s="91" t="s">
        <v>568</v>
      </c>
      <c r="B67" s="124"/>
      <c r="C67" s="124"/>
      <c r="D67" s="125"/>
      <c r="E67" s="109"/>
      <c r="F67" s="6"/>
      <c r="G67" s="6"/>
      <c r="H67" s="110"/>
      <c r="I67" s="126"/>
      <c r="J67" s="1"/>
      <c r="K67" s="6"/>
      <c r="L67" s="6"/>
      <c r="M67" s="6"/>
      <c r="N67" s="1"/>
      <c r="O67" s="1"/>
      <c r="R67" s="54"/>
      <c r="S67" s="54"/>
      <c r="T67" s="37"/>
      <c r="U67" s="54"/>
      <c r="V67" s="37"/>
      <c r="W67" s="54"/>
      <c r="X67" s="37"/>
      <c r="Y67" s="54"/>
      <c r="Z67" s="37"/>
      <c r="AA67" s="54"/>
      <c r="AB67" s="37"/>
      <c r="AC67" s="54"/>
      <c r="AD67" s="37"/>
      <c r="AE67" s="54"/>
      <c r="AF67" s="37"/>
      <c r="AG67" s="1"/>
      <c r="AH67" s="1"/>
      <c r="AI67" s="1"/>
      <c r="AJ67" s="6"/>
      <c r="AK67" s="1"/>
    </row>
    <row r="68" spans="1:38" ht="38.25">
      <c r="A68" s="92" t="s">
        <v>16</v>
      </c>
      <c r="B68" s="93" t="s">
        <v>521</v>
      </c>
      <c r="C68" s="93"/>
      <c r="D68" s="94" t="s">
        <v>532</v>
      </c>
      <c r="E68" s="93" t="s">
        <v>533</v>
      </c>
      <c r="F68" s="93" t="s">
        <v>534</v>
      </c>
      <c r="G68" s="93" t="s">
        <v>535</v>
      </c>
      <c r="H68" s="93" t="s">
        <v>536</v>
      </c>
      <c r="I68" s="93" t="s">
        <v>537</v>
      </c>
      <c r="J68" s="92" t="s">
        <v>538</v>
      </c>
      <c r="K68" s="113" t="s">
        <v>555</v>
      </c>
      <c r="L68" s="114" t="s">
        <v>540</v>
      </c>
      <c r="M68" s="95" t="s">
        <v>541</v>
      </c>
      <c r="N68" s="93" t="s">
        <v>542</v>
      </c>
      <c r="O68" s="94" t="s">
        <v>543</v>
      </c>
      <c r="P68" s="193" t="s">
        <v>544</v>
      </c>
      <c r="Q68" s="195" t="s">
        <v>812</v>
      </c>
      <c r="R68" s="54"/>
      <c r="S68" s="54"/>
      <c r="T68" s="37"/>
      <c r="U68" s="54"/>
      <c r="V68" s="37"/>
      <c r="W68" s="54"/>
      <c r="X68" s="37"/>
      <c r="Y68" s="54"/>
      <c r="Z68" s="37"/>
      <c r="AA68" s="54"/>
      <c r="AB68" s="37"/>
      <c r="AC68" s="54"/>
      <c r="AD68" s="37"/>
      <c r="AE68" s="54"/>
      <c r="AF68" s="37"/>
      <c r="AG68" s="37"/>
      <c r="AH68" s="37"/>
      <c r="AI68" s="37"/>
      <c r="AJ68" s="37"/>
      <c r="AK68" s="37"/>
      <c r="AL68" s="37"/>
    </row>
    <row r="69" spans="1:38" ht="12.75" customHeight="1">
      <c r="A69" s="183">
        <v>1</v>
      </c>
      <c r="B69" s="184">
        <v>45356</v>
      </c>
      <c r="C69" s="227"/>
      <c r="D69" s="227" t="s">
        <v>295</v>
      </c>
      <c r="E69" s="183" t="s">
        <v>847</v>
      </c>
      <c r="F69" s="284">
        <v>38.94</v>
      </c>
      <c r="G69" s="183">
        <v>34.64</v>
      </c>
      <c r="H69" s="183"/>
      <c r="I69" s="183" t="s">
        <v>887</v>
      </c>
      <c r="J69" s="183" t="s">
        <v>546</v>
      </c>
      <c r="K69" s="183"/>
      <c r="L69" s="245"/>
      <c r="M69" s="246"/>
      <c r="N69" s="183"/>
      <c r="O69" s="231"/>
      <c r="P69" s="186">
        <f>VLOOKUP(D69,'MidCap Intra'!$B$11:$C$571,2,0)</f>
        <v>38.19</v>
      </c>
      <c r="Q69" s="244"/>
      <c r="R69" s="54" t="s">
        <v>848</v>
      </c>
      <c r="S69" s="54"/>
      <c r="T69" s="37"/>
      <c r="U69" s="54"/>
      <c r="V69" s="37"/>
      <c r="W69" s="54"/>
      <c r="X69" s="37"/>
      <c r="Y69" s="54"/>
      <c r="Z69" s="37"/>
      <c r="AA69" s="54"/>
      <c r="AB69" s="37"/>
      <c r="AC69" s="54"/>
      <c r="AD69" s="37"/>
      <c r="AE69" s="54"/>
      <c r="AF69" s="37"/>
    </row>
    <row r="70" spans="1:38" ht="12.75" customHeight="1">
      <c r="A70" s="183">
        <v>2</v>
      </c>
      <c r="B70" s="184">
        <v>45477</v>
      </c>
      <c r="C70" s="227"/>
      <c r="D70" s="227" t="s">
        <v>863</v>
      </c>
      <c r="E70" s="183" t="s">
        <v>545</v>
      </c>
      <c r="F70" s="183" t="s">
        <v>989</v>
      </c>
      <c r="G70" s="183">
        <v>489</v>
      </c>
      <c r="H70" s="183"/>
      <c r="I70" s="183" t="s">
        <v>990</v>
      </c>
      <c r="J70" s="183" t="s">
        <v>546</v>
      </c>
      <c r="K70" s="183"/>
      <c r="L70" s="245"/>
      <c r="M70" s="246"/>
      <c r="N70" s="183"/>
      <c r="O70" s="231"/>
      <c r="P70" s="186">
        <f>VLOOKUP(D70,'MidCap Intra'!$B$11:$C$571,2,0)</f>
        <v>569.65</v>
      </c>
      <c r="Q70" s="244"/>
      <c r="R70" s="54"/>
      <c r="S70" s="54"/>
      <c r="T70" s="37"/>
      <c r="U70" s="54"/>
      <c r="V70" s="37"/>
      <c r="W70" s="54"/>
      <c r="X70" s="37"/>
      <c r="Y70" s="54"/>
      <c r="Z70" s="37"/>
      <c r="AA70" s="54"/>
      <c r="AB70" s="37"/>
      <c r="AC70" s="54"/>
      <c r="AD70" s="37"/>
      <c r="AE70" s="54"/>
      <c r="AF70" s="37"/>
    </row>
    <row r="71" spans="1:38" ht="12.75" customHeight="1">
      <c r="A71" s="183"/>
      <c r="B71" s="184"/>
      <c r="C71" s="227"/>
      <c r="D71" s="227"/>
      <c r="E71" s="183"/>
      <c r="F71" s="183"/>
      <c r="G71" s="183"/>
      <c r="H71" s="183"/>
      <c r="I71" s="183"/>
      <c r="J71" s="183"/>
      <c r="K71" s="183"/>
      <c r="L71" s="245"/>
      <c r="M71" s="246"/>
      <c r="N71" s="183"/>
      <c r="O71" s="231"/>
      <c r="P71" s="184"/>
      <c r="Q71" s="244"/>
      <c r="R71" s="54"/>
      <c r="S71" s="54"/>
      <c r="T71" s="37"/>
      <c r="U71" s="54"/>
      <c r="V71" s="37"/>
      <c r="W71" s="54"/>
      <c r="X71" s="37"/>
      <c r="Y71" s="54"/>
      <c r="Z71" s="37"/>
      <c r="AA71" s="54"/>
      <c r="AB71" s="37"/>
      <c r="AC71" s="54"/>
      <c r="AD71" s="37"/>
      <c r="AE71" s="54"/>
      <c r="AF71" s="37"/>
    </row>
    <row r="72" spans="1:38" ht="12.75" customHeight="1">
      <c r="A72" s="103" t="s">
        <v>548</v>
      </c>
      <c r="B72" s="103"/>
      <c r="C72" s="103"/>
      <c r="D72" s="54"/>
      <c r="E72" s="37"/>
      <c r="F72" s="108" t="s">
        <v>550</v>
      </c>
      <c r="G72" s="54"/>
      <c r="H72" s="54"/>
      <c r="I72" s="54"/>
      <c r="J72" s="54"/>
      <c r="K72" s="54"/>
      <c r="L72" s="54"/>
      <c r="M72" s="54"/>
      <c r="N72" s="54"/>
      <c r="O72" s="54"/>
      <c r="P72" s="54"/>
      <c r="Q72" s="54"/>
      <c r="R72" s="54"/>
      <c r="S72" s="54"/>
      <c r="T72" s="37"/>
      <c r="U72" s="54"/>
      <c r="V72" s="37"/>
      <c r="W72" s="54"/>
      <c r="X72" s="37"/>
      <c r="Y72" s="54"/>
      <c r="Z72" s="37"/>
      <c r="AA72" s="54"/>
      <c r="AB72" s="37"/>
      <c r="AC72" s="54"/>
      <c r="AD72" s="37"/>
      <c r="AE72" s="54"/>
      <c r="AF72" s="37"/>
    </row>
    <row r="73" spans="1:38" ht="12.75" customHeight="1">
      <c r="A73" s="107" t="s">
        <v>549</v>
      </c>
      <c r="B73" s="103"/>
      <c r="C73" s="103"/>
      <c r="D73" s="54"/>
      <c r="E73" s="37"/>
      <c r="F73" s="108" t="s">
        <v>553</v>
      </c>
      <c r="G73" s="54"/>
      <c r="H73" s="54" t="s">
        <v>570</v>
      </c>
      <c r="I73" s="54"/>
      <c r="J73" s="54"/>
      <c r="K73" s="54"/>
      <c r="L73" s="54"/>
      <c r="M73" s="54"/>
      <c r="N73" s="54"/>
      <c r="O73" s="54"/>
      <c r="P73" s="54"/>
      <c r="Q73" s="54"/>
      <c r="R73" s="54"/>
      <c r="S73" s="54"/>
      <c r="T73" s="37"/>
      <c r="U73" s="54"/>
      <c r="V73" s="37"/>
      <c r="W73" s="54"/>
      <c r="X73" s="37"/>
      <c r="Y73" s="54"/>
      <c r="Z73" s="37"/>
      <c r="AA73" s="54"/>
      <c r="AB73" s="37"/>
      <c r="AC73" s="54"/>
      <c r="AD73" s="37"/>
      <c r="AE73" s="54"/>
      <c r="AF73" s="37"/>
    </row>
    <row r="74" spans="1:38" ht="12.75" customHeight="1">
      <c r="A74" s="54"/>
      <c r="B74" s="54"/>
      <c r="C74" s="103"/>
      <c r="D74" s="54"/>
      <c r="E74" s="37"/>
      <c r="F74" s="108"/>
      <c r="G74" s="54"/>
      <c r="H74" s="54"/>
      <c r="I74" s="54"/>
      <c r="J74" s="54"/>
      <c r="K74" s="54"/>
      <c r="L74" s="54"/>
      <c r="M74" s="54"/>
      <c r="N74" s="54"/>
      <c r="O74" s="54"/>
      <c r="P74" s="54"/>
      <c r="Q74" s="54"/>
      <c r="R74" s="54"/>
      <c r="S74" s="54"/>
      <c r="T74" s="37"/>
      <c r="U74" s="54"/>
      <c r="V74" s="37"/>
      <c r="W74" s="54"/>
      <c r="X74" s="37"/>
      <c r="Y74" s="54"/>
      <c r="Z74" s="37"/>
      <c r="AA74" s="54"/>
      <c r="AB74" s="37"/>
      <c r="AC74" s="54"/>
      <c r="AD74" s="37"/>
      <c r="AE74" s="54"/>
      <c r="AF74" s="37"/>
    </row>
    <row r="75" spans="1:38" ht="12.75" customHeight="1">
      <c r="A75" s="54"/>
      <c r="B75" s="54"/>
      <c r="C75" s="103"/>
      <c r="D75" s="54"/>
      <c r="E75" s="37"/>
      <c r="F75" s="108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37"/>
      <c r="U75" s="54"/>
      <c r="V75" s="37"/>
      <c r="W75" s="54"/>
      <c r="X75" s="37"/>
      <c r="Y75" s="54"/>
      <c r="Z75" s="37"/>
      <c r="AA75" s="54"/>
      <c r="AB75" s="37"/>
      <c r="AC75" s="54"/>
      <c r="AD75" s="37"/>
    </row>
    <row r="76" spans="1:38" ht="12.75" customHeight="1">
      <c r="A76" s="54"/>
      <c r="B76" s="54"/>
      <c r="C76" s="103"/>
      <c r="D76" s="54"/>
      <c r="E76" s="37"/>
      <c r="F76" s="108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4"/>
      <c r="R76" s="54"/>
      <c r="S76" s="54"/>
      <c r="T76" s="37"/>
      <c r="U76" s="54"/>
      <c r="V76" s="37"/>
      <c r="W76" s="54"/>
      <c r="X76" s="37"/>
      <c r="Y76" s="54"/>
      <c r="Z76" s="37"/>
      <c r="AA76" s="54"/>
      <c r="AB76" s="37"/>
      <c r="AC76" s="54"/>
      <c r="AD76" s="37"/>
    </row>
    <row r="77" spans="1:38" ht="12.75" customHeight="1">
      <c r="A77" s="54"/>
      <c r="B77" s="54"/>
      <c r="C77" s="103"/>
      <c r="D77" s="54"/>
      <c r="E77" s="37"/>
      <c r="F77" s="108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37"/>
      <c r="U77" s="54"/>
      <c r="V77" s="37"/>
      <c r="W77" s="54"/>
      <c r="X77" s="37"/>
      <c r="Y77" s="54"/>
      <c r="Z77" s="37"/>
      <c r="AA77" s="54"/>
      <c r="AB77" s="37"/>
      <c r="AC77" s="54"/>
      <c r="AD77" s="37"/>
    </row>
    <row r="78" spans="1:38" ht="12.75" customHeight="1">
      <c r="A78" s="54"/>
      <c r="B78" s="54"/>
      <c r="C78" s="103"/>
      <c r="D78" s="54"/>
      <c r="E78" s="37"/>
      <c r="F78" s="108"/>
      <c r="G78" s="54"/>
      <c r="H78" s="54"/>
      <c r="I78" s="54"/>
      <c r="J78" s="54"/>
      <c r="K78" s="54"/>
      <c r="L78" s="54"/>
      <c r="M78" s="54"/>
      <c r="N78" s="54"/>
      <c r="O78" s="54"/>
      <c r="P78" s="54"/>
      <c r="Q78" s="54"/>
      <c r="R78" s="54"/>
      <c r="S78" s="54"/>
      <c r="T78" s="37"/>
      <c r="U78" s="54"/>
      <c r="V78" s="37"/>
      <c r="W78" s="54"/>
      <c r="X78" s="37"/>
      <c r="Y78" s="54"/>
      <c r="Z78" s="37"/>
      <c r="AA78" s="54"/>
      <c r="AB78" s="37"/>
      <c r="AC78" s="54"/>
      <c r="AD78" s="37"/>
    </row>
    <row r="79" spans="1:38" ht="12.75" customHeight="1">
      <c r="A79" s="54"/>
      <c r="B79" s="54"/>
      <c r="C79" s="103"/>
      <c r="D79" s="54"/>
      <c r="E79" s="37"/>
      <c r="F79" s="108"/>
      <c r="G79" s="54"/>
      <c r="H79" s="37"/>
      <c r="I79" s="54"/>
      <c r="J79" s="54"/>
      <c r="K79" s="54"/>
      <c r="L79" s="54"/>
      <c r="M79" s="54"/>
      <c r="N79" s="54"/>
      <c r="O79" s="54"/>
      <c r="P79" s="54"/>
      <c r="Q79" s="54"/>
      <c r="R79" s="54"/>
      <c r="S79" s="54"/>
      <c r="T79" s="37"/>
      <c r="U79" s="54"/>
      <c r="V79" s="37"/>
      <c r="W79" s="54"/>
      <c r="X79" s="37"/>
      <c r="Y79" s="54"/>
      <c r="Z79" s="37"/>
      <c r="AA79" s="54"/>
      <c r="AB79" s="37"/>
      <c r="AC79" s="54"/>
      <c r="AD79" s="37"/>
    </row>
    <row r="80" spans="1:38" ht="12.75" customHeight="1">
      <c r="A80" s="54"/>
      <c r="B80" s="54"/>
      <c r="C80" s="103"/>
      <c r="D80" s="54"/>
      <c r="E80" s="37"/>
      <c r="F80" s="108"/>
      <c r="G80" s="54"/>
      <c r="H80" s="37"/>
      <c r="I80" s="54"/>
      <c r="J80" s="54"/>
      <c r="K80" s="54"/>
      <c r="L80" s="54"/>
      <c r="M80" s="54"/>
      <c r="N80" s="54"/>
      <c r="O80" s="54"/>
      <c r="P80" s="54"/>
      <c r="Q80" s="54"/>
      <c r="R80" s="54"/>
      <c r="S80" s="54"/>
      <c r="T80" s="37"/>
      <c r="U80" s="54"/>
      <c r="V80" s="37"/>
      <c r="W80" s="54"/>
      <c r="X80" s="37"/>
      <c r="Y80" s="54"/>
      <c r="Z80" s="37"/>
      <c r="AA80" s="54"/>
      <c r="AB80" s="37"/>
      <c r="AC80" s="54"/>
      <c r="AD80" s="37"/>
    </row>
    <row r="81" spans="1:30" ht="12.75" customHeight="1">
      <c r="A81" s="54"/>
      <c r="B81" s="54"/>
      <c r="C81" s="97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37"/>
      <c r="U81" s="54"/>
      <c r="V81" s="37"/>
      <c r="W81" s="54"/>
      <c r="X81" s="37"/>
      <c r="Y81" s="54"/>
      <c r="Z81" s="37"/>
      <c r="AA81" s="54"/>
      <c r="AB81" s="37"/>
      <c r="AC81" s="54"/>
      <c r="AD81" s="37"/>
    </row>
    <row r="82" spans="1:30" ht="38.25" customHeight="1">
      <c r="A82" s="37"/>
      <c r="B82" s="127" t="s">
        <v>571</v>
      </c>
      <c r="C82" s="127"/>
      <c r="D82" s="54"/>
      <c r="E82" s="127"/>
      <c r="F82" s="6"/>
      <c r="G82" s="6"/>
      <c r="H82" s="111"/>
      <c r="I82" s="6"/>
      <c r="J82" s="111"/>
      <c r="K82" s="112"/>
      <c r="L82" s="6"/>
      <c r="M82" s="6"/>
      <c r="N82" s="1"/>
      <c r="O82" s="54"/>
      <c r="P82" s="54"/>
      <c r="Q82" s="198"/>
      <c r="R82" s="54"/>
      <c r="S82" s="54"/>
      <c r="T82" s="37"/>
      <c r="U82" s="54"/>
      <c r="V82" s="37"/>
      <c r="W82" s="54"/>
      <c r="X82" s="37"/>
      <c r="Y82" s="54"/>
      <c r="Z82" s="37"/>
      <c r="AA82" s="54"/>
      <c r="AB82" s="37"/>
      <c r="AC82" s="54"/>
      <c r="AD82" s="37"/>
    </row>
    <row r="83" spans="1:30" ht="12.75" customHeight="1">
      <c r="A83" s="92" t="s">
        <v>16</v>
      </c>
      <c r="B83" s="93" t="s">
        <v>521</v>
      </c>
      <c r="C83" s="93"/>
      <c r="D83" s="94" t="s">
        <v>532</v>
      </c>
      <c r="E83" s="93" t="s">
        <v>533</v>
      </c>
      <c r="F83" s="93" t="s">
        <v>534</v>
      </c>
      <c r="G83" s="93" t="s">
        <v>572</v>
      </c>
      <c r="H83" s="93" t="s">
        <v>573</v>
      </c>
      <c r="I83" s="93" t="s">
        <v>537</v>
      </c>
      <c r="J83" s="128" t="s">
        <v>538</v>
      </c>
      <c r="K83" s="93" t="s">
        <v>539</v>
      </c>
      <c r="L83" s="93" t="s">
        <v>574</v>
      </c>
      <c r="M83" s="93" t="s">
        <v>542</v>
      </c>
      <c r="N83" s="94" t="s">
        <v>543</v>
      </c>
      <c r="O83" s="54"/>
      <c r="P83" s="54"/>
      <c r="Q83" s="198"/>
      <c r="R83" s="54"/>
      <c r="S83" s="54"/>
      <c r="T83" s="37"/>
      <c r="U83" s="54"/>
      <c r="V83" s="37"/>
      <c r="W83" s="54"/>
      <c r="X83" s="37"/>
      <c r="Y83" s="54"/>
      <c r="Z83" s="37"/>
      <c r="AA83" s="54"/>
      <c r="AB83" s="37"/>
      <c r="AC83" s="54"/>
      <c r="AD83" s="37"/>
    </row>
    <row r="84" spans="1:30" ht="12.75" customHeight="1">
      <c r="A84" s="129">
        <v>1</v>
      </c>
      <c r="B84" s="130">
        <v>41579</v>
      </c>
      <c r="C84" s="130"/>
      <c r="D84" s="131" t="s">
        <v>575</v>
      </c>
      <c r="E84" s="132" t="s">
        <v>545</v>
      </c>
      <c r="F84" s="133">
        <v>82</v>
      </c>
      <c r="G84" s="132" t="s">
        <v>576</v>
      </c>
      <c r="H84" s="132">
        <v>100</v>
      </c>
      <c r="I84" s="134">
        <v>100</v>
      </c>
      <c r="J84" s="135" t="s">
        <v>577</v>
      </c>
      <c r="K84" s="136">
        <f t="shared" ref="K84:K115" si="39">H84-F84</f>
        <v>18</v>
      </c>
      <c r="L84" s="137">
        <f t="shared" ref="L84:L115" si="40">K84/F84</f>
        <v>0.21951219512195122</v>
      </c>
      <c r="M84" s="132" t="s">
        <v>547</v>
      </c>
      <c r="N84" s="138">
        <v>42657</v>
      </c>
      <c r="O84" s="54"/>
      <c r="P84" s="54"/>
      <c r="Q84" s="198"/>
      <c r="R84" s="54"/>
      <c r="S84" s="54"/>
      <c r="T84" s="37"/>
      <c r="U84" s="54"/>
      <c r="V84" s="37"/>
      <c r="W84" s="54"/>
      <c r="X84" s="37"/>
      <c r="Y84" s="54"/>
      <c r="Z84" s="37"/>
      <c r="AA84" s="54"/>
      <c r="AB84" s="37"/>
      <c r="AC84" s="54"/>
      <c r="AD84" s="37"/>
    </row>
    <row r="85" spans="1:30" ht="12.75" customHeight="1">
      <c r="A85" s="129">
        <v>2</v>
      </c>
      <c r="B85" s="130">
        <v>41794</v>
      </c>
      <c r="C85" s="130"/>
      <c r="D85" s="131" t="s">
        <v>578</v>
      </c>
      <c r="E85" s="132" t="s">
        <v>556</v>
      </c>
      <c r="F85" s="133">
        <v>257</v>
      </c>
      <c r="G85" s="132" t="s">
        <v>576</v>
      </c>
      <c r="H85" s="132">
        <v>300</v>
      </c>
      <c r="I85" s="134">
        <v>300</v>
      </c>
      <c r="J85" s="135" t="s">
        <v>577</v>
      </c>
      <c r="K85" s="136">
        <f t="shared" si="39"/>
        <v>43</v>
      </c>
      <c r="L85" s="137">
        <f t="shared" si="40"/>
        <v>0.16731517509727625</v>
      </c>
      <c r="M85" s="132" t="s">
        <v>547</v>
      </c>
      <c r="N85" s="138">
        <v>41822</v>
      </c>
      <c r="O85" s="54"/>
      <c r="P85" s="54"/>
      <c r="Q85" s="198"/>
      <c r="R85" s="54"/>
      <c r="S85" s="54"/>
      <c r="T85" s="37"/>
      <c r="U85" s="54"/>
      <c r="V85" s="37"/>
      <c r="W85" s="54"/>
      <c r="X85" s="37"/>
      <c r="Y85" s="54"/>
      <c r="Z85" s="37"/>
      <c r="AA85" s="54"/>
      <c r="AB85" s="37"/>
      <c r="AC85" s="54"/>
      <c r="AD85" s="37"/>
    </row>
    <row r="86" spans="1:30" ht="12.75" customHeight="1">
      <c r="A86" s="129">
        <v>3</v>
      </c>
      <c r="B86" s="130">
        <v>41828</v>
      </c>
      <c r="C86" s="130"/>
      <c r="D86" s="131" t="s">
        <v>579</v>
      </c>
      <c r="E86" s="132" t="s">
        <v>556</v>
      </c>
      <c r="F86" s="133">
        <v>393</v>
      </c>
      <c r="G86" s="132" t="s">
        <v>576</v>
      </c>
      <c r="H86" s="132">
        <v>468</v>
      </c>
      <c r="I86" s="134">
        <v>468</v>
      </c>
      <c r="J86" s="135" t="s">
        <v>577</v>
      </c>
      <c r="K86" s="136">
        <f t="shared" si="39"/>
        <v>75</v>
      </c>
      <c r="L86" s="137">
        <f t="shared" si="40"/>
        <v>0.19083969465648856</v>
      </c>
      <c r="M86" s="132" t="s">
        <v>547</v>
      </c>
      <c r="N86" s="138">
        <v>41863</v>
      </c>
      <c r="O86" s="54"/>
      <c r="P86" s="54"/>
      <c r="Q86" s="198"/>
      <c r="R86" s="54"/>
      <c r="S86" s="54"/>
      <c r="T86" s="37"/>
      <c r="U86" s="54"/>
      <c r="V86" s="37"/>
      <c r="W86" s="54"/>
      <c r="X86" s="37"/>
      <c r="Y86" s="54"/>
      <c r="Z86" s="37"/>
      <c r="AA86" s="54"/>
      <c r="AB86" s="37"/>
      <c r="AC86" s="54"/>
      <c r="AD86" s="37"/>
    </row>
    <row r="87" spans="1:30" ht="12.75" customHeight="1">
      <c r="A87" s="129">
        <v>4</v>
      </c>
      <c r="B87" s="130">
        <v>41857</v>
      </c>
      <c r="C87" s="130"/>
      <c r="D87" s="131" t="s">
        <v>580</v>
      </c>
      <c r="E87" s="132" t="s">
        <v>556</v>
      </c>
      <c r="F87" s="133">
        <v>205</v>
      </c>
      <c r="G87" s="132" t="s">
        <v>576</v>
      </c>
      <c r="H87" s="132">
        <v>275</v>
      </c>
      <c r="I87" s="134">
        <v>250</v>
      </c>
      <c r="J87" s="135" t="s">
        <v>577</v>
      </c>
      <c r="K87" s="136">
        <f t="shared" si="39"/>
        <v>70</v>
      </c>
      <c r="L87" s="137">
        <f t="shared" si="40"/>
        <v>0.34146341463414637</v>
      </c>
      <c r="M87" s="132" t="s">
        <v>547</v>
      </c>
      <c r="N87" s="138">
        <v>41962</v>
      </c>
      <c r="O87" s="54"/>
      <c r="P87" s="54"/>
      <c r="Q87" s="198"/>
      <c r="R87" s="54"/>
      <c r="S87" s="54"/>
      <c r="T87" s="37"/>
      <c r="U87" s="54"/>
      <c r="V87" s="37"/>
      <c r="W87" s="54"/>
      <c r="X87" s="37"/>
      <c r="Y87" s="54"/>
      <c r="Z87" s="37"/>
      <c r="AA87" s="54"/>
      <c r="AB87" s="37"/>
      <c r="AC87" s="54"/>
      <c r="AD87" s="37"/>
    </row>
    <row r="88" spans="1:30" ht="12.75" customHeight="1">
      <c r="A88" s="129">
        <v>5</v>
      </c>
      <c r="B88" s="130">
        <v>41886</v>
      </c>
      <c r="C88" s="130"/>
      <c r="D88" s="131" t="s">
        <v>581</v>
      </c>
      <c r="E88" s="132" t="s">
        <v>556</v>
      </c>
      <c r="F88" s="133">
        <v>162</v>
      </c>
      <c r="G88" s="132" t="s">
        <v>576</v>
      </c>
      <c r="H88" s="132">
        <v>190</v>
      </c>
      <c r="I88" s="134">
        <v>190</v>
      </c>
      <c r="J88" s="135" t="s">
        <v>577</v>
      </c>
      <c r="K88" s="136">
        <f t="shared" si="39"/>
        <v>28</v>
      </c>
      <c r="L88" s="137">
        <f t="shared" si="40"/>
        <v>0.1728395061728395</v>
      </c>
      <c r="M88" s="132" t="s">
        <v>547</v>
      </c>
      <c r="N88" s="138">
        <v>42006</v>
      </c>
      <c r="O88" s="54"/>
      <c r="P88" s="54"/>
      <c r="Q88" s="198"/>
      <c r="R88" s="54"/>
      <c r="S88" s="54"/>
      <c r="T88" s="37"/>
      <c r="U88" s="54"/>
      <c r="V88" s="37"/>
      <c r="W88" s="54"/>
      <c r="X88" s="37"/>
      <c r="Y88" s="54"/>
      <c r="Z88" s="37"/>
      <c r="AA88" s="54"/>
      <c r="AB88" s="37"/>
      <c r="AC88" s="54"/>
      <c r="AD88" s="37"/>
    </row>
    <row r="89" spans="1:30" ht="12.75" customHeight="1">
      <c r="A89" s="129">
        <v>6</v>
      </c>
      <c r="B89" s="130">
        <v>41886</v>
      </c>
      <c r="C89" s="130"/>
      <c r="D89" s="131" t="s">
        <v>582</v>
      </c>
      <c r="E89" s="132" t="s">
        <v>556</v>
      </c>
      <c r="F89" s="133">
        <v>75</v>
      </c>
      <c r="G89" s="132" t="s">
        <v>576</v>
      </c>
      <c r="H89" s="132">
        <v>91.5</v>
      </c>
      <c r="I89" s="134" t="s">
        <v>569</v>
      </c>
      <c r="J89" s="135" t="s">
        <v>583</v>
      </c>
      <c r="K89" s="136">
        <f t="shared" si="39"/>
        <v>16.5</v>
      </c>
      <c r="L89" s="137">
        <f t="shared" si="40"/>
        <v>0.22</v>
      </c>
      <c r="M89" s="132" t="s">
        <v>547</v>
      </c>
      <c r="N89" s="138">
        <v>41954</v>
      </c>
      <c r="O89" s="54"/>
      <c r="P89" s="54"/>
      <c r="Q89" s="198"/>
      <c r="R89" s="54"/>
      <c r="S89" s="54"/>
      <c r="T89" s="37"/>
      <c r="U89" s="54"/>
      <c r="V89" s="37"/>
      <c r="W89" s="54"/>
      <c r="X89" s="37"/>
      <c r="Y89" s="54"/>
      <c r="Z89" s="37"/>
      <c r="AA89" s="54"/>
      <c r="AB89" s="37"/>
      <c r="AC89" s="54"/>
      <c r="AD89" s="37"/>
    </row>
    <row r="90" spans="1:30" ht="12.75" customHeight="1">
      <c r="A90" s="129">
        <v>7</v>
      </c>
      <c r="B90" s="130">
        <v>41913</v>
      </c>
      <c r="C90" s="130"/>
      <c r="D90" s="131" t="s">
        <v>584</v>
      </c>
      <c r="E90" s="132" t="s">
        <v>556</v>
      </c>
      <c r="F90" s="133">
        <v>850</v>
      </c>
      <c r="G90" s="132" t="s">
        <v>576</v>
      </c>
      <c r="H90" s="132">
        <v>982.5</v>
      </c>
      <c r="I90" s="134">
        <v>1050</v>
      </c>
      <c r="J90" s="135" t="s">
        <v>585</v>
      </c>
      <c r="K90" s="136">
        <f t="shared" si="39"/>
        <v>132.5</v>
      </c>
      <c r="L90" s="137">
        <f t="shared" si="40"/>
        <v>0.15588235294117647</v>
      </c>
      <c r="M90" s="132" t="s">
        <v>547</v>
      </c>
      <c r="N90" s="138">
        <v>42039</v>
      </c>
      <c r="O90" s="54"/>
      <c r="P90" s="54"/>
      <c r="Q90" s="198"/>
      <c r="R90" s="54"/>
      <c r="S90" s="54"/>
      <c r="T90" s="37"/>
      <c r="U90" s="54"/>
      <c r="V90" s="37"/>
      <c r="W90" s="54"/>
      <c r="X90" s="37"/>
      <c r="Y90" s="54"/>
      <c r="Z90" s="37"/>
      <c r="AA90" s="54"/>
      <c r="AB90" s="37"/>
      <c r="AC90" s="54"/>
      <c r="AD90" s="37"/>
    </row>
    <row r="91" spans="1:30" ht="12.75" customHeight="1">
      <c r="A91" s="129">
        <v>8</v>
      </c>
      <c r="B91" s="130">
        <v>41913</v>
      </c>
      <c r="C91" s="130"/>
      <c r="D91" s="131" t="s">
        <v>586</v>
      </c>
      <c r="E91" s="132" t="s">
        <v>556</v>
      </c>
      <c r="F91" s="133">
        <v>475</v>
      </c>
      <c r="G91" s="132" t="s">
        <v>576</v>
      </c>
      <c r="H91" s="132">
        <v>515</v>
      </c>
      <c r="I91" s="134">
        <v>600</v>
      </c>
      <c r="J91" s="135" t="s">
        <v>587</v>
      </c>
      <c r="K91" s="136">
        <f t="shared" si="39"/>
        <v>40</v>
      </c>
      <c r="L91" s="137">
        <f t="shared" si="40"/>
        <v>8.4210526315789472E-2</v>
      </c>
      <c r="M91" s="132" t="s">
        <v>547</v>
      </c>
      <c r="N91" s="138">
        <v>41939</v>
      </c>
      <c r="O91" s="54"/>
      <c r="P91" s="54"/>
      <c r="Q91" s="198"/>
      <c r="R91" s="54"/>
      <c r="S91" s="54"/>
      <c r="T91" s="37"/>
      <c r="U91" s="54"/>
      <c r="V91" s="37"/>
      <c r="W91" s="54"/>
      <c r="X91" s="37"/>
      <c r="Y91" s="54"/>
      <c r="Z91" s="37"/>
      <c r="AA91" s="54"/>
      <c r="AB91" s="37"/>
      <c r="AC91" s="54"/>
      <c r="AD91" s="37"/>
    </row>
    <row r="92" spans="1:30" ht="12.75" customHeight="1">
      <c r="A92" s="129">
        <v>9</v>
      </c>
      <c r="B92" s="130">
        <v>41913</v>
      </c>
      <c r="C92" s="130"/>
      <c r="D92" s="131" t="s">
        <v>588</v>
      </c>
      <c r="E92" s="132" t="s">
        <v>556</v>
      </c>
      <c r="F92" s="133">
        <v>86</v>
      </c>
      <c r="G92" s="132" t="s">
        <v>576</v>
      </c>
      <c r="H92" s="132">
        <v>99</v>
      </c>
      <c r="I92" s="134">
        <v>140</v>
      </c>
      <c r="J92" s="135" t="s">
        <v>589</v>
      </c>
      <c r="K92" s="136">
        <f t="shared" si="39"/>
        <v>13</v>
      </c>
      <c r="L92" s="137">
        <f t="shared" si="40"/>
        <v>0.15116279069767441</v>
      </c>
      <c r="M92" s="132" t="s">
        <v>547</v>
      </c>
      <c r="N92" s="138">
        <v>41939</v>
      </c>
      <c r="O92" s="54"/>
      <c r="P92" s="54"/>
      <c r="Q92" s="198"/>
      <c r="R92" s="54"/>
      <c r="S92" s="54"/>
      <c r="T92" s="37"/>
      <c r="U92" s="54"/>
      <c r="V92" s="37"/>
      <c r="W92" s="54"/>
      <c r="X92" s="37"/>
      <c r="Y92" s="54"/>
      <c r="Z92" s="37"/>
      <c r="AA92" s="54"/>
      <c r="AB92" s="37"/>
      <c r="AC92" s="54"/>
      <c r="AD92" s="37"/>
    </row>
    <row r="93" spans="1:30" ht="12.75" customHeight="1">
      <c r="A93" s="129">
        <v>10</v>
      </c>
      <c r="B93" s="130">
        <v>41926</v>
      </c>
      <c r="C93" s="130"/>
      <c r="D93" s="131" t="s">
        <v>590</v>
      </c>
      <c r="E93" s="132" t="s">
        <v>556</v>
      </c>
      <c r="F93" s="133">
        <v>496.6</v>
      </c>
      <c r="G93" s="132" t="s">
        <v>576</v>
      </c>
      <c r="H93" s="132">
        <v>621</v>
      </c>
      <c r="I93" s="134">
        <v>580</v>
      </c>
      <c r="J93" s="135" t="s">
        <v>577</v>
      </c>
      <c r="K93" s="136">
        <f t="shared" si="39"/>
        <v>124.39999999999998</v>
      </c>
      <c r="L93" s="137">
        <f t="shared" si="40"/>
        <v>0.25050342327829234</v>
      </c>
      <c r="M93" s="132" t="s">
        <v>547</v>
      </c>
      <c r="N93" s="138">
        <v>42605</v>
      </c>
      <c r="O93" s="54"/>
      <c r="P93" s="54"/>
      <c r="Q93" s="198"/>
      <c r="R93" s="54"/>
      <c r="S93" s="54"/>
      <c r="T93" s="37"/>
      <c r="U93" s="54"/>
      <c r="V93" s="37"/>
      <c r="W93" s="54"/>
      <c r="X93" s="37"/>
      <c r="Y93" s="54"/>
      <c r="Z93" s="37"/>
      <c r="AA93" s="54"/>
      <c r="AB93" s="37"/>
      <c r="AC93" s="54"/>
      <c r="AD93" s="37"/>
    </row>
    <row r="94" spans="1:30" ht="12.75" customHeight="1">
      <c r="A94" s="129">
        <v>11</v>
      </c>
      <c r="B94" s="130">
        <v>41926</v>
      </c>
      <c r="C94" s="130"/>
      <c r="D94" s="131" t="s">
        <v>591</v>
      </c>
      <c r="E94" s="132" t="s">
        <v>556</v>
      </c>
      <c r="F94" s="133">
        <v>2481.9</v>
      </c>
      <c r="G94" s="132" t="s">
        <v>576</v>
      </c>
      <c r="H94" s="132">
        <v>2840</v>
      </c>
      <c r="I94" s="134">
        <v>2870</v>
      </c>
      <c r="J94" s="135" t="s">
        <v>592</v>
      </c>
      <c r="K94" s="136">
        <f t="shared" si="39"/>
        <v>358.09999999999991</v>
      </c>
      <c r="L94" s="137">
        <f t="shared" si="40"/>
        <v>0.14428462065353154</v>
      </c>
      <c r="M94" s="132" t="s">
        <v>547</v>
      </c>
      <c r="N94" s="138">
        <v>42017</v>
      </c>
      <c r="O94" s="54"/>
      <c r="P94" s="54"/>
      <c r="Q94" s="198"/>
      <c r="R94" s="54"/>
      <c r="S94" s="54"/>
      <c r="T94" s="37"/>
      <c r="U94" s="54"/>
      <c r="V94" s="37"/>
      <c r="W94" s="54"/>
      <c r="X94" s="37"/>
      <c r="Y94" s="54"/>
      <c r="Z94" s="37"/>
      <c r="AA94" s="54"/>
      <c r="AB94" s="37"/>
      <c r="AC94" s="54"/>
      <c r="AD94" s="37"/>
    </row>
    <row r="95" spans="1:30" ht="12.75" customHeight="1">
      <c r="A95" s="129">
        <v>12</v>
      </c>
      <c r="B95" s="130">
        <v>41928</v>
      </c>
      <c r="C95" s="130"/>
      <c r="D95" s="131" t="s">
        <v>593</v>
      </c>
      <c r="E95" s="132" t="s">
        <v>556</v>
      </c>
      <c r="F95" s="133">
        <v>84.5</v>
      </c>
      <c r="G95" s="132" t="s">
        <v>576</v>
      </c>
      <c r="H95" s="132">
        <v>93</v>
      </c>
      <c r="I95" s="134">
        <v>110</v>
      </c>
      <c r="J95" s="135" t="s">
        <v>594</v>
      </c>
      <c r="K95" s="136">
        <f t="shared" si="39"/>
        <v>8.5</v>
      </c>
      <c r="L95" s="137">
        <f t="shared" si="40"/>
        <v>0.10059171597633136</v>
      </c>
      <c r="M95" s="132" t="s">
        <v>547</v>
      </c>
      <c r="N95" s="138">
        <v>41939</v>
      </c>
      <c r="O95" s="54"/>
      <c r="P95" s="54"/>
      <c r="Q95" s="198"/>
      <c r="R95" s="54"/>
      <c r="S95" s="54"/>
      <c r="T95" s="37"/>
      <c r="U95" s="54"/>
      <c r="V95" s="37"/>
      <c r="W95" s="54"/>
      <c r="X95" s="37"/>
      <c r="Y95" s="54"/>
      <c r="Z95" s="37"/>
      <c r="AA95" s="54"/>
      <c r="AB95" s="37"/>
      <c r="AC95" s="54"/>
      <c r="AD95" s="37"/>
    </row>
    <row r="96" spans="1:30" ht="12.75" customHeight="1">
      <c r="A96" s="129">
        <v>13</v>
      </c>
      <c r="B96" s="130">
        <v>41928</v>
      </c>
      <c r="C96" s="130"/>
      <c r="D96" s="131" t="s">
        <v>595</v>
      </c>
      <c r="E96" s="132" t="s">
        <v>556</v>
      </c>
      <c r="F96" s="133">
        <v>401</v>
      </c>
      <c r="G96" s="132" t="s">
        <v>576</v>
      </c>
      <c r="H96" s="132">
        <v>428</v>
      </c>
      <c r="I96" s="134">
        <v>450</v>
      </c>
      <c r="J96" s="135" t="s">
        <v>596</v>
      </c>
      <c r="K96" s="136">
        <f t="shared" si="39"/>
        <v>27</v>
      </c>
      <c r="L96" s="137">
        <f t="shared" si="40"/>
        <v>6.7331670822942641E-2</v>
      </c>
      <c r="M96" s="132" t="s">
        <v>547</v>
      </c>
      <c r="N96" s="138">
        <v>42020</v>
      </c>
      <c r="O96" s="54"/>
      <c r="P96" s="54"/>
      <c r="Q96" s="198"/>
      <c r="R96" s="54"/>
      <c r="S96" s="54"/>
      <c r="T96" s="37"/>
      <c r="U96" s="54"/>
      <c r="V96" s="37"/>
      <c r="W96" s="54"/>
      <c r="X96" s="37"/>
      <c r="Y96" s="54"/>
      <c r="Z96" s="37"/>
      <c r="AA96" s="54"/>
      <c r="AB96" s="37"/>
      <c r="AC96" s="54"/>
      <c r="AD96" s="37"/>
    </row>
    <row r="97" spans="1:30" ht="12.75" customHeight="1">
      <c r="A97" s="129">
        <v>14</v>
      </c>
      <c r="B97" s="130">
        <v>41928</v>
      </c>
      <c r="C97" s="130"/>
      <c r="D97" s="131" t="s">
        <v>597</v>
      </c>
      <c r="E97" s="132" t="s">
        <v>556</v>
      </c>
      <c r="F97" s="133">
        <v>101</v>
      </c>
      <c r="G97" s="132" t="s">
        <v>576</v>
      </c>
      <c r="H97" s="132">
        <v>112</v>
      </c>
      <c r="I97" s="134">
        <v>120</v>
      </c>
      <c r="J97" s="135" t="s">
        <v>598</v>
      </c>
      <c r="K97" s="136">
        <f t="shared" si="39"/>
        <v>11</v>
      </c>
      <c r="L97" s="137">
        <f t="shared" si="40"/>
        <v>0.10891089108910891</v>
      </c>
      <c r="M97" s="132" t="s">
        <v>547</v>
      </c>
      <c r="N97" s="138">
        <v>41939</v>
      </c>
      <c r="O97" s="54"/>
      <c r="P97" s="54"/>
      <c r="Q97" s="198"/>
      <c r="R97" s="54"/>
      <c r="S97" s="54"/>
      <c r="T97" s="37"/>
      <c r="U97" s="54"/>
      <c r="V97" s="37"/>
      <c r="W97" s="54"/>
      <c r="X97" s="37"/>
      <c r="Y97" s="54"/>
      <c r="Z97" s="37"/>
      <c r="AA97" s="54"/>
      <c r="AB97" s="37"/>
      <c r="AC97" s="54"/>
      <c r="AD97" s="37"/>
    </row>
    <row r="98" spans="1:30" ht="12.75" customHeight="1">
      <c r="A98" s="129">
        <v>15</v>
      </c>
      <c r="B98" s="130">
        <v>41954</v>
      </c>
      <c r="C98" s="130"/>
      <c r="D98" s="131" t="s">
        <v>599</v>
      </c>
      <c r="E98" s="132" t="s">
        <v>556</v>
      </c>
      <c r="F98" s="133">
        <v>59</v>
      </c>
      <c r="G98" s="132" t="s">
        <v>576</v>
      </c>
      <c r="H98" s="132">
        <v>76</v>
      </c>
      <c r="I98" s="134">
        <v>76</v>
      </c>
      <c r="J98" s="135" t="s">
        <v>577</v>
      </c>
      <c r="K98" s="136">
        <f t="shared" si="39"/>
        <v>17</v>
      </c>
      <c r="L98" s="137">
        <f t="shared" si="40"/>
        <v>0.28813559322033899</v>
      </c>
      <c r="M98" s="132" t="s">
        <v>547</v>
      </c>
      <c r="N98" s="138">
        <v>43032</v>
      </c>
      <c r="O98" s="54"/>
      <c r="P98" s="54"/>
      <c r="Q98" s="198"/>
      <c r="R98" s="54"/>
      <c r="S98" s="54"/>
      <c r="T98" s="37"/>
      <c r="U98" s="54"/>
      <c r="V98" s="37"/>
      <c r="W98" s="54"/>
      <c r="X98" s="37"/>
      <c r="Y98" s="54"/>
      <c r="Z98" s="37"/>
      <c r="AA98" s="54"/>
      <c r="AB98" s="37"/>
      <c r="AC98" s="54"/>
      <c r="AD98" s="37"/>
    </row>
    <row r="99" spans="1:30" ht="12.75" customHeight="1">
      <c r="A99" s="129">
        <v>16</v>
      </c>
      <c r="B99" s="130">
        <v>41954</v>
      </c>
      <c r="C99" s="130"/>
      <c r="D99" s="131" t="s">
        <v>588</v>
      </c>
      <c r="E99" s="132" t="s">
        <v>556</v>
      </c>
      <c r="F99" s="133">
        <v>99</v>
      </c>
      <c r="G99" s="132" t="s">
        <v>576</v>
      </c>
      <c r="H99" s="132">
        <v>120</v>
      </c>
      <c r="I99" s="134">
        <v>120</v>
      </c>
      <c r="J99" s="135" t="s">
        <v>565</v>
      </c>
      <c r="K99" s="136">
        <f t="shared" si="39"/>
        <v>21</v>
      </c>
      <c r="L99" s="137">
        <f t="shared" si="40"/>
        <v>0.21212121212121213</v>
      </c>
      <c r="M99" s="132" t="s">
        <v>547</v>
      </c>
      <c r="N99" s="138">
        <v>41960</v>
      </c>
      <c r="O99" s="54"/>
      <c r="P99" s="54"/>
      <c r="Q99" s="198"/>
      <c r="R99" s="54"/>
      <c r="S99" s="54"/>
      <c r="T99" s="37"/>
      <c r="U99" s="54"/>
      <c r="V99" s="37"/>
      <c r="W99" s="54"/>
      <c r="X99" s="37"/>
      <c r="Y99" s="54"/>
      <c r="Z99" s="37"/>
      <c r="AA99" s="54"/>
      <c r="AB99" s="37"/>
      <c r="AC99" s="54"/>
      <c r="AD99" s="37"/>
    </row>
    <row r="100" spans="1:30" ht="12.75" customHeight="1">
      <c r="A100" s="129">
        <v>17</v>
      </c>
      <c r="B100" s="130">
        <v>41956</v>
      </c>
      <c r="C100" s="130"/>
      <c r="D100" s="131" t="s">
        <v>600</v>
      </c>
      <c r="E100" s="132" t="s">
        <v>556</v>
      </c>
      <c r="F100" s="133">
        <v>22</v>
      </c>
      <c r="G100" s="132" t="s">
        <v>576</v>
      </c>
      <c r="H100" s="132">
        <v>33.549999999999997</v>
      </c>
      <c r="I100" s="134">
        <v>32</v>
      </c>
      <c r="J100" s="135" t="s">
        <v>601</v>
      </c>
      <c r="K100" s="136">
        <f t="shared" si="39"/>
        <v>11.549999999999997</v>
      </c>
      <c r="L100" s="137">
        <f t="shared" si="40"/>
        <v>0.52499999999999991</v>
      </c>
      <c r="M100" s="132" t="s">
        <v>547</v>
      </c>
      <c r="N100" s="138">
        <v>42188</v>
      </c>
      <c r="O100" s="54"/>
      <c r="P100" s="54"/>
      <c r="Q100" s="198"/>
      <c r="R100" s="54"/>
      <c r="S100" s="54"/>
      <c r="T100" s="37"/>
      <c r="U100" s="54"/>
      <c r="V100" s="37"/>
      <c r="W100" s="54"/>
      <c r="X100" s="37"/>
      <c r="Y100" s="54"/>
      <c r="Z100" s="37"/>
      <c r="AA100" s="54"/>
      <c r="AB100" s="37"/>
      <c r="AC100" s="54"/>
      <c r="AD100" s="37"/>
    </row>
    <row r="101" spans="1:30" ht="12.75" customHeight="1">
      <c r="A101" s="129">
        <v>18</v>
      </c>
      <c r="B101" s="130">
        <v>41976</v>
      </c>
      <c r="C101" s="130"/>
      <c r="D101" s="131" t="s">
        <v>602</v>
      </c>
      <c r="E101" s="132" t="s">
        <v>556</v>
      </c>
      <c r="F101" s="133">
        <v>440</v>
      </c>
      <c r="G101" s="132" t="s">
        <v>576</v>
      </c>
      <c r="H101" s="132">
        <v>520</v>
      </c>
      <c r="I101" s="134">
        <v>520</v>
      </c>
      <c r="J101" s="135" t="s">
        <v>603</v>
      </c>
      <c r="K101" s="136">
        <f t="shared" si="39"/>
        <v>80</v>
      </c>
      <c r="L101" s="137">
        <f t="shared" si="40"/>
        <v>0.18181818181818182</v>
      </c>
      <c r="M101" s="132" t="s">
        <v>547</v>
      </c>
      <c r="N101" s="138">
        <v>42208</v>
      </c>
      <c r="O101" s="54"/>
      <c r="P101" s="54"/>
      <c r="Q101" s="198"/>
      <c r="R101" s="54"/>
      <c r="S101" s="54"/>
      <c r="T101" s="37"/>
      <c r="U101" s="54"/>
      <c r="V101" s="37"/>
      <c r="W101" s="54"/>
      <c r="X101" s="37"/>
      <c r="Y101" s="54"/>
      <c r="Z101" s="37"/>
      <c r="AA101" s="54"/>
      <c r="AB101" s="37"/>
      <c r="AC101" s="54"/>
      <c r="AD101" s="37"/>
    </row>
    <row r="102" spans="1:30" ht="12.75" customHeight="1">
      <c r="A102" s="129">
        <v>19</v>
      </c>
      <c r="B102" s="130">
        <v>41976</v>
      </c>
      <c r="C102" s="130"/>
      <c r="D102" s="131" t="s">
        <v>604</v>
      </c>
      <c r="E102" s="132" t="s">
        <v>556</v>
      </c>
      <c r="F102" s="133">
        <v>360</v>
      </c>
      <c r="G102" s="132" t="s">
        <v>576</v>
      </c>
      <c r="H102" s="132">
        <v>427</v>
      </c>
      <c r="I102" s="134">
        <v>425</v>
      </c>
      <c r="J102" s="135" t="s">
        <v>605</v>
      </c>
      <c r="K102" s="136">
        <f t="shared" si="39"/>
        <v>67</v>
      </c>
      <c r="L102" s="137">
        <f t="shared" si="40"/>
        <v>0.18611111111111112</v>
      </c>
      <c r="M102" s="132" t="s">
        <v>547</v>
      </c>
      <c r="N102" s="138">
        <v>42058</v>
      </c>
      <c r="O102" s="54"/>
      <c r="P102" s="54"/>
      <c r="Q102" s="198"/>
      <c r="R102" s="54"/>
      <c r="S102" s="54"/>
      <c r="T102" s="37"/>
      <c r="U102" s="54"/>
      <c r="V102" s="37"/>
      <c r="W102" s="54"/>
      <c r="X102" s="37"/>
      <c r="Y102" s="54"/>
      <c r="Z102" s="37"/>
      <c r="AA102" s="54"/>
      <c r="AB102" s="37"/>
      <c r="AC102" s="54"/>
      <c r="AD102" s="37"/>
    </row>
    <row r="103" spans="1:30" ht="12.75" customHeight="1">
      <c r="A103" s="129">
        <v>20</v>
      </c>
      <c r="B103" s="130">
        <v>42012</v>
      </c>
      <c r="C103" s="130"/>
      <c r="D103" s="131" t="s">
        <v>606</v>
      </c>
      <c r="E103" s="132" t="s">
        <v>556</v>
      </c>
      <c r="F103" s="133">
        <v>360</v>
      </c>
      <c r="G103" s="132" t="s">
        <v>576</v>
      </c>
      <c r="H103" s="132">
        <v>455</v>
      </c>
      <c r="I103" s="134">
        <v>420</v>
      </c>
      <c r="J103" s="135" t="s">
        <v>607</v>
      </c>
      <c r="K103" s="136">
        <f t="shared" si="39"/>
        <v>95</v>
      </c>
      <c r="L103" s="137">
        <f t="shared" si="40"/>
        <v>0.2638888888888889</v>
      </c>
      <c r="M103" s="132" t="s">
        <v>547</v>
      </c>
      <c r="N103" s="138">
        <v>42024</v>
      </c>
      <c r="O103" s="54"/>
      <c r="P103" s="54"/>
      <c r="Q103" s="198"/>
      <c r="R103" s="54"/>
      <c r="S103" s="54"/>
      <c r="T103" s="37"/>
      <c r="U103" s="54"/>
      <c r="V103" s="37"/>
      <c r="W103" s="54"/>
      <c r="X103" s="37"/>
      <c r="Y103" s="54"/>
      <c r="Z103" s="37"/>
      <c r="AA103" s="54"/>
      <c r="AB103" s="37"/>
      <c r="AC103" s="54"/>
      <c r="AD103" s="37"/>
    </row>
    <row r="104" spans="1:30" ht="12.75" customHeight="1">
      <c r="A104" s="129">
        <v>21</v>
      </c>
      <c r="B104" s="130">
        <v>42012</v>
      </c>
      <c r="C104" s="130"/>
      <c r="D104" s="131" t="s">
        <v>608</v>
      </c>
      <c r="E104" s="132" t="s">
        <v>556</v>
      </c>
      <c r="F104" s="133">
        <v>130</v>
      </c>
      <c r="G104" s="132"/>
      <c r="H104" s="132">
        <v>175.5</v>
      </c>
      <c r="I104" s="134">
        <v>165</v>
      </c>
      <c r="J104" s="135" t="s">
        <v>609</v>
      </c>
      <c r="K104" s="136">
        <f t="shared" si="39"/>
        <v>45.5</v>
      </c>
      <c r="L104" s="137">
        <f t="shared" si="40"/>
        <v>0.35</v>
      </c>
      <c r="M104" s="132" t="s">
        <v>547</v>
      </c>
      <c r="N104" s="138">
        <v>43088</v>
      </c>
      <c r="O104" s="54"/>
      <c r="P104" s="54"/>
      <c r="Q104" s="198"/>
      <c r="R104" s="54"/>
      <c r="S104" s="54"/>
      <c r="T104" s="37"/>
      <c r="U104" s="54"/>
      <c r="V104" s="37"/>
      <c r="W104" s="54"/>
      <c r="X104" s="37"/>
      <c r="Y104" s="54"/>
      <c r="Z104" s="37"/>
      <c r="AA104" s="54"/>
      <c r="AB104" s="37"/>
      <c r="AC104" s="54"/>
      <c r="AD104" s="37"/>
    </row>
    <row r="105" spans="1:30" ht="12.75" customHeight="1">
      <c r="A105" s="129">
        <v>22</v>
      </c>
      <c r="B105" s="130">
        <v>42040</v>
      </c>
      <c r="C105" s="130"/>
      <c r="D105" s="131" t="s">
        <v>387</v>
      </c>
      <c r="E105" s="132" t="s">
        <v>545</v>
      </c>
      <c r="F105" s="133">
        <v>98</v>
      </c>
      <c r="G105" s="132"/>
      <c r="H105" s="132">
        <v>120</v>
      </c>
      <c r="I105" s="134">
        <v>120</v>
      </c>
      <c r="J105" s="135" t="s">
        <v>577</v>
      </c>
      <c r="K105" s="136">
        <f t="shared" si="39"/>
        <v>22</v>
      </c>
      <c r="L105" s="137">
        <f t="shared" si="40"/>
        <v>0.22448979591836735</v>
      </c>
      <c r="M105" s="132" t="s">
        <v>547</v>
      </c>
      <c r="N105" s="138">
        <v>42753</v>
      </c>
      <c r="O105" s="54"/>
      <c r="P105" s="54"/>
      <c r="Q105" s="198"/>
      <c r="R105" s="54"/>
      <c r="S105" s="54"/>
      <c r="T105" s="37"/>
      <c r="U105" s="54"/>
      <c r="V105" s="37"/>
      <c r="W105" s="54"/>
      <c r="X105" s="37"/>
      <c r="Y105" s="54"/>
      <c r="Z105" s="37"/>
      <c r="AA105" s="54"/>
      <c r="AB105" s="37"/>
      <c r="AC105" s="54"/>
      <c r="AD105" s="37"/>
    </row>
    <row r="106" spans="1:30" ht="12.75" customHeight="1">
      <c r="A106" s="129">
        <v>23</v>
      </c>
      <c r="B106" s="130">
        <v>42040</v>
      </c>
      <c r="C106" s="130"/>
      <c r="D106" s="131" t="s">
        <v>610</v>
      </c>
      <c r="E106" s="132" t="s">
        <v>545</v>
      </c>
      <c r="F106" s="133">
        <v>196</v>
      </c>
      <c r="G106" s="132"/>
      <c r="H106" s="132">
        <v>262</v>
      </c>
      <c r="I106" s="134">
        <v>255</v>
      </c>
      <c r="J106" s="135" t="s">
        <v>577</v>
      </c>
      <c r="K106" s="136">
        <f t="shared" si="39"/>
        <v>66</v>
      </c>
      <c r="L106" s="137">
        <f t="shared" si="40"/>
        <v>0.33673469387755101</v>
      </c>
      <c r="M106" s="132" t="s">
        <v>547</v>
      </c>
      <c r="N106" s="138">
        <v>42599</v>
      </c>
      <c r="O106" s="54"/>
      <c r="P106" s="54"/>
      <c r="Q106" s="198"/>
      <c r="R106" s="54"/>
      <c r="S106" s="54"/>
      <c r="T106" s="37"/>
      <c r="U106" s="54"/>
      <c r="V106" s="37"/>
      <c r="W106" s="54"/>
      <c r="X106" s="37"/>
      <c r="Y106" s="54"/>
      <c r="Z106" s="37"/>
      <c r="AA106" s="54"/>
      <c r="AB106" s="37"/>
      <c r="AC106" s="54"/>
      <c r="AD106" s="37"/>
    </row>
    <row r="107" spans="1:30" ht="12.75" customHeight="1">
      <c r="A107" s="139">
        <v>24</v>
      </c>
      <c r="B107" s="140">
        <v>42067</v>
      </c>
      <c r="C107" s="140"/>
      <c r="D107" s="141" t="s">
        <v>386</v>
      </c>
      <c r="E107" s="142" t="s">
        <v>545</v>
      </c>
      <c r="F107" s="143">
        <v>235</v>
      </c>
      <c r="G107" s="143"/>
      <c r="H107" s="144">
        <v>77</v>
      </c>
      <c r="I107" s="144" t="s">
        <v>611</v>
      </c>
      <c r="J107" s="145" t="s">
        <v>612</v>
      </c>
      <c r="K107" s="146">
        <f t="shared" si="39"/>
        <v>-158</v>
      </c>
      <c r="L107" s="147">
        <f t="shared" si="40"/>
        <v>-0.67234042553191486</v>
      </c>
      <c r="M107" s="143" t="s">
        <v>557</v>
      </c>
      <c r="N107" s="140">
        <v>43522</v>
      </c>
      <c r="O107" s="54"/>
      <c r="P107" s="54"/>
      <c r="Q107" s="198"/>
      <c r="R107" s="54"/>
      <c r="S107" s="54"/>
      <c r="T107" s="37"/>
      <c r="U107" s="54"/>
      <c r="V107" s="37"/>
      <c r="W107" s="54"/>
      <c r="X107" s="37"/>
      <c r="Y107" s="54"/>
      <c r="Z107" s="37"/>
      <c r="AA107" s="54"/>
      <c r="AB107" s="37"/>
      <c r="AC107" s="54"/>
      <c r="AD107" s="37"/>
    </row>
    <row r="108" spans="1:30" ht="12.75" customHeight="1">
      <c r="A108" s="129">
        <v>25</v>
      </c>
      <c r="B108" s="130">
        <v>42067</v>
      </c>
      <c r="C108" s="130"/>
      <c r="D108" s="131" t="s">
        <v>613</v>
      </c>
      <c r="E108" s="132" t="s">
        <v>545</v>
      </c>
      <c r="F108" s="133">
        <v>185</v>
      </c>
      <c r="G108" s="132"/>
      <c r="H108" s="132">
        <v>224</v>
      </c>
      <c r="I108" s="134" t="s">
        <v>614</v>
      </c>
      <c r="J108" s="135" t="s">
        <v>577</v>
      </c>
      <c r="K108" s="136">
        <f t="shared" si="39"/>
        <v>39</v>
      </c>
      <c r="L108" s="137">
        <f t="shared" si="40"/>
        <v>0.21081081081081082</v>
      </c>
      <c r="M108" s="132" t="s">
        <v>547</v>
      </c>
      <c r="N108" s="138">
        <v>42647</v>
      </c>
      <c r="O108" s="54"/>
      <c r="P108" s="54"/>
      <c r="Q108" s="198"/>
      <c r="R108" s="54"/>
      <c r="S108" s="54"/>
      <c r="T108" s="37"/>
      <c r="U108" s="54"/>
      <c r="V108" s="37"/>
      <c r="W108" s="54"/>
      <c r="X108" s="37"/>
      <c r="Y108" s="54"/>
      <c r="Z108" s="37"/>
      <c r="AA108" s="54"/>
      <c r="AB108" s="37"/>
      <c r="AC108" s="54"/>
      <c r="AD108" s="37"/>
    </row>
    <row r="109" spans="1:30" ht="12.75" customHeight="1">
      <c r="A109" s="139">
        <v>26</v>
      </c>
      <c r="B109" s="140">
        <v>42090</v>
      </c>
      <c r="C109" s="140"/>
      <c r="D109" s="148" t="s">
        <v>615</v>
      </c>
      <c r="E109" s="143" t="s">
        <v>545</v>
      </c>
      <c r="F109" s="143">
        <v>49.5</v>
      </c>
      <c r="G109" s="144"/>
      <c r="H109" s="144">
        <v>15.85</v>
      </c>
      <c r="I109" s="144">
        <v>67</v>
      </c>
      <c r="J109" s="145" t="s">
        <v>616</v>
      </c>
      <c r="K109" s="144">
        <f t="shared" si="39"/>
        <v>-33.65</v>
      </c>
      <c r="L109" s="149">
        <f t="shared" si="40"/>
        <v>-0.67979797979797973</v>
      </c>
      <c r="M109" s="143" t="s">
        <v>557</v>
      </c>
      <c r="N109" s="150">
        <v>43627</v>
      </c>
      <c r="O109" s="54"/>
      <c r="P109" s="54"/>
      <c r="Q109" s="198"/>
      <c r="R109" s="54"/>
      <c r="S109" s="54"/>
      <c r="T109" s="37"/>
      <c r="U109" s="54"/>
      <c r="V109" s="37"/>
      <c r="W109" s="54"/>
      <c r="X109" s="37"/>
      <c r="Y109" s="54"/>
      <c r="Z109" s="37"/>
      <c r="AA109" s="54"/>
      <c r="AB109" s="37"/>
      <c r="AC109" s="54"/>
      <c r="AD109" s="37"/>
    </row>
    <row r="110" spans="1:30" ht="12.75" customHeight="1">
      <c r="A110" s="129">
        <v>27</v>
      </c>
      <c r="B110" s="130">
        <v>42093</v>
      </c>
      <c r="C110" s="130"/>
      <c r="D110" s="131" t="s">
        <v>617</v>
      </c>
      <c r="E110" s="132" t="s">
        <v>545</v>
      </c>
      <c r="F110" s="133">
        <v>183.5</v>
      </c>
      <c r="G110" s="132"/>
      <c r="H110" s="132">
        <v>219</v>
      </c>
      <c r="I110" s="134">
        <v>218</v>
      </c>
      <c r="J110" s="135" t="s">
        <v>618</v>
      </c>
      <c r="K110" s="136">
        <f t="shared" si="39"/>
        <v>35.5</v>
      </c>
      <c r="L110" s="137">
        <f t="shared" si="40"/>
        <v>0.19346049046321526</v>
      </c>
      <c r="M110" s="132" t="s">
        <v>547</v>
      </c>
      <c r="N110" s="138">
        <v>42103</v>
      </c>
      <c r="O110" s="54"/>
      <c r="P110" s="54"/>
      <c r="Q110" s="198"/>
      <c r="R110" s="54"/>
      <c r="S110" s="54"/>
      <c r="T110" s="37"/>
      <c r="U110" s="54"/>
      <c r="V110" s="37"/>
      <c r="W110" s="54"/>
      <c r="X110" s="37"/>
      <c r="Y110" s="54"/>
      <c r="Z110" s="37"/>
      <c r="AA110" s="54"/>
      <c r="AB110" s="37"/>
      <c r="AC110" s="54"/>
      <c r="AD110" s="37"/>
    </row>
    <row r="111" spans="1:30" ht="12.75" customHeight="1">
      <c r="A111" s="129">
        <v>28</v>
      </c>
      <c r="B111" s="130">
        <v>42114</v>
      </c>
      <c r="C111" s="130"/>
      <c r="D111" s="131" t="s">
        <v>619</v>
      </c>
      <c r="E111" s="132" t="s">
        <v>545</v>
      </c>
      <c r="F111" s="133">
        <f>(227+237)/2</f>
        <v>232</v>
      </c>
      <c r="G111" s="132"/>
      <c r="H111" s="132">
        <v>298</v>
      </c>
      <c r="I111" s="134">
        <v>298</v>
      </c>
      <c r="J111" s="135" t="s">
        <v>577</v>
      </c>
      <c r="K111" s="136">
        <f t="shared" si="39"/>
        <v>66</v>
      </c>
      <c r="L111" s="137">
        <f t="shared" si="40"/>
        <v>0.28448275862068967</v>
      </c>
      <c r="M111" s="132" t="s">
        <v>547</v>
      </c>
      <c r="N111" s="138">
        <v>42823</v>
      </c>
      <c r="O111" s="54"/>
      <c r="P111" s="54"/>
      <c r="Q111" s="198"/>
      <c r="R111" s="54"/>
      <c r="S111" s="54"/>
      <c r="T111" s="37"/>
      <c r="U111" s="54"/>
      <c r="V111" s="37"/>
      <c r="W111" s="54"/>
      <c r="X111" s="37"/>
      <c r="Y111" s="54"/>
      <c r="Z111" s="37"/>
      <c r="AA111" s="54"/>
      <c r="AB111" s="37"/>
      <c r="AC111" s="54"/>
      <c r="AD111" s="37"/>
    </row>
    <row r="112" spans="1:30" ht="12.75" customHeight="1">
      <c r="A112" s="129">
        <v>29</v>
      </c>
      <c r="B112" s="130">
        <v>42128</v>
      </c>
      <c r="C112" s="130"/>
      <c r="D112" s="131" t="s">
        <v>620</v>
      </c>
      <c r="E112" s="132" t="s">
        <v>556</v>
      </c>
      <c r="F112" s="133">
        <v>385</v>
      </c>
      <c r="G112" s="132"/>
      <c r="H112" s="132">
        <f>212.5+331</f>
        <v>543.5</v>
      </c>
      <c r="I112" s="134">
        <v>510</v>
      </c>
      <c r="J112" s="135" t="s">
        <v>621</v>
      </c>
      <c r="K112" s="136">
        <f t="shared" si="39"/>
        <v>158.5</v>
      </c>
      <c r="L112" s="137">
        <f t="shared" si="40"/>
        <v>0.41168831168831171</v>
      </c>
      <c r="M112" s="132" t="s">
        <v>547</v>
      </c>
      <c r="N112" s="138">
        <v>42235</v>
      </c>
      <c r="O112" s="54"/>
      <c r="P112" s="54"/>
      <c r="Q112" s="198"/>
      <c r="R112" s="54"/>
      <c r="S112" s="54"/>
      <c r="T112" s="37"/>
      <c r="U112" s="54"/>
      <c r="V112" s="37"/>
      <c r="W112" s="54"/>
      <c r="X112" s="37"/>
      <c r="Y112" s="54"/>
      <c r="Z112" s="37"/>
      <c r="AA112" s="54"/>
      <c r="AB112" s="37"/>
      <c r="AC112" s="54"/>
      <c r="AD112" s="37"/>
    </row>
    <row r="113" spans="1:30" ht="12.75" customHeight="1">
      <c r="A113" s="129">
        <v>30</v>
      </c>
      <c r="B113" s="130">
        <v>42128</v>
      </c>
      <c r="C113" s="130"/>
      <c r="D113" s="131" t="s">
        <v>622</v>
      </c>
      <c r="E113" s="132" t="s">
        <v>556</v>
      </c>
      <c r="F113" s="133">
        <v>115.5</v>
      </c>
      <c r="G113" s="132"/>
      <c r="H113" s="132">
        <v>146</v>
      </c>
      <c r="I113" s="134">
        <v>142</v>
      </c>
      <c r="J113" s="135" t="s">
        <v>623</v>
      </c>
      <c r="K113" s="136">
        <f t="shared" si="39"/>
        <v>30.5</v>
      </c>
      <c r="L113" s="137">
        <f t="shared" si="40"/>
        <v>0.26406926406926406</v>
      </c>
      <c r="M113" s="132" t="s">
        <v>547</v>
      </c>
      <c r="N113" s="138">
        <v>42202</v>
      </c>
      <c r="O113" s="54"/>
      <c r="P113" s="54"/>
      <c r="Q113" s="198"/>
      <c r="R113" s="54"/>
      <c r="S113" s="54"/>
      <c r="T113" s="37"/>
      <c r="U113" s="54"/>
      <c r="V113" s="37"/>
      <c r="W113" s="54"/>
      <c r="X113" s="37"/>
      <c r="Y113" s="54"/>
      <c r="Z113" s="37"/>
      <c r="AA113" s="54"/>
      <c r="AB113" s="37"/>
      <c r="AC113" s="54"/>
      <c r="AD113" s="37"/>
    </row>
    <row r="114" spans="1:30" ht="12.75" customHeight="1">
      <c r="A114" s="129">
        <v>31</v>
      </c>
      <c r="B114" s="130">
        <v>42151</v>
      </c>
      <c r="C114" s="130"/>
      <c r="D114" s="131" t="s">
        <v>501</v>
      </c>
      <c r="E114" s="132" t="s">
        <v>556</v>
      </c>
      <c r="F114" s="133">
        <v>237.5</v>
      </c>
      <c r="G114" s="132"/>
      <c r="H114" s="132">
        <v>279.5</v>
      </c>
      <c r="I114" s="134">
        <v>278</v>
      </c>
      <c r="J114" s="135" t="s">
        <v>577</v>
      </c>
      <c r="K114" s="136">
        <f t="shared" si="39"/>
        <v>42</v>
      </c>
      <c r="L114" s="137">
        <f t="shared" si="40"/>
        <v>0.17684210526315788</v>
      </c>
      <c r="M114" s="132" t="s">
        <v>547</v>
      </c>
      <c r="N114" s="138">
        <v>42222</v>
      </c>
      <c r="O114" s="54"/>
      <c r="P114" s="54"/>
      <c r="Q114" s="198"/>
      <c r="R114" s="54"/>
      <c r="S114" s="54"/>
      <c r="T114" s="37"/>
      <c r="U114" s="54"/>
      <c r="V114" s="37"/>
      <c r="W114" s="54"/>
      <c r="X114" s="37"/>
      <c r="Y114" s="54"/>
      <c r="Z114" s="37"/>
      <c r="AA114" s="54"/>
      <c r="AB114" s="37"/>
      <c r="AC114" s="54"/>
      <c r="AD114" s="37"/>
    </row>
    <row r="115" spans="1:30" ht="12.75" customHeight="1">
      <c r="A115" s="129">
        <v>32</v>
      </c>
      <c r="B115" s="130">
        <v>42174</v>
      </c>
      <c r="C115" s="130"/>
      <c r="D115" s="131" t="s">
        <v>595</v>
      </c>
      <c r="E115" s="132" t="s">
        <v>545</v>
      </c>
      <c r="F115" s="133">
        <v>340</v>
      </c>
      <c r="G115" s="132"/>
      <c r="H115" s="132">
        <v>448</v>
      </c>
      <c r="I115" s="134">
        <v>448</v>
      </c>
      <c r="J115" s="135" t="s">
        <v>577</v>
      </c>
      <c r="K115" s="136">
        <f t="shared" si="39"/>
        <v>108</v>
      </c>
      <c r="L115" s="137">
        <f t="shared" si="40"/>
        <v>0.31764705882352939</v>
      </c>
      <c r="M115" s="132" t="s">
        <v>547</v>
      </c>
      <c r="N115" s="138">
        <v>43018</v>
      </c>
      <c r="O115" s="54"/>
      <c r="P115" s="54"/>
      <c r="Q115" s="198"/>
      <c r="R115" s="54"/>
      <c r="S115" s="54"/>
      <c r="T115" s="37"/>
      <c r="U115" s="54"/>
      <c r="V115" s="37"/>
      <c r="W115" s="54"/>
      <c r="X115" s="37"/>
      <c r="Y115" s="54"/>
      <c r="Z115" s="37"/>
      <c r="AA115" s="54"/>
      <c r="AB115" s="37"/>
      <c r="AC115" s="54"/>
      <c r="AD115" s="37"/>
    </row>
    <row r="116" spans="1:30" ht="12.75" customHeight="1">
      <c r="A116" s="129">
        <v>33</v>
      </c>
      <c r="B116" s="130">
        <v>42191</v>
      </c>
      <c r="C116" s="130"/>
      <c r="D116" s="131" t="s">
        <v>624</v>
      </c>
      <c r="E116" s="132" t="s">
        <v>545</v>
      </c>
      <c r="F116" s="133">
        <v>390</v>
      </c>
      <c r="G116" s="132"/>
      <c r="H116" s="132">
        <v>460</v>
      </c>
      <c r="I116" s="134">
        <v>460</v>
      </c>
      <c r="J116" s="135" t="s">
        <v>577</v>
      </c>
      <c r="K116" s="136">
        <f t="shared" ref="K116:K136" si="41">H116-F116</f>
        <v>70</v>
      </c>
      <c r="L116" s="137">
        <f t="shared" ref="L116:L136" si="42">K116/F116</f>
        <v>0.17948717948717949</v>
      </c>
      <c r="M116" s="132" t="s">
        <v>547</v>
      </c>
      <c r="N116" s="138">
        <v>42478</v>
      </c>
      <c r="O116" s="54"/>
      <c r="P116" s="54"/>
      <c r="Q116" s="198"/>
      <c r="R116" s="54"/>
      <c r="S116" s="54"/>
      <c r="T116" s="37"/>
      <c r="U116" s="54"/>
      <c r="V116" s="37"/>
      <c r="W116" s="54"/>
      <c r="X116" s="37"/>
      <c r="Y116" s="54"/>
      <c r="Z116" s="37"/>
      <c r="AA116" s="54"/>
      <c r="AB116" s="37"/>
      <c r="AC116" s="54"/>
      <c r="AD116" s="37"/>
    </row>
    <row r="117" spans="1:30" ht="12.75" customHeight="1">
      <c r="A117" s="139">
        <v>34</v>
      </c>
      <c r="B117" s="140">
        <v>42195</v>
      </c>
      <c r="C117" s="140"/>
      <c r="D117" s="141" t="s">
        <v>625</v>
      </c>
      <c r="E117" s="142" t="s">
        <v>545</v>
      </c>
      <c r="F117" s="143">
        <v>122.5</v>
      </c>
      <c r="G117" s="143"/>
      <c r="H117" s="144">
        <v>61</v>
      </c>
      <c r="I117" s="144">
        <v>172</v>
      </c>
      <c r="J117" s="145" t="s">
        <v>626</v>
      </c>
      <c r="K117" s="146">
        <f t="shared" si="41"/>
        <v>-61.5</v>
      </c>
      <c r="L117" s="147">
        <f t="shared" si="42"/>
        <v>-0.50204081632653064</v>
      </c>
      <c r="M117" s="143" t="s">
        <v>557</v>
      </c>
      <c r="N117" s="140">
        <v>43333</v>
      </c>
      <c r="O117" s="54"/>
      <c r="P117" s="54"/>
      <c r="Q117" s="198"/>
      <c r="R117" s="54"/>
      <c r="S117" s="54"/>
      <c r="T117" s="37"/>
      <c r="U117" s="54"/>
      <c r="V117" s="37"/>
      <c r="W117" s="54"/>
      <c r="X117" s="37"/>
      <c r="Y117" s="54"/>
      <c r="Z117" s="37"/>
      <c r="AA117" s="54"/>
      <c r="AB117" s="37"/>
      <c r="AC117" s="54"/>
      <c r="AD117" s="37"/>
    </row>
    <row r="118" spans="1:30" ht="12.75" customHeight="1">
      <c r="A118" s="129">
        <v>35</v>
      </c>
      <c r="B118" s="130">
        <v>42219</v>
      </c>
      <c r="C118" s="130"/>
      <c r="D118" s="131" t="s">
        <v>627</v>
      </c>
      <c r="E118" s="132" t="s">
        <v>545</v>
      </c>
      <c r="F118" s="133">
        <v>297.5</v>
      </c>
      <c r="G118" s="132"/>
      <c r="H118" s="132">
        <v>350</v>
      </c>
      <c r="I118" s="134">
        <v>360</v>
      </c>
      <c r="J118" s="135" t="s">
        <v>628</v>
      </c>
      <c r="K118" s="136">
        <f t="shared" si="41"/>
        <v>52.5</v>
      </c>
      <c r="L118" s="137">
        <f t="shared" si="42"/>
        <v>0.17647058823529413</v>
      </c>
      <c r="M118" s="132" t="s">
        <v>547</v>
      </c>
      <c r="N118" s="138">
        <v>42232</v>
      </c>
      <c r="O118" s="54"/>
      <c r="P118" s="54"/>
      <c r="Q118" s="198"/>
      <c r="R118" s="54"/>
      <c r="S118" s="54"/>
      <c r="T118" s="37"/>
      <c r="U118" s="54"/>
      <c r="V118" s="37"/>
      <c r="W118" s="54"/>
      <c r="X118" s="37"/>
      <c r="Y118" s="54"/>
      <c r="Z118" s="37"/>
      <c r="AA118" s="54"/>
      <c r="AB118" s="37"/>
      <c r="AC118" s="54"/>
      <c r="AD118" s="37"/>
    </row>
    <row r="119" spans="1:30" ht="12.75" customHeight="1">
      <c r="A119" s="129">
        <v>36</v>
      </c>
      <c r="B119" s="130">
        <v>42219</v>
      </c>
      <c r="C119" s="130"/>
      <c r="D119" s="131" t="s">
        <v>629</v>
      </c>
      <c r="E119" s="132" t="s">
        <v>545</v>
      </c>
      <c r="F119" s="133">
        <v>115.5</v>
      </c>
      <c r="G119" s="132"/>
      <c r="H119" s="132">
        <v>149</v>
      </c>
      <c r="I119" s="134">
        <v>140</v>
      </c>
      <c r="J119" s="135" t="s">
        <v>630</v>
      </c>
      <c r="K119" s="136">
        <f t="shared" si="41"/>
        <v>33.5</v>
      </c>
      <c r="L119" s="137">
        <f t="shared" si="42"/>
        <v>0.29004329004329005</v>
      </c>
      <c r="M119" s="132" t="s">
        <v>547</v>
      </c>
      <c r="N119" s="138">
        <v>42740</v>
      </c>
      <c r="O119" s="54"/>
      <c r="P119" s="54"/>
      <c r="Q119" s="198"/>
      <c r="R119" s="54"/>
      <c r="S119" s="54"/>
      <c r="T119" s="37"/>
      <c r="U119" s="54"/>
      <c r="V119" s="37"/>
      <c r="W119" s="54"/>
      <c r="X119" s="37"/>
      <c r="Y119" s="54"/>
      <c r="Z119" s="37"/>
      <c r="AA119" s="54"/>
      <c r="AB119" s="37"/>
      <c r="AC119" s="54"/>
      <c r="AD119" s="37"/>
    </row>
    <row r="120" spans="1:30" ht="12.75" customHeight="1">
      <c r="A120" s="129">
        <v>37</v>
      </c>
      <c r="B120" s="130">
        <v>42251</v>
      </c>
      <c r="C120" s="130"/>
      <c r="D120" s="131" t="s">
        <v>501</v>
      </c>
      <c r="E120" s="132" t="s">
        <v>545</v>
      </c>
      <c r="F120" s="133">
        <v>226</v>
      </c>
      <c r="G120" s="132"/>
      <c r="H120" s="132">
        <v>292</v>
      </c>
      <c r="I120" s="134">
        <v>292</v>
      </c>
      <c r="J120" s="135" t="s">
        <v>631</v>
      </c>
      <c r="K120" s="136">
        <f t="shared" si="41"/>
        <v>66</v>
      </c>
      <c r="L120" s="137">
        <f t="shared" si="42"/>
        <v>0.29203539823008851</v>
      </c>
      <c r="M120" s="132" t="s">
        <v>547</v>
      </c>
      <c r="N120" s="138">
        <v>42286</v>
      </c>
      <c r="O120" s="54"/>
      <c r="P120" s="54"/>
      <c r="Q120" s="198"/>
      <c r="R120" s="54"/>
      <c r="S120" s="54"/>
      <c r="T120" s="37"/>
      <c r="U120" s="54"/>
      <c r="V120" s="37"/>
      <c r="W120" s="54"/>
      <c r="X120" s="37"/>
      <c r="Y120" s="54"/>
      <c r="Z120" s="37"/>
      <c r="AA120" s="54"/>
      <c r="AB120" s="37"/>
      <c r="AC120" s="54"/>
      <c r="AD120" s="37"/>
    </row>
    <row r="121" spans="1:30" ht="12.75" customHeight="1">
      <c r="A121" s="129">
        <v>38</v>
      </c>
      <c r="B121" s="130">
        <v>42254</v>
      </c>
      <c r="C121" s="130"/>
      <c r="D121" s="131" t="s">
        <v>619</v>
      </c>
      <c r="E121" s="132" t="s">
        <v>545</v>
      </c>
      <c r="F121" s="133">
        <v>232.5</v>
      </c>
      <c r="G121" s="132"/>
      <c r="H121" s="132">
        <v>312.5</v>
      </c>
      <c r="I121" s="134">
        <v>310</v>
      </c>
      <c r="J121" s="135" t="s">
        <v>577</v>
      </c>
      <c r="K121" s="136">
        <f t="shared" si="41"/>
        <v>80</v>
      </c>
      <c r="L121" s="137">
        <f t="shared" si="42"/>
        <v>0.34408602150537637</v>
      </c>
      <c r="M121" s="132" t="s">
        <v>547</v>
      </c>
      <c r="N121" s="138">
        <v>42823</v>
      </c>
      <c r="O121" s="54"/>
      <c r="P121" s="54"/>
      <c r="Q121" s="198"/>
      <c r="R121" s="54"/>
      <c r="S121" s="54"/>
      <c r="T121" s="37"/>
      <c r="U121" s="54"/>
      <c r="V121" s="37"/>
      <c r="W121" s="54"/>
      <c r="X121" s="37"/>
      <c r="Y121" s="54"/>
      <c r="Z121" s="37"/>
      <c r="AA121" s="54"/>
      <c r="AB121" s="37"/>
      <c r="AC121" s="54"/>
      <c r="AD121" s="37"/>
    </row>
    <row r="122" spans="1:30" ht="12.75" customHeight="1">
      <c r="A122" s="129">
        <v>39</v>
      </c>
      <c r="B122" s="130">
        <v>42268</v>
      </c>
      <c r="C122" s="130"/>
      <c r="D122" s="131" t="s">
        <v>632</v>
      </c>
      <c r="E122" s="132" t="s">
        <v>545</v>
      </c>
      <c r="F122" s="133">
        <v>196.5</v>
      </c>
      <c r="G122" s="132"/>
      <c r="H122" s="132">
        <v>238</v>
      </c>
      <c r="I122" s="134">
        <v>238</v>
      </c>
      <c r="J122" s="135" t="s">
        <v>631</v>
      </c>
      <c r="K122" s="136">
        <f t="shared" si="41"/>
        <v>41.5</v>
      </c>
      <c r="L122" s="137">
        <f t="shared" si="42"/>
        <v>0.21119592875318066</v>
      </c>
      <c r="M122" s="132" t="s">
        <v>547</v>
      </c>
      <c r="N122" s="138">
        <v>42291</v>
      </c>
      <c r="O122" s="54"/>
      <c r="P122" s="54"/>
      <c r="Q122" s="198"/>
      <c r="R122" s="54"/>
      <c r="S122" s="54"/>
      <c r="T122" s="37"/>
      <c r="U122" s="54"/>
      <c r="V122" s="37"/>
      <c r="W122" s="54"/>
      <c r="X122" s="37"/>
      <c r="Y122" s="54"/>
      <c r="Z122" s="37"/>
      <c r="AA122" s="54"/>
      <c r="AB122" s="37"/>
      <c r="AC122" s="54"/>
      <c r="AD122" s="37"/>
    </row>
    <row r="123" spans="1:30" ht="12.75" customHeight="1">
      <c r="A123" s="129">
        <v>40</v>
      </c>
      <c r="B123" s="130">
        <v>42271</v>
      </c>
      <c r="C123" s="130"/>
      <c r="D123" s="131" t="s">
        <v>575</v>
      </c>
      <c r="E123" s="132" t="s">
        <v>545</v>
      </c>
      <c r="F123" s="133">
        <v>65</v>
      </c>
      <c r="G123" s="132"/>
      <c r="H123" s="132">
        <v>82</v>
      </c>
      <c r="I123" s="134">
        <v>82</v>
      </c>
      <c r="J123" s="135" t="s">
        <v>631</v>
      </c>
      <c r="K123" s="136">
        <f t="shared" si="41"/>
        <v>17</v>
      </c>
      <c r="L123" s="137">
        <f t="shared" si="42"/>
        <v>0.26153846153846155</v>
      </c>
      <c r="M123" s="132" t="s">
        <v>547</v>
      </c>
      <c r="N123" s="138">
        <v>42578</v>
      </c>
      <c r="O123" s="54"/>
      <c r="P123" s="54"/>
      <c r="Q123" s="198"/>
      <c r="R123" s="54"/>
      <c r="S123" s="54"/>
      <c r="T123" s="37"/>
      <c r="U123" s="54"/>
      <c r="V123" s="37"/>
      <c r="W123" s="54"/>
      <c r="X123" s="37"/>
      <c r="Y123" s="54"/>
      <c r="Z123" s="37"/>
      <c r="AA123" s="54"/>
      <c r="AB123" s="37"/>
      <c r="AC123" s="54"/>
      <c r="AD123" s="37"/>
    </row>
    <row r="124" spans="1:30" ht="12.75" customHeight="1">
      <c r="A124" s="129">
        <v>41</v>
      </c>
      <c r="B124" s="130">
        <v>42291</v>
      </c>
      <c r="C124" s="130"/>
      <c r="D124" s="131" t="s">
        <v>633</v>
      </c>
      <c r="E124" s="132" t="s">
        <v>545</v>
      </c>
      <c r="F124" s="133">
        <v>144</v>
      </c>
      <c r="G124" s="132"/>
      <c r="H124" s="132">
        <v>182.5</v>
      </c>
      <c r="I124" s="134">
        <v>181</v>
      </c>
      <c r="J124" s="135" t="s">
        <v>631</v>
      </c>
      <c r="K124" s="136">
        <f t="shared" si="41"/>
        <v>38.5</v>
      </c>
      <c r="L124" s="137">
        <f t="shared" si="42"/>
        <v>0.2673611111111111</v>
      </c>
      <c r="M124" s="132" t="s">
        <v>547</v>
      </c>
      <c r="N124" s="138">
        <v>42817</v>
      </c>
      <c r="O124" s="54"/>
      <c r="P124" s="54"/>
      <c r="Q124" s="198"/>
      <c r="R124" s="54"/>
      <c r="S124" s="54"/>
      <c r="T124" s="37"/>
      <c r="U124" s="54"/>
      <c r="V124" s="37"/>
      <c r="W124" s="54"/>
      <c r="X124" s="37"/>
      <c r="Y124" s="54"/>
      <c r="Z124" s="37"/>
      <c r="AA124" s="54"/>
      <c r="AB124" s="37"/>
      <c r="AC124" s="54"/>
      <c r="AD124" s="37"/>
    </row>
    <row r="125" spans="1:30" ht="12.75" customHeight="1">
      <c r="A125" s="129">
        <v>42</v>
      </c>
      <c r="B125" s="130">
        <v>42291</v>
      </c>
      <c r="C125" s="130"/>
      <c r="D125" s="131" t="s">
        <v>634</v>
      </c>
      <c r="E125" s="132" t="s">
        <v>545</v>
      </c>
      <c r="F125" s="133">
        <v>264</v>
      </c>
      <c r="G125" s="132"/>
      <c r="H125" s="132">
        <v>311</v>
      </c>
      <c r="I125" s="134">
        <v>311</v>
      </c>
      <c r="J125" s="135" t="s">
        <v>631</v>
      </c>
      <c r="K125" s="136">
        <f t="shared" si="41"/>
        <v>47</v>
      </c>
      <c r="L125" s="137">
        <f t="shared" si="42"/>
        <v>0.17803030303030304</v>
      </c>
      <c r="M125" s="132" t="s">
        <v>547</v>
      </c>
      <c r="N125" s="138">
        <v>42604</v>
      </c>
      <c r="O125" s="54"/>
      <c r="P125" s="54"/>
      <c r="Q125" s="198"/>
      <c r="R125" s="54"/>
      <c r="S125" s="54"/>
      <c r="T125" s="37"/>
      <c r="U125" s="54"/>
      <c r="V125" s="37"/>
      <c r="W125" s="54"/>
      <c r="X125" s="37"/>
      <c r="Y125" s="54"/>
      <c r="Z125" s="37"/>
      <c r="AA125" s="54"/>
      <c r="AB125" s="37"/>
      <c r="AC125" s="54"/>
      <c r="AD125" s="37"/>
    </row>
    <row r="126" spans="1:30" ht="12.75" customHeight="1">
      <c r="A126" s="129">
        <v>43</v>
      </c>
      <c r="B126" s="130">
        <v>42318</v>
      </c>
      <c r="C126" s="130"/>
      <c r="D126" s="131" t="s">
        <v>635</v>
      </c>
      <c r="E126" s="132" t="s">
        <v>556</v>
      </c>
      <c r="F126" s="133">
        <v>549.5</v>
      </c>
      <c r="G126" s="132"/>
      <c r="H126" s="132">
        <v>630</v>
      </c>
      <c r="I126" s="134">
        <v>630</v>
      </c>
      <c r="J126" s="135" t="s">
        <v>631</v>
      </c>
      <c r="K126" s="136">
        <f t="shared" si="41"/>
        <v>80.5</v>
      </c>
      <c r="L126" s="137">
        <f t="shared" si="42"/>
        <v>0.1464968152866242</v>
      </c>
      <c r="M126" s="132" t="s">
        <v>547</v>
      </c>
      <c r="N126" s="138">
        <v>42419</v>
      </c>
      <c r="O126" s="54"/>
      <c r="P126" s="54"/>
      <c r="Q126" s="198"/>
      <c r="R126" s="54"/>
      <c r="S126" s="54"/>
      <c r="T126" s="37"/>
      <c r="U126" s="54"/>
      <c r="V126" s="37"/>
      <c r="W126" s="54"/>
      <c r="X126" s="37"/>
      <c r="Y126" s="54"/>
      <c r="Z126" s="37"/>
      <c r="AA126" s="54"/>
      <c r="AB126" s="37"/>
      <c r="AC126" s="54"/>
      <c r="AD126" s="37"/>
    </row>
    <row r="127" spans="1:30" ht="12.75" customHeight="1">
      <c r="A127" s="129">
        <v>44</v>
      </c>
      <c r="B127" s="130">
        <v>42342</v>
      </c>
      <c r="C127" s="130"/>
      <c r="D127" s="131" t="s">
        <v>636</v>
      </c>
      <c r="E127" s="132" t="s">
        <v>545</v>
      </c>
      <c r="F127" s="133">
        <v>1027.5</v>
      </c>
      <c r="G127" s="132"/>
      <c r="H127" s="132">
        <v>1315</v>
      </c>
      <c r="I127" s="134">
        <v>1250</v>
      </c>
      <c r="J127" s="135" t="s">
        <v>631</v>
      </c>
      <c r="K127" s="136">
        <f t="shared" si="41"/>
        <v>287.5</v>
      </c>
      <c r="L127" s="137">
        <f t="shared" si="42"/>
        <v>0.27980535279805352</v>
      </c>
      <c r="M127" s="132" t="s">
        <v>547</v>
      </c>
      <c r="N127" s="138">
        <v>43244</v>
      </c>
      <c r="O127" s="54"/>
      <c r="P127" s="54"/>
      <c r="Q127" s="198"/>
      <c r="R127" s="54"/>
      <c r="S127" s="54"/>
      <c r="T127" s="37"/>
      <c r="U127" s="54"/>
      <c r="V127" s="37"/>
      <c r="W127" s="54"/>
      <c r="X127" s="37"/>
      <c r="Y127" s="54"/>
      <c r="Z127" s="37"/>
      <c r="AA127" s="54"/>
      <c r="AB127" s="37"/>
      <c r="AC127" s="54"/>
      <c r="AD127" s="37"/>
    </row>
    <row r="128" spans="1:30" ht="12.75" customHeight="1">
      <c r="A128" s="129">
        <v>45</v>
      </c>
      <c r="B128" s="130">
        <v>42367</v>
      </c>
      <c r="C128" s="130"/>
      <c r="D128" s="131" t="s">
        <v>637</v>
      </c>
      <c r="E128" s="132" t="s">
        <v>545</v>
      </c>
      <c r="F128" s="133">
        <v>465</v>
      </c>
      <c r="G128" s="132"/>
      <c r="H128" s="132">
        <v>540</v>
      </c>
      <c r="I128" s="134">
        <v>540</v>
      </c>
      <c r="J128" s="135" t="s">
        <v>631</v>
      </c>
      <c r="K128" s="136">
        <f t="shared" si="41"/>
        <v>75</v>
      </c>
      <c r="L128" s="137">
        <f t="shared" si="42"/>
        <v>0.16129032258064516</v>
      </c>
      <c r="M128" s="132" t="s">
        <v>547</v>
      </c>
      <c r="N128" s="138">
        <v>42530</v>
      </c>
      <c r="O128" s="54"/>
      <c r="P128" s="54"/>
      <c r="Q128" s="198"/>
      <c r="R128" s="54"/>
      <c r="S128" s="54"/>
      <c r="T128" s="37"/>
      <c r="U128" s="54"/>
      <c r="V128" s="37"/>
      <c r="W128" s="54"/>
      <c r="X128" s="37"/>
      <c r="Y128" s="54"/>
      <c r="Z128" s="37"/>
      <c r="AA128" s="54"/>
      <c r="AB128" s="37"/>
      <c r="AC128" s="54"/>
      <c r="AD128" s="37"/>
    </row>
    <row r="129" spans="1:30" ht="12.75" customHeight="1">
      <c r="A129" s="129">
        <v>46</v>
      </c>
      <c r="B129" s="130">
        <v>42380</v>
      </c>
      <c r="C129" s="130"/>
      <c r="D129" s="131" t="s">
        <v>387</v>
      </c>
      <c r="E129" s="132" t="s">
        <v>556</v>
      </c>
      <c r="F129" s="133">
        <v>81</v>
      </c>
      <c r="G129" s="132"/>
      <c r="H129" s="132">
        <v>110</v>
      </c>
      <c r="I129" s="134">
        <v>110</v>
      </c>
      <c r="J129" s="135" t="s">
        <v>631</v>
      </c>
      <c r="K129" s="136">
        <f t="shared" si="41"/>
        <v>29</v>
      </c>
      <c r="L129" s="137">
        <f t="shared" si="42"/>
        <v>0.35802469135802467</v>
      </c>
      <c r="M129" s="132" t="s">
        <v>547</v>
      </c>
      <c r="N129" s="138">
        <v>42745</v>
      </c>
      <c r="O129" s="54"/>
      <c r="P129" s="54"/>
      <c r="Q129" s="198"/>
      <c r="R129" s="54"/>
      <c r="S129" s="54"/>
      <c r="T129" s="37"/>
      <c r="U129" s="54"/>
      <c r="V129" s="37"/>
      <c r="W129" s="54"/>
      <c r="X129" s="37"/>
      <c r="Y129" s="54"/>
      <c r="Z129" s="37"/>
      <c r="AA129" s="54"/>
      <c r="AB129" s="37"/>
      <c r="AC129" s="54"/>
      <c r="AD129" s="37"/>
    </row>
    <row r="130" spans="1:30" ht="12.75" customHeight="1">
      <c r="A130" s="129">
        <v>47</v>
      </c>
      <c r="B130" s="130">
        <v>42382</v>
      </c>
      <c r="C130" s="130"/>
      <c r="D130" s="131" t="s">
        <v>638</v>
      </c>
      <c r="E130" s="132" t="s">
        <v>556</v>
      </c>
      <c r="F130" s="133">
        <v>417.5</v>
      </c>
      <c r="G130" s="132"/>
      <c r="H130" s="132">
        <v>547</v>
      </c>
      <c r="I130" s="134">
        <v>535</v>
      </c>
      <c r="J130" s="135" t="s">
        <v>631</v>
      </c>
      <c r="K130" s="136">
        <f t="shared" si="41"/>
        <v>129.5</v>
      </c>
      <c r="L130" s="137">
        <f t="shared" si="42"/>
        <v>0.31017964071856285</v>
      </c>
      <c r="M130" s="132" t="s">
        <v>547</v>
      </c>
      <c r="N130" s="138">
        <v>42578</v>
      </c>
      <c r="O130" s="54"/>
      <c r="P130" s="54"/>
      <c r="Q130" s="198"/>
      <c r="R130" s="54"/>
      <c r="S130" s="54"/>
      <c r="T130" s="37"/>
      <c r="U130" s="54"/>
      <c r="V130" s="37"/>
      <c r="W130" s="54"/>
      <c r="X130" s="37"/>
      <c r="Y130" s="54"/>
      <c r="Z130" s="37"/>
      <c r="AA130" s="54"/>
      <c r="AB130" s="37"/>
      <c r="AC130" s="54"/>
      <c r="AD130" s="37"/>
    </row>
    <row r="131" spans="1:30" ht="12.75" customHeight="1">
      <c r="A131" s="129">
        <v>48</v>
      </c>
      <c r="B131" s="130">
        <v>42408</v>
      </c>
      <c r="C131" s="130"/>
      <c r="D131" s="131" t="s">
        <v>639</v>
      </c>
      <c r="E131" s="132" t="s">
        <v>545</v>
      </c>
      <c r="F131" s="133">
        <v>650</v>
      </c>
      <c r="G131" s="132"/>
      <c r="H131" s="132">
        <v>800</v>
      </c>
      <c r="I131" s="134">
        <v>800</v>
      </c>
      <c r="J131" s="135" t="s">
        <v>631</v>
      </c>
      <c r="K131" s="136">
        <f t="shared" si="41"/>
        <v>150</v>
      </c>
      <c r="L131" s="137">
        <f t="shared" si="42"/>
        <v>0.23076923076923078</v>
      </c>
      <c r="M131" s="132" t="s">
        <v>547</v>
      </c>
      <c r="N131" s="138">
        <v>43154</v>
      </c>
      <c r="O131" s="54"/>
      <c r="P131" s="54"/>
      <c r="Q131" s="198"/>
      <c r="R131" s="54"/>
      <c r="S131" s="54"/>
      <c r="T131" s="37"/>
      <c r="U131" s="54"/>
      <c r="V131" s="37"/>
      <c r="W131" s="54"/>
      <c r="X131" s="37"/>
      <c r="Y131" s="54"/>
      <c r="Z131" s="37"/>
      <c r="AA131" s="54"/>
      <c r="AB131" s="37"/>
      <c r="AC131" s="54"/>
      <c r="AD131" s="37"/>
    </row>
    <row r="132" spans="1:30" ht="12.75" customHeight="1">
      <c r="A132" s="129">
        <v>49</v>
      </c>
      <c r="B132" s="130">
        <v>42433</v>
      </c>
      <c r="C132" s="130"/>
      <c r="D132" s="131" t="s">
        <v>232</v>
      </c>
      <c r="E132" s="132" t="s">
        <v>545</v>
      </c>
      <c r="F132" s="133">
        <v>437.5</v>
      </c>
      <c r="G132" s="132"/>
      <c r="H132" s="132">
        <v>504.5</v>
      </c>
      <c r="I132" s="134">
        <v>522</v>
      </c>
      <c r="J132" s="135" t="s">
        <v>640</v>
      </c>
      <c r="K132" s="136">
        <f t="shared" si="41"/>
        <v>67</v>
      </c>
      <c r="L132" s="137">
        <f t="shared" si="42"/>
        <v>0.15314285714285714</v>
      </c>
      <c r="M132" s="132" t="s">
        <v>547</v>
      </c>
      <c r="N132" s="138">
        <v>42480</v>
      </c>
      <c r="O132" s="54"/>
      <c r="P132" s="54"/>
      <c r="Q132" s="198"/>
      <c r="R132" s="54"/>
      <c r="S132" s="54"/>
      <c r="T132" s="37"/>
      <c r="U132" s="54"/>
      <c r="V132" s="37"/>
      <c r="W132" s="54"/>
      <c r="X132" s="37"/>
      <c r="Y132" s="54"/>
      <c r="Z132" s="37"/>
      <c r="AA132" s="54"/>
      <c r="AB132" s="37"/>
      <c r="AC132" s="54"/>
      <c r="AD132" s="37"/>
    </row>
    <row r="133" spans="1:30" ht="12.75" customHeight="1">
      <c r="A133" s="129">
        <v>50</v>
      </c>
      <c r="B133" s="130">
        <v>42438</v>
      </c>
      <c r="C133" s="130"/>
      <c r="D133" s="131" t="s">
        <v>641</v>
      </c>
      <c r="E133" s="132" t="s">
        <v>545</v>
      </c>
      <c r="F133" s="133">
        <v>189.5</v>
      </c>
      <c r="G133" s="132"/>
      <c r="H133" s="132">
        <v>218</v>
      </c>
      <c r="I133" s="134">
        <v>218</v>
      </c>
      <c r="J133" s="135" t="s">
        <v>631</v>
      </c>
      <c r="K133" s="136">
        <f t="shared" si="41"/>
        <v>28.5</v>
      </c>
      <c r="L133" s="137">
        <f t="shared" si="42"/>
        <v>0.15039577836411611</v>
      </c>
      <c r="M133" s="132" t="s">
        <v>547</v>
      </c>
      <c r="N133" s="138">
        <v>43034</v>
      </c>
      <c r="O133" s="54"/>
      <c r="P133" s="54"/>
      <c r="Q133" s="198"/>
      <c r="R133" s="54"/>
      <c r="S133" s="54"/>
      <c r="T133" s="37"/>
      <c r="U133" s="54"/>
      <c r="V133" s="37"/>
      <c r="W133" s="54"/>
      <c r="X133" s="37"/>
      <c r="Y133" s="54"/>
      <c r="Z133" s="37"/>
      <c r="AA133" s="54"/>
      <c r="AB133" s="37"/>
      <c r="AC133" s="54"/>
      <c r="AD133" s="37"/>
    </row>
    <row r="134" spans="1:30" ht="12.75" customHeight="1">
      <c r="A134" s="139">
        <v>51</v>
      </c>
      <c r="B134" s="140">
        <v>42471</v>
      </c>
      <c r="C134" s="140"/>
      <c r="D134" s="148" t="s">
        <v>642</v>
      </c>
      <c r="E134" s="143" t="s">
        <v>545</v>
      </c>
      <c r="F134" s="143">
        <v>36.5</v>
      </c>
      <c r="G134" s="144"/>
      <c r="H134" s="144">
        <v>15.85</v>
      </c>
      <c r="I134" s="144">
        <v>60</v>
      </c>
      <c r="J134" s="145" t="s">
        <v>643</v>
      </c>
      <c r="K134" s="146">
        <f t="shared" si="41"/>
        <v>-20.65</v>
      </c>
      <c r="L134" s="147">
        <f t="shared" si="42"/>
        <v>-0.5657534246575342</v>
      </c>
      <c r="M134" s="143" t="s">
        <v>557</v>
      </c>
      <c r="N134" s="151">
        <v>43627</v>
      </c>
      <c r="O134" s="54"/>
      <c r="P134" s="54"/>
      <c r="Q134" s="198"/>
      <c r="R134" s="54"/>
      <c r="S134" s="54"/>
      <c r="T134" s="37"/>
      <c r="U134" s="54"/>
      <c r="V134" s="37"/>
      <c r="W134" s="54"/>
      <c r="X134" s="37"/>
      <c r="Y134" s="54"/>
      <c r="Z134" s="37"/>
      <c r="AA134" s="54"/>
      <c r="AB134" s="37"/>
      <c r="AC134" s="54"/>
      <c r="AD134" s="37"/>
    </row>
    <row r="135" spans="1:30" ht="12.75" customHeight="1">
      <c r="A135" s="129">
        <v>52</v>
      </c>
      <c r="B135" s="130">
        <v>42472</v>
      </c>
      <c r="C135" s="130"/>
      <c r="D135" s="131" t="s">
        <v>644</v>
      </c>
      <c r="E135" s="132" t="s">
        <v>545</v>
      </c>
      <c r="F135" s="133">
        <v>93</v>
      </c>
      <c r="G135" s="132"/>
      <c r="H135" s="132">
        <v>149</v>
      </c>
      <c r="I135" s="134">
        <v>140</v>
      </c>
      <c r="J135" s="135" t="s">
        <v>645</v>
      </c>
      <c r="K135" s="136">
        <f t="shared" si="41"/>
        <v>56</v>
      </c>
      <c r="L135" s="137">
        <f t="shared" si="42"/>
        <v>0.60215053763440862</v>
      </c>
      <c r="M135" s="132" t="s">
        <v>547</v>
      </c>
      <c r="N135" s="138">
        <v>42740</v>
      </c>
      <c r="O135" s="54"/>
      <c r="P135" s="54"/>
      <c r="Q135" s="198"/>
      <c r="R135" s="54"/>
      <c r="S135" s="54"/>
      <c r="T135" s="37"/>
      <c r="U135" s="54"/>
      <c r="V135" s="37"/>
      <c r="W135" s="54"/>
      <c r="X135" s="37"/>
      <c r="Y135" s="54"/>
      <c r="Z135" s="37"/>
      <c r="AA135" s="54"/>
      <c r="AB135" s="37"/>
      <c r="AC135" s="54"/>
      <c r="AD135" s="37"/>
    </row>
    <row r="136" spans="1:30" ht="12.75" customHeight="1">
      <c r="A136" s="129">
        <v>53</v>
      </c>
      <c r="B136" s="130">
        <v>42472</v>
      </c>
      <c r="C136" s="130"/>
      <c r="D136" s="131" t="s">
        <v>646</v>
      </c>
      <c r="E136" s="132" t="s">
        <v>545</v>
      </c>
      <c r="F136" s="133">
        <v>130</v>
      </c>
      <c r="G136" s="132"/>
      <c r="H136" s="132">
        <v>150</v>
      </c>
      <c r="I136" s="134" t="s">
        <v>647</v>
      </c>
      <c r="J136" s="135" t="s">
        <v>631</v>
      </c>
      <c r="K136" s="136">
        <f t="shared" si="41"/>
        <v>20</v>
      </c>
      <c r="L136" s="137">
        <f t="shared" si="42"/>
        <v>0.15384615384615385</v>
      </c>
      <c r="M136" s="132" t="s">
        <v>547</v>
      </c>
      <c r="N136" s="138">
        <v>42564</v>
      </c>
      <c r="O136" s="54"/>
      <c r="P136" s="54"/>
      <c r="Q136" s="198"/>
      <c r="R136" s="54"/>
      <c r="S136" s="54"/>
      <c r="T136" s="37"/>
      <c r="U136" s="54"/>
      <c r="V136" s="37"/>
      <c r="W136" s="54"/>
      <c r="X136" s="37"/>
      <c r="Y136" s="54"/>
      <c r="Z136" s="37"/>
      <c r="AA136" s="54"/>
      <c r="AB136" s="37"/>
      <c r="AC136" s="54"/>
      <c r="AD136" s="37"/>
    </row>
    <row r="137" spans="1:30" ht="12.75" customHeight="1">
      <c r="A137" s="129">
        <v>54</v>
      </c>
      <c r="B137" s="130">
        <v>42473</v>
      </c>
      <c r="C137" s="130"/>
      <c r="D137" s="131" t="s">
        <v>648</v>
      </c>
      <c r="E137" s="132" t="s">
        <v>545</v>
      </c>
      <c r="F137" s="133">
        <v>196</v>
      </c>
      <c r="G137" s="132"/>
      <c r="H137" s="132">
        <v>299</v>
      </c>
      <c r="I137" s="134">
        <v>299</v>
      </c>
      <c r="J137" s="135" t="s">
        <v>631</v>
      </c>
      <c r="K137" s="136">
        <v>103</v>
      </c>
      <c r="L137" s="137">
        <v>0.52551020408163296</v>
      </c>
      <c r="M137" s="132" t="s">
        <v>547</v>
      </c>
      <c r="N137" s="138">
        <v>42620</v>
      </c>
      <c r="O137" s="54"/>
      <c r="P137" s="54"/>
      <c r="Q137" s="198"/>
      <c r="R137" s="54"/>
      <c r="S137" s="54"/>
      <c r="T137" s="37"/>
      <c r="U137" s="54"/>
      <c r="V137" s="37"/>
      <c r="W137" s="54"/>
      <c r="X137" s="37"/>
      <c r="Y137" s="54"/>
      <c r="Z137" s="37"/>
      <c r="AA137" s="54"/>
      <c r="AB137" s="37"/>
      <c r="AC137" s="54"/>
      <c r="AD137" s="37"/>
    </row>
    <row r="138" spans="1:30" ht="12.75" customHeight="1">
      <c r="A138" s="129">
        <v>55</v>
      </c>
      <c r="B138" s="130">
        <v>42473</v>
      </c>
      <c r="C138" s="130"/>
      <c r="D138" s="131" t="s">
        <v>649</v>
      </c>
      <c r="E138" s="132" t="s">
        <v>545</v>
      </c>
      <c r="F138" s="133">
        <v>88</v>
      </c>
      <c r="G138" s="132"/>
      <c r="H138" s="132">
        <v>103</v>
      </c>
      <c r="I138" s="134">
        <v>103</v>
      </c>
      <c r="J138" s="135" t="s">
        <v>631</v>
      </c>
      <c r="K138" s="136">
        <v>15</v>
      </c>
      <c r="L138" s="137">
        <v>0.170454545454545</v>
      </c>
      <c r="M138" s="132" t="s">
        <v>547</v>
      </c>
      <c r="N138" s="138">
        <v>42530</v>
      </c>
      <c r="O138" s="54"/>
      <c r="P138" s="54"/>
      <c r="Q138" s="198"/>
      <c r="R138" s="54"/>
      <c r="S138" s="54"/>
      <c r="T138" s="37"/>
      <c r="U138" s="54"/>
      <c r="V138" s="37"/>
      <c r="W138" s="54"/>
      <c r="X138" s="37"/>
      <c r="Y138" s="54"/>
      <c r="Z138" s="37"/>
      <c r="AA138" s="54"/>
      <c r="AB138" s="37"/>
      <c r="AC138" s="54"/>
      <c r="AD138" s="37"/>
    </row>
    <row r="139" spans="1:30" ht="12.75" customHeight="1">
      <c r="A139" s="129">
        <v>56</v>
      </c>
      <c r="B139" s="130">
        <v>42492</v>
      </c>
      <c r="C139" s="130"/>
      <c r="D139" s="131" t="s">
        <v>650</v>
      </c>
      <c r="E139" s="132" t="s">
        <v>545</v>
      </c>
      <c r="F139" s="133">
        <v>127.5</v>
      </c>
      <c r="G139" s="132"/>
      <c r="H139" s="132">
        <v>148</v>
      </c>
      <c r="I139" s="134" t="s">
        <v>651</v>
      </c>
      <c r="J139" s="135" t="s">
        <v>631</v>
      </c>
      <c r="K139" s="136">
        <f>H139-F139</f>
        <v>20.5</v>
      </c>
      <c r="L139" s="137">
        <f>K139/F139</f>
        <v>0.16078431372549021</v>
      </c>
      <c r="M139" s="132" t="s">
        <v>547</v>
      </c>
      <c r="N139" s="138">
        <v>42564</v>
      </c>
      <c r="O139" s="54"/>
      <c r="P139" s="54"/>
      <c r="Q139" s="198"/>
      <c r="R139" s="54"/>
      <c r="S139" s="54"/>
      <c r="T139" s="37"/>
      <c r="U139" s="54"/>
      <c r="V139" s="37"/>
      <c r="W139" s="54"/>
      <c r="X139" s="37"/>
      <c r="Y139" s="54"/>
      <c r="Z139" s="37"/>
      <c r="AA139" s="54"/>
      <c r="AB139" s="37"/>
      <c r="AC139" s="54"/>
      <c r="AD139" s="37"/>
    </row>
    <row r="140" spans="1:30" ht="12.75" customHeight="1">
      <c r="A140" s="129">
        <v>57</v>
      </c>
      <c r="B140" s="130">
        <v>42493</v>
      </c>
      <c r="C140" s="130"/>
      <c r="D140" s="131" t="s">
        <v>652</v>
      </c>
      <c r="E140" s="132" t="s">
        <v>545</v>
      </c>
      <c r="F140" s="133">
        <v>675</v>
      </c>
      <c r="G140" s="132"/>
      <c r="H140" s="132">
        <v>815</v>
      </c>
      <c r="I140" s="134" t="s">
        <v>653</v>
      </c>
      <c r="J140" s="135" t="s">
        <v>631</v>
      </c>
      <c r="K140" s="136">
        <f>H140-F140</f>
        <v>140</v>
      </c>
      <c r="L140" s="137">
        <f>K140/F140</f>
        <v>0.2074074074074074</v>
      </c>
      <c r="M140" s="132" t="s">
        <v>547</v>
      </c>
      <c r="N140" s="138">
        <v>43154</v>
      </c>
      <c r="O140" s="54"/>
      <c r="P140" s="54"/>
      <c r="Q140" s="198"/>
      <c r="R140" s="54"/>
      <c r="S140" s="54"/>
      <c r="T140" s="37"/>
      <c r="U140" s="54"/>
      <c r="V140" s="37"/>
      <c r="W140" s="54"/>
      <c r="X140" s="37"/>
      <c r="Y140" s="54"/>
      <c r="Z140" s="37"/>
      <c r="AA140" s="54"/>
      <c r="AB140" s="37"/>
      <c r="AC140" s="54"/>
      <c r="AD140" s="37"/>
    </row>
    <row r="141" spans="1:30" ht="12.75" customHeight="1">
      <c r="A141" s="139">
        <v>58</v>
      </c>
      <c r="B141" s="140">
        <v>42522</v>
      </c>
      <c r="C141" s="140"/>
      <c r="D141" s="141" t="s">
        <v>654</v>
      </c>
      <c r="E141" s="142" t="s">
        <v>545</v>
      </c>
      <c r="F141" s="143">
        <v>500</v>
      </c>
      <c r="G141" s="143"/>
      <c r="H141" s="144">
        <v>232.5</v>
      </c>
      <c r="I141" s="144" t="s">
        <v>655</v>
      </c>
      <c r="J141" s="145" t="s">
        <v>656</v>
      </c>
      <c r="K141" s="146">
        <f>H141-F141</f>
        <v>-267.5</v>
      </c>
      <c r="L141" s="147">
        <f>K141/F141</f>
        <v>-0.53500000000000003</v>
      </c>
      <c r="M141" s="143" t="s">
        <v>557</v>
      </c>
      <c r="N141" s="140">
        <v>43735</v>
      </c>
      <c r="O141" s="54"/>
      <c r="P141" s="54"/>
      <c r="Q141" s="198"/>
      <c r="R141" s="54"/>
      <c r="S141" s="54"/>
      <c r="T141" s="37"/>
      <c r="U141" s="54"/>
      <c r="V141" s="37"/>
      <c r="W141" s="54"/>
      <c r="X141" s="37"/>
      <c r="Y141" s="54"/>
      <c r="Z141" s="37"/>
      <c r="AA141" s="54"/>
      <c r="AB141" s="37"/>
      <c r="AC141" s="54"/>
      <c r="AD141" s="37"/>
    </row>
    <row r="142" spans="1:30" ht="12.75" customHeight="1">
      <c r="A142" s="129">
        <v>59</v>
      </c>
      <c r="B142" s="130">
        <v>42527</v>
      </c>
      <c r="C142" s="130"/>
      <c r="D142" s="131" t="s">
        <v>503</v>
      </c>
      <c r="E142" s="132" t="s">
        <v>545</v>
      </c>
      <c r="F142" s="133">
        <v>110</v>
      </c>
      <c r="G142" s="132"/>
      <c r="H142" s="132">
        <v>126.5</v>
      </c>
      <c r="I142" s="134">
        <v>125</v>
      </c>
      <c r="J142" s="135" t="s">
        <v>583</v>
      </c>
      <c r="K142" s="136">
        <f>H142-F142</f>
        <v>16.5</v>
      </c>
      <c r="L142" s="137">
        <f>K142/F142</f>
        <v>0.15</v>
      </c>
      <c r="M142" s="132" t="s">
        <v>547</v>
      </c>
      <c r="N142" s="138">
        <v>42552</v>
      </c>
      <c r="O142" s="54"/>
      <c r="P142" s="54"/>
      <c r="Q142" s="198"/>
      <c r="R142" s="54"/>
      <c r="S142" s="54"/>
      <c r="T142" s="37"/>
      <c r="U142" s="54"/>
      <c r="V142" s="37"/>
      <c r="W142" s="54"/>
      <c r="X142" s="37"/>
      <c r="Y142" s="54"/>
      <c r="Z142" s="37"/>
      <c r="AA142" s="54"/>
      <c r="AB142" s="37"/>
      <c r="AC142" s="54"/>
      <c r="AD142" s="37"/>
    </row>
    <row r="143" spans="1:30" ht="12.75" customHeight="1">
      <c r="A143" s="129">
        <v>60</v>
      </c>
      <c r="B143" s="130">
        <v>42538</v>
      </c>
      <c r="C143" s="130"/>
      <c r="D143" s="131" t="s">
        <v>657</v>
      </c>
      <c r="E143" s="132" t="s">
        <v>545</v>
      </c>
      <c r="F143" s="133">
        <v>44</v>
      </c>
      <c r="G143" s="132"/>
      <c r="H143" s="132">
        <v>69.5</v>
      </c>
      <c r="I143" s="134">
        <v>69.5</v>
      </c>
      <c r="J143" s="135" t="s">
        <v>658</v>
      </c>
      <c r="K143" s="136">
        <f>H143-F143</f>
        <v>25.5</v>
      </c>
      <c r="L143" s="137">
        <f>K143/F143</f>
        <v>0.57954545454545459</v>
      </c>
      <c r="M143" s="132" t="s">
        <v>547</v>
      </c>
      <c r="N143" s="138">
        <v>42977</v>
      </c>
      <c r="O143" s="54"/>
      <c r="P143" s="54"/>
      <c r="Q143" s="198"/>
      <c r="R143" s="54"/>
      <c r="S143" s="54"/>
      <c r="T143" s="37"/>
      <c r="U143" s="54"/>
      <c r="V143" s="37"/>
      <c r="W143" s="54"/>
      <c r="X143" s="37"/>
      <c r="Y143" s="54"/>
      <c r="Z143" s="37"/>
      <c r="AA143" s="54"/>
      <c r="AB143" s="37"/>
      <c r="AC143" s="54"/>
      <c r="AD143" s="37"/>
    </row>
    <row r="144" spans="1:30" ht="12.75" customHeight="1">
      <c r="A144" s="129">
        <v>61</v>
      </c>
      <c r="B144" s="130">
        <v>42549</v>
      </c>
      <c r="C144" s="130"/>
      <c r="D144" s="131" t="s">
        <v>659</v>
      </c>
      <c r="E144" s="132" t="s">
        <v>545</v>
      </c>
      <c r="F144" s="133">
        <v>262.5</v>
      </c>
      <c r="G144" s="132"/>
      <c r="H144" s="132">
        <v>340</v>
      </c>
      <c r="I144" s="134">
        <v>333</v>
      </c>
      <c r="J144" s="135" t="s">
        <v>660</v>
      </c>
      <c r="K144" s="136">
        <v>77.5</v>
      </c>
      <c r="L144" s="137">
        <v>0.29523809523809502</v>
      </c>
      <c r="M144" s="132" t="s">
        <v>547</v>
      </c>
      <c r="N144" s="138">
        <v>43017</v>
      </c>
      <c r="O144" s="54"/>
      <c r="P144" s="54"/>
      <c r="Q144" s="198"/>
      <c r="R144" s="54"/>
      <c r="S144" s="54"/>
      <c r="T144" s="37"/>
      <c r="U144" s="54"/>
      <c r="V144" s="37"/>
      <c r="W144" s="54"/>
      <c r="X144" s="37"/>
      <c r="Y144" s="54"/>
      <c r="Z144" s="37"/>
      <c r="AA144" s="54"/>
      <c r="AB144" s="37"/>
      <c r="AC144" s="54"/>
      <c r="AD144" s="37"/>
    </row>
    <row r="145" spans="1:30" ht="12.75" customHeight="1">
      <c r="A145" s="129">
        <v>62</v>
      </c>
      <c r="B145" s="130">
        <v>42549</v>
      </c>
      <c r="C145" s="130"/>
      <c r="D145" s="131" t="s">
        <v>661</v>
      </c>
      <c r="E145" s="132" t="s">
        <v>545</v>
      </c>
      <c r="F145" s="133">
        <v>840</v>
      </c>
      <c r="G145" s="132"/>
      <c r="H145" s="132">
        <v>1230</v>
      </c>
      <c r="I145" s="134">
        <v>1230</v>
      </c>
      <c r="J145" s="135" t="s">
        <v>631</v>
      </c>
      <c r="K145" s="136">
        <v>390</v>
      </c>
      <c r="L145" s="137">
        <v>0.46428571428571402</v>
      </c>
      <c r="M145" s="132" t="s">
        <v>547</v>
      </c>
      <c r="N145" s="138">
        <v>42649</v>
      </c>
      <c r="O145" s="54"/>
      <c r="P145" s="54"/>
      <c r="Q145" s="198"/>
      <c r="R145" s="54"/>
      <c r="S145" s="54"/>
      <c r="T145" s="37"/>
      <c r="U145" s="54"/>
      <c r="V145" s="37"/>
      <c r="W145" s="54"/>
      <c r="X145" s="37"/>
      <c r="Y145" s="54"/>
      <c r="Z145" s="37"/>
      <c r="AA145" s="54"/>
      <c r="AB145" s="37"/>
      <c r="AC145" s="54"/>
      <c r="AD145" s="37"/>
    </row>
    <row r="146" spans="1:30" ht="12.75" customHeight="1">
      <c r="A146" s="152">
        <v>63</v>
      </c>
      <c r="B146" s="153">
        <v>42556</v>
      </c>
      <c r="C146" s="153"/>
      <c r="D146" s="154" t="s">
        <v>662</v>
      </c>
      <c r="E146" s="155" t="s">
        <v>545</v>
      </c>
      <c r="F146" s="155">
        <v>395</v>
      </c>
      <c r="G146" s="156"/>
      <c r="H146" s="156">
        <f>(468.5+342.5)/2</f>
        <v>405.5</v>
      </c>
      <c r="I146" s="156">
        <v>510</v>
      </c>
      <c r="J146" s="157" t="s">
        <v>663</v>
      </c>
      <c r="K146" s="158">
        <f t="shared" ref="K146:K152" si="43">H146-F146</f>
        <v>10.5</v>
      </c>
      <c r="L146" s="159">
        <f t="shared" ref="L146:L152" si="44">K146/F146</f>
        <v>2.6582278481012658E-2</v>
      </c>
      <c r="M146" s="155" t="s">
        <v>564</v>
      </c>
      <c r="N146" s="153">
        <v>43606</v>
      </c>
      <c r="O146" s="54"/>
      <c r="P146" s="54"/>
      <c r="Q146" s="198"/>
      <c r="R146" s="54"/>
      <c r="S146" s="54"/>
      <c r="T146" s="37"/>
      <c r="U146" s="54"/>
      <c r="V146" s="37"/>
      <c r="W146" s="54"/>
      <c r="X146" s="37"/>
      <c r="Y146" s="54"/>
      <c r="Z146" s="37"/>
      <c r="AA146" s="54"/>
      <c r="AB146" s="37"/>
      <c r="AC146" s="54"/>
      <c r="AD146" s="37"/>
    </row>
    <row r="147" spans="1:30" ht="12.75" customHeight="1">
      <c r="A147" s="139">
        <v>64</v>
      </c>
      <c r="B147" s="140">
        <v>42584</v>
      </c>
      <c r="C147" s="140"/>
      <c r="D147" s="141" t="s">
        <v>664</v>
      </c>
      <c r="E147" s="142" t="s">
        <v>556</v>
      </c>
      <c r="F147" s="143">
        <f>169.5-12.8</f>
        <v>156.69999999999999</v>
      </c>
      <c r="G147" s="143"/>
      <c r="H147" s="144">
        <v>77</v>
      </c>
      <c r="I147" s="144" t="s">
        <v>665</v>
      </c>
      <c r="J147" s="145" t="s">
        <v>666</v>
      </c>
      <c r="K147" s="146">
        <f t="shared" si="43"/>
        <v>-79.699999999999989</v>
      </c>
      <c r="L147" s="147">
        <f t="shared" si="44"/>
        <v>-0.50861518825781749</v>
      </c>
      <c r="M147" s="143" t="s">
        <v>557</v>
      </c>
      <c r="N147" s="140">
        <v>43522</v>
      </c>
      <c r="O147" s="54"/>
      <c r="P147" s="54"/>
      <c r="Q147" s="198"/>
      <c r="R147" s="54"/>
      <c r="S147" s="54"/>
      <c r="T147" s="37"/>
      <c r="U147" s="54"/>
      <c r="V147" s="37"/>
      <c r="W147" s="54"/>
      <c r="X147" s="37"/>
      <c r="Y147" s="54"/>
      <c r="Z147" s="37"/>
      <c r="AA147" s="54"/>
      <c r="AB147" s="37"/>
      <c r="AC147" s="54"/>
      <c r="AD147" s="37"/>
    </row>
    <row r="148" spans="1:30" ht="12.75" customHeight="1">
      <c r="A148" s="139">
        <v>65</v>
      </c>
      <c r="B148" s="140">
        <v>42586</v>
      </c>
      <c r="C148" s="140"/>
      <c r="D148" s="141" t="s">
        <v>667</v>
      </c>
      <c r="E148" s="142" t="s">
        <v>545</v>
      </c>
      <c r="F148" s="143">
        <v>400</v>
      </c>
      <c r="G148" s="143"/>
      <c r="H148" s="144">
        <v>305</v>
      </c>
      <c r="I148" s="144">
        <v>475</v>
      </c>
      <c r="J148" s="145" t="s">
        <v>668</v>
      </c>
      <c r="K148" s="146">
        <f t="shared" si="43"/>
        <v>-95</v>
      </c>
      <c r="L148" s="147">
        <f t="shared" si="44"/>
        <v>-0.23749999999999999</v>
      </c>
      <c r="M148" s="143" t="s">
        <v>557</v>
      </c>
      <c r="N148" s="140">
        <v>43606</v>
      </c>
      <c r="O148" s="54"/>
      <c r="P148" s="54"/>
      <c r="Q148" s="198"/>
      <c r="R148" s="54"/>
      <c r="S148" s="54"/>
      <c r="T148" s="37"/>
      <c r="U148" s="54"/>
      <c r="V148" s="37"/>
      <c r="W148" s="54"/>
      <c r="X148" s="37"/>
      <c r="Y148" s="54"/>
      <c r="Z148" s="37"/>
      <c r="AA148" s="54"/>
      <c r="AB148" s="37"/>
      <c r="AC148" s="54"/>
      <c r="AD148" s="37"/>
    </row>
    <row r="149" spans="1:30" ht="12.75" customHeight="1">
      <c r="A149" s="129">
        <v>66</v>
      </c>
      <c r="B149" s="130">
        <v>42593</v>
      </c>
      <c r="C149" s="130"/>
      <c r="D149" s="131" t="s">
        <v>669</v>
      </c>
      <c r="E149" s="132" t="s">
        <v>545</v>
      </c>
      <c r="F149" s="133">
        <v>86.5</v>
      </c>
      <c r="G149" s="132"/>
      <c r="H149" s="132">
        <v>130</v>
      </c>
      <c r="I149" s="134">
        <v>130</v>
      </c>
      <c r="J149" s="135" t="s">
        <v>670</v>
      </c>
      <c r="K149" s="136">
        <f t="shared" si="43"/>
        <v>43.5</v>
      </c>
      <c r="L149" s="137">
        <f t="shared" si="44"/>
        <v>0.50289017341040465</v>
      </c>
      <c r="M149" s="132" t="s">
        <v>547</v>
      </c>
      <c r="N149" s="138">
        <v>43091</v>
      </c>
      <c r="O149" s="54"/>
      <c r="P149" s="54"/>
      <c r="Q149" s="198"/>
      <c r="R149" s="54"/>
      <c r="S149" s="54"/>
      <c r="T149" s="37"/>
      <c r="U149" s="54"/>
      <c r="V149" s="37"/>
      <c r="W149" s="54"/>
      <c r="X149" s="37"/>
      <c r="Y149" s="54"/>
      <c r="Z149" s="37"/>
      <c r="AA149" s="54"/>
      <c r="AB149" s="37"/>
      <c r="AC149" s="54"/>
      <c r="AD149" s="37"/>
    </row>
    <row r="150" spans="1:30" ht="12.75" customHeight="1">
      <c r="A150" s="139">
        <v>67</v>
      </c>
      <c r="B150" s="140">
        <v>42600</v>
      </c>
      <c r="C150" s="140"/>
      <c r="D150" s="141" t="s">
        <v>119</v>
      </c>
      <c r="E150" s="142" t="s">
        <v>545</v>
      </c>
      <c r="F150" s="143">
        <v>133.5</v>
      </c>
      <c r="G150" s="143"/>
      <c r="H150" s="144">
        <v>126.5</v>
      </c>
      <c r="I150" s="144">
        <v>178</v>
      </c>
      <c r="J150" s="145" t="s">
        <v>671</v>
      </c>
      <c r="K150" s="146">
        <f t="shared" si="43"/>
        <v>-7</v>
      </c>
      <c r="L150" s="147">
        <f t="shared" si="44"/>
        <v>-5.2434456928838954E-2</v>
      </c>
      <c r="M150" s="143" t="s">
        <v>557</v>
      </c>
      <c r="N150" s="140">
        <v>42615</v>
      </c>
      <c r="O150" s="54"/>
      <c r="P150" s="54"/>
      <c r="Q150" s="198"/>
      <c r="R150" s="54"/>
      <c r="S150" s="54"/>
      <c r="T150" s="37"/>
      <c r="U150" s="54"/>
      <c r="V150" s="37"/>
      <c r="W150" s="54"/>
      <c r="X150" s="37"/>
      <c r="Y150" s="54"/>
      <c r="Z150" s="37"/>
      <c r="AA150" s="54"/>
      <c r="AB150" s="37"/>
      <c r="AC150" s="54"/>
      <c r="AD150" s="37"/>
    </row>
    <row r="151" spans="1:30" ht="12.75" customHeight="1">
      <c r="A151" s="129">
        <v>68</v>
      </c>
      <c r="B151" s="130">
        <v>42613</v>
      </c>
      <c r="C151" s="130"/>
      <c r="D151" s="131" t="s">
        <v>672</v>
      </c>
      <c r="E151" s="132" t="s">
        <v>545</v>
      </c>
      <c r="F151" s="133">
        <v>560</v>
      </c>
      <c r="G151" s="132"/>
      <c r="H151" s="132">
        <v>725</v>
      </c>
      <c r="I151" s="134">
        <v>725</v>
      </c>
      <c r="J151" s="135" t="s">
        <v>577</v>
      </c>
      <c r="K151" s="136">
        <f t="shared" si="43"/>
        <v>165</v>
      </c>
      <c r="L151" s="137">
        <f t="shared" si="44"/>
        <v>0.29464285714285715</v>
      </c>
      <c r="M151" s="132" t="s">
        <v>547</v>
      </c>
      <c r="N151" s="138">
        <v>42456</v>
      </c>
      <c r="O151" s="54"/>
      <c r="P151" s="54"/>
      <c r="Q151" s="198"/>
      <c r="R151" s="54"/>
      <c r="S151" s="54"/>
      <c r="T151" s="37"/>
      <c r="U151" s="54"/>
      <c r="V151" s="37"/>
      <c r="W151" s="54"/>
      <c r="X151" s="37"/>
      <c r="Y151" s="54"/>
      <c r="Z151" s="37"/>
      <c r="AA151" s="54"/>
      <c r="AB151" s="37"/>
      <c r="AC151" s="54"/>
      <c r="AD151" s="37"/>
    </row>
    <row r="152" spans="1:30" ht="12.75" customHeight="1">
      <c r="A152" s="129">
        <v>69</v>
      </c>
      <c r="B152" s="130">
        <v>42614</v>
      </c>
      <c r="C152" s="130"/>
      <c r="D152" s="131" t="s">
        <v>673</v>
      </c>
      <c r="E152" s="132" t="s">
        <v>545</v>
      </c>
      <c r="F152" s="133">
        <v>160.5</v>
      </c>
      <c r="G152" s="132"/>
      <c r="H152" s="132">
        <v>210</v>
      </c>
      <c r="I152" s="134">
        <v>210</v>
      </c>
      <c r="J152" s="135" t="s">
        <v>577</v>
      </c>
      <c r="K152" s="136">
        <f t="shared" si="43"/>
        <v>49.5</v>
      </c>
      <c r="L152" s="137">
        <f t="shared" si="44"/>
        <v>0.30841121495327101</v>
      </c>
      <c r="M152" s="132" t="s">
        <v>547</v>
      </c>
      <c r="N152" s="138">
        <v>42871</v>
      </c>
      <c r="O152" s="54"/>
      <c r="P152" s="54"/>
      <c r="Q152" s="198"/>
      <c r="R152" s="54"/>
      <c r="S152" s="54"/>
      <c r="T152" s="37"/>
      <c r="U152" s="54"/>
      <c r="V152" s="37"/>
      <c r="W152" s="54"/>
      <c r="X152" s="37"/>
      <c r="Y152" s="54"/>
      <c r="Z152" s="37"/>
      <c r="AA152" s="54"/>
      <c r="AB152" s="37"/>
      <c r="AC152" s="54"/>
      <c r="AD152" s="37"/>
    </row>
    <row r="153" spans="1:30" ht="12.75" customHeight="1">
      <c r="A153" s="129">
        <v>70</v>
      </c>
      <c r="B153" s="130">
        <v>42646</v>
      </c>
      <c r="C153" s="130"/>
      <c r="D153" s="131" t="s">
        <v>396</v>
      </c>
      <c r="E153" s="132" t="s">
        <v>545</v>
      </c>
      <c r="F153" s="133">
        <v>430</v>
      </c>
      <c r="G153" s="132"/>
      <c r="H153" s="132">
        <v>596</v>
      </c>
      <c r="I153" s="134">
        <v>575</v>
      </c>
      <c r="J153" s="135" t="s">
        <v>674</v>
      </c>
      <c r="K153" s="136">
        <v>166</v>
      </c>
      <c r="L153" s="137">
        <v>0.38604651162790699</v>
      </c>
      <c r="M153" s="132" t="s">
        <v>547</v>
      </c>
      <c r="N153" s="138">
        <v>42769</v>
      </c>
      <c r="O153" s="54"/>
      <c r="P153" s="54"/>
      <c r="Q153" s="198"/>
      <c r="R153" s="54"/>
      <c r="S153" s="54"/>
      <c r="T153" s="37"/>
      <c r="U153" s="54"/>
      <c r="V153" s="37"/>
      <c r="W153" s="54"/>
      <c r="X153" s="37"/>
      <c r="Y153" s="54"/>
      <c r="Z153" s="37"/>
      <c r="AA153" s="54"/>
      <c r="AB153" s="37"/>
      <c r="AC153" s="54"/>
      <c r="AD153" s="37"/>
    </row>
    <row r="154" spans="1:30" ht="12.75" customHeight="1">
      <c r="A154" s="129">
        <v>71</v>
      </c>
      <c r="B154" s="130">
        <v>42657</v>
      </c>
      <c r="C154" s="130"/>
      <c r="D154" s="131" t="s">
        <v>675</v>
      </c>
      <c r="E154" s="132" t="s">
        <v>545</v>
      </c>
      <c r="F154" s="133">
        <v>280</v>
      </c>
      <c r="G154" s="132"/>
      <c r="H154" s="132">
        <v>345</v>
      </c>
      <c r="I154" s="134">
        <v>345</v>
      </c>
      <c r="J154" s="135" t="s">
        <v>577</v>
      </c>
      <c r="K154" s="136">
        <f t="shared" ref="K154:K159" si="45">H154-F154</f>
        <v>65</v>
      </c>
      <c r="L154" s="137">
        <f>K154/F154</f>
        <v>0.23214285714285715</v>
      </c>
      <c r="M154" s="132" t="s">
        <v>547</v>
      </c>
      <c r="N154" s="138">
        <v>42814</v>
      </c>
      <c r="O154" s="54"/>
      <c r="P154" s="54"/>
      <c r="Q154" s="198"/>
      <c r="R154" s="54"/>
      <c r="S154" s="54"/>
      <c r="T154" s="37"/>
      <c r="U154" s="54"/>
      <c r="V154" s="37"/>
      <c r="W154" s="54"/>
      <c r="X154" s="37"/>
      <c r="Y154" s="54"/>
      <c r="Z154" s="37"/>
      <c r="AA154" s="54"/>
      <c r="AB154" s="37"/>
      <c r="AC154" s="54"/>
      <c r="AD154" s="37"/>
    </row>
    <row r="155" spans="1:30" ht="12.75" customHeight="1">
      <c r="A155" s="129">
        <v>72</v>
      </c>
      <c r="B155" s="130">
        <v>42657</v>
      </c>
      <c r="C155" s="130"/>
      <c r="D155" s="131" t="s">
        <v>676</v>
      </c>
      <c r="E155" s="132" t="s">
        <v>545</v>
      </c>
      <c r="F155" s="133">
        <v>245</v>
      </c>
      <c r="G155" s="132"/>
      <c r="H155" s="132">
        <v>325.5</v>
      </c>
      <c r="I155" s="134">
        <v>330</v>
      </c>
      <c r="J155" s="135" t="s">
        <v>677</v>
      </c>
      <c r="K155" s="136">
        <f t="shared" si="45"/>
        <v>80.5</v>
      </c>
      <c r="L155" s="137">
        <f>K155/F155</f>
        <v>0.32857142857142857</v>
      </c>
      <c r="M155" s="132" t="s">
        <v>547</v>
      </c>
      <c r="N155" s="138">
        <v>42769</v>
      </c>
      <c r="O155" s="54"/>
      <c r="P155" s="54"/>
      <c r="Q155" s="198"/>
      <c r="R155" s="54"/>
      <c r="S155" s="54"/>
      <c r="T155" s="37"/>
      <c r="U155" s="54"/>
      <c r="V155" s="37"/>
      <c r="W155" s="54"/>
      <c r="X155" s="37"/>
      <c r="Y155" s="54"/>
      <c r="Z155" s="37"/>
      <c r="AA155" s="54"/>
      <c r="AB155" s="37"/>
      <c r="AC155" s="54"/>
      <c r="AD155" s="37"/>
    </row>
    <row r="156" spans="1:30" ht="12.75" customHeight="1">
      <c r="A156" s="129">
        <v>73</v>
      </c>
      <c r="B156" s="130">
        <v>42660</v>
      </c>
      <c r="C156" s="130"/>
      <c r="D156" s="131" t="s">
        <v>678</v>
      </c>
      <c r="E156" s="132" t="s">
        <v>545</v>
      </c>
      <c r="F156" s="133">
        <v>125</v>
      </c>
      <c r="G156" s="132"/>
      <c r="H156" s="132">
        <v>160</v>
      </c>
      <c r="I156" s="134">
        <v>160</v>
      </c>
      <c r="J156" s="135" t="s">
        <v>631</v>
      </c>
      <c r="K156" s="136">
        <f t="shared" si="45"/>
        <v>35</v>
      </c>
      <c r="L156" s="137">
        <v>0.28000000000000003</v>
      </c>
      <c r="M156" s="132" t="s">
        <v>547</v>
      </c>
      <c r="N156" s="138">
        <v>42803</v>
      </c>
      <c r="O156" s="54"/>
      <c r="P156" s="54"/>
      <c r="Q156" s="198"/>
      <c r="R156" s="54"/>
      <c r="S156" s="54"/>
      <c r="T156" s="37"/>
      <c r="U156" s="54"/>
      <c r="V156" s="37"/>
      <c r="W156" s="54"/>
      <c r="X156" s="37"/>
      <c r="Y156" s="54"/>
      <c r="Z156" s="37"/>
      <c r="AA156" s="54"/>
      <c r="AB156" s="37"/>
      <c r="AC156" s="54"/>
      <c r="AD156" s="37"/>
    </row>
    <row r="157" spans="1:30" ht="12.75" customHeight="1">
      <c r="A157" s="129">
        <v>74</v>
      </c>
      <c r="B157" s="130">
        <v>42660</v>
      </c>
      <c r="C157" s="130"/>
      <c r="D157" s="131" t="s">
        <v>679</v>
      </c>
      <c r="E157" s="132" t="s">
        <v>545</v>
      </c>
      <c r="F157" s="133">
        <v>114</v>
      </c>
      <c r="G157" s="132"/>
      <c r="H157" s="132">
        <v>145</v>
      </c>
      <c r="I157" s="134">
        <v>145</v>
      </c>
      <c r="J157" s="135" t="s">
        <v>631</v>
      </c>
      <c r="K157" s="136">
        <f t="shared" si="45"/>
        <v>31</v>
      </c>
      <c r="L157" s="137">
        <f>K157/F157</f>
        <v>0.27192982456140352</v>
      </c>
      <c r="M157" s="132" t="s">
        <v>547</v>
      </c>
      <c r="N157" s="138">
        <v>42859</v>
      </c>
      <c r="O157" s="54"/>
      <c r="P157" s="54"/>
      <c r="Q157" s="198"/>
      <c r="R157" s="54"/>
      <c r="S157" s="54"/>
      <c r="T157" s="37"/>
      <c r="U157" s="54"/>
      <c r="V157" s="37"/>
      <c r="W157" s="54"/>
      <c r="X157" s="37"/>
      <c r="Y157" s="54"/>
      <c r="Z157" s="37"/>
      <c r="AA157" s="54"/>
      <c r="AB157" s="37"/>
      <c r="AC157" s="54"/>
      <c r="AD157" s="37"/>
    </row>
    <row r="158" spans="1:30" ht="12.75" customHeight="1">
      <c r="A158" s="129">
        <v>75</v>
      </c>
      <c r="B158" s="130">
        <v>42660</v>
      </c>
      <c r="C158" s="130"/>
      <c r="D158" s="131" t="s">
        <v>680</v>
      </c>
      <c r="E158" s="132" t="s">
        <v>545</v>
      </c>
      <c r="F158" s="133">
        <v>212</v>
      </c>
      <c r="G158" s="132"/>
      <c r="H158" s="132">
        <v>280</v>
      </c>
      <c r="I158" s="134">
        <v>276</v>
      </c>
      <c r="J158" s="135" t="s">
        <v>681</v>
      </c>
      <c r="K158" s="136">
        <f t="shared" si="45"/>
        <v>68</v>
      </c>
      <c r="L158" s="137">
        <f>K158/F158</f>
        <v>0.32075471698113206</v>
      </c>
      <c r="M158" s="132" t="s">
        <v>547</v>
      </c>
      <c r="N158" s="138">
        <v>42858</v>
      </c>
      <c r="O158" s="54"/>
      <c r="P158" s="54"/>
      <c r="Q158" s="198"/>
      <c r="R158" s="54"/>
      <c r="S158" s="54"/>
      <c r="T158" s="37"/>
      <c r="U158" s="54"/>
      <c r="V158" s="37"/>
      <c r="W158" s="54"/>
      <c r="X158" s="37"/>
      <c r="Y158" s="54"/>
      <c r="Z158" s="37"/>
      <c r="AA158" s="54"/>
      <c r="AB158" s="37"/>
      <c r="AC158" s="54"/>
      <c r="AD158" s="37"/>
    </row>
    <row r="159" spans="1:30" ht="12.75" customHeight="1">
      <c r="A159" s="129">
        <v>76</v>
      </c>
      <c r="B159" s="130">
        <v>42678</v>
      </c>
      <c r="C159" s="130"/>
      <c r="D159" s="131" t="s">
        <v>439</v>
      </c>
      <c r="E159" s="132" t="s">
        <v>545</v>
      </c>
      <c r="F159" s="133">
        <v>155</v>
      </c>
      <c r="G159" s="132"/>
      <c r="H159" s="132">
        <v>210</v>
      </c>
      <c r="I159" s="134">
        <v>210</v>
      </c>
      <c r="J159" s="135" t="s">
        <v>682</v>
      </c>
      <c r="K159" s="136">
        <f t="shared" si="45"/>
        <v>55</v>
      </c>
      <c r="L159" s="137">
        <f>K159/F159</f>
        <v>0.35483870967741937</v>
      </c>
      <c r="M159" s="132" t="s">
        <v>547</v>
      </c>
      <c r="N159" s="138">
        <v>42944</v>
      </c>
      <c r="O159" s="54"/>
      <c r="P159" s="54"/>
      <c r="Q159" s="198"/>
      <c r="R159" s="54"/>
      <c r="S159" s="54"/>
      <c r="T159" s="37"/>
      <c r="U159" s="54"/>
      <c r="V159" s="37"/>
      <c r="W159" s="54"/>
      <c r="X159" s="37"/>
      <c r="Y159" s="54"/>
      <c r="Z159" s="37"/>
      <c r="AA159" s="54"/>
      <c r="AB159" s="37"/>
      <c r="AC159" s="54"/>
      <c r="AD159" s="37"/>
    </row>
    <row r="160" spans="1:30" ht="12.75" customHeight="1">
      <c r="A160" s="139">
        <v>77</v>
      </c>
      <c r="B160" s="140">
        <v>42710</v>
      </c>
      <c r="C160" s="140"/>
      <c r="D160" s="141" t="s">
        <v>683</v>
      </c>
      <c r="E160" s="142" t="s">
        <v>545</v>
      </c>
      <c r="F160" s="143">
        <v>150.5</v>
      </c>
      <c r="G160" s="143"/>
      <c r="H160" s="144">
        <v>72.5</v>
      </c>
      <c r="I160" s="144">
        <v>174</v>
      </c>
      <c r="J160" s="145" t="s">
        <v>684</v>
      </c>
      <c r="K160" s="146">
        <v>-78</v>
      </c>
      <c r="L160" s="147">
        <v>-0.51827242524916906</v>
      </c>
      <c r="M160" s="143" t="s">
        <v>557</v>
      </c>
      <c r="N160" s="140">
        <v>43333</v>
      </c>
      <c r="O160" s="54"/>
      <c r="P160" s="54"/>
      <c r="Q160" s="198"/>
      <c r="R160" s="54"/>
      <c r="S160" s="54"/>
      <c r="T160" s="37"/>
      <c r="U160" s="54"/>
      <c r="V160" s="37"/>
      <c r="W160" s="54"/>
      <c r="X160" s="37"/>
      <c r="Y160" s="54"/>
      <c r="Z160" s="37"/>
      <c r="AA160" s="54"/>
      <c r="AB160" s="37"/>
      <c r="AC160" s="54"/>
      <c r="AD160" s="37"/>
    </row>
    <row r="161" spans="1:30" ht="12.75" customHeight="1">
      <c r="A161" s="129">
        <v>78</v>
      </c>
      <c r="B161" s="130">
        <v>42712</v>
      </c>
      <c r="C161" s="130"/>
      <c r="D161" s="131" t="s">
        <v>685</v>
      </c>
      <c r="E161" s="132" t="s">
        <v>545</v>
      </c>
      <c r="F161" s="133">
        <v>380</v>
      </c>
      <c r="G161" s="132"/>
      <c r="H161" s="132">
        <v>478</v>
      </c>
      <c r="I161" s="134">
        <v>468</v>
      </c>
      <c r="J161" s="135" t="s">
        <v>631</v>
      </c>
      <c r="K161" s="136">
        <f>H161-F161</f>
        <v>98</v>
      </c>
      <c r="L161" s="137">
        <f>K161/F161</f>
        <v>0.25789473684210529</v>
      </c>
      <c r="M161" s="132" t="s">
        <v>547</v>
      </c>
      <c r="N161" s="138">
        <v>43025</v>
      </c>
      <c r="O161" s="54"/>
      <c r="P161" s="54"/>
      <c r="Q161" s="198"/>
      <c r="R161" s="54"/>
      <c r="S161" s="54"/>
      <c r="T161" s="37"/>
      <c r="U161" s="54"/>
      <c r="V161" s="37"/>
      <c r="W161" s="54"/>
      <c r="X161" s="37"/>
      <c r="Y161" s="54"/>
      <c r="Z161" s="37"/>
      <c r="AA161" s="54"/>
      <c r="AB161" s="37"/>
      <c r="AC161" s="54"/>
      <c r="AD161" s="37"/>
    </row>
    <row r="162" spans="1:30" ht="12.75" customHeight="1">
      <c r="A162" s="129">
        <v>79</v>
      </c>
      <c r="B162" s="130">
        <v>42734</v>
      </c>
      <c r="C162" s="130"/>
      <c r="D162" s="131" t="s">
        <v>118</v>
      </c>
      <c r="E162" s="132" t="s">
        <v>545</v>
      </c>
      <c r="F162" s="133">
        <v>305</v>
      </c>
      <c r="G162" s="132"/>
      <c r="H162" s="132">
        <v>375</v>
      </c>
      <c r="I162" s="134">
        <v>375</v>
      </c>
      <c r="J162" s="135" t="s">
        <v>631</v>
      </c>
      <c r="K162" s="136">
        <f>H162-F162</f>
        <v>70</v>
      </c>
      <c r="L162" s="137">
        <f>K162/F162</f>
        <v>0.22950819672131148</v>
      </c>
      <c r="M162" s="132" t="s">
        <v>547</v>
      </c>
      <c r="N162" s="138">
        <v>42768</v>
      </c>
      <c r="O162" s="54"/>
      <c r="P162" s="54"/>
      <c r="Q162" s="198"/>
      <c r="R162" s="54"/>
      <c r="S162" s="54"/>
      <c r="T162" s="37"/>
      <c r="U162" s="54"/>
      <c r="V162" s="37"/>
      <c r="W162" s="54"/>
      <c r="X162" s="37"/>
      <c r="Y162" s="54"/>
      <c r="Z162" s="37"/>
      <c r="AA162" s="54"/>
      <c r="AB162" s="37"/>
      <c r="AC162" s="54"/>
      <c r="AD162" s="37"/>
    </row>
    <row r="163" spans="1:30" ht="12.75" customHeight="1">
      <c r="A163" s="129">
        <v>80</v>
      </c>
      <c r="B163" s="130">
        <v>42739</v>
      </c>
      <c r="C163" s="130"/>
      <c r="D163" s="131" t="s">
        <v>102</v>
      </c>
      <c r="E163" s="132" t="s">
        <v>545</v>
      </c>
      <c r="F163" s="133">
        <v>99.5</v>
      </c>
      <c r="G163" s="132"/>
      <c r="H163" s="132">
        <v>158</v>
      </c>
      <c r="I163" s="134">
        <v>158</v>
      </c>
      <c r="J163" s="135" t="s">
        <v>631</v>
      </c>
      <c r="K163" s="136">
        <f>H163-F163</f>
        <v>58.5</v>
      </c>
      <c r="L163" s="137">
        <f>K163/F163</f>
        <v>0.5879396984924623</v>
      </c>
      <c r="M163" s="132" t="s">
        <v>547</v>
      </c>
      <c r="N163" s="138">
        <v>42898</v>
      </c>
      <c r="O163" s="54"/>
      <c r="P163" s="54"/>
      <c r="Q163" s="198"/>
      <c r="R163" s="54"/>
      <c r="S163" s="54"/>
      <c r="T163" s="37"/>
      <c r="U163" s="54"/>
      <c r="V163" s="37"/>
      <c r="W163" s="54"/>
      <c r="X163" s="37"/>
      <c r="Y163" s="54"/>
      <c r="Z163" s="37"/>
      <c r="AA163" s="54"/>
      <c r="AB163" s="37"/>
      <c r="AC163" s="54"/>
      <c r="AD163" s="37"/>
    </row>
    <row r="164" spans="1:30" ht="12.75" customHeight="1">
      <c r="A164" s="129">
        <v>81</v>
      </c>
      <c r="B164" s="130">
        <v>42739</v>
      </c>
      <c r="C164" s="130"/>
      <c r="D164" s="131" t="s">
        <v>102</v>
      </c>
      <c r="E164" s="132" t="s">
        <v>545</v>
      </c>
      <c r="F164" s="133">
        <v>99.5</v>
      </c>
      <c r="G164" s="132"/>
      <c r="H164" s="132">
        <v>158</v>
      </c>
      <c r="I164" s="134">
        <v>158</v>
      </c>
      <c r="J164" s="135" t="s">
        <v>631</v>
      </c>
      <c r="K164" s="136">
        <v>58.5</v>
      </c>
      <c r="L164" s="137">
        <v>0.58793969849246197</v>
      </c>
      <c r="M164" s="132" t="s">
        <v>547</v>
      </c>
      <c r="N164" s="138">
        <v>42898</v>
      </c>
      <c r="O164" s="54"/>
      <c r="P164" s="54"/>
      <c r="Q164" s="198"/>
      <c r="R164" s="54"/>
      <c r="S164" s="54"/>
      <c r="T164" s="37"/>
      <c r="U164" s="54"/>
      <c r="V164" s="37"/>
      <c r="W164" s="54"/>
      <c r="X164" s="37"/>
      <c r="Y164" s="54"/>
      <c r="Z164" s="37"/>
      <c r="AA164" s="54"/>
      <c r="AB164" s="37"/>
      <c r="AC164" s="54"/>
      <c r="AD164" s="37"/>
    </row>
    <row r="165" spans="1:30" ht="12.75" customHeight="1">
      <c r="A165" s="129">
        <v>82</v>
      </c>
      <c r="B165" s="130">
        <v>42786</v>
      </c>
      <c r="C165" s="130"/>
      <c r="D165" s="131" t="s">
        <v>205</v>
      </c>
      <c r="E165" s="132" t="s">
        <v>545</v>
      </c>
      <c r="F165" s="133">
        <v>140.5</v>
      </c>
      <c r="G165" s="132"/>
      <c r="H165" s="132">
        <v>220</v>
      </c>
      <c r="I165" s="134">
        <v>220</v>
      </c>
      <c r="J165" s="135" t="s">
        <v>631</v>
      </c>
      <c r="K165" s="136">
        <f>H165-F165</f>
        <v>79.5</v>
      </c>
      <c r="L165" s="137">
        <f>K165/F165</f>
        <v>0.5658362989323843</v>
      </c>
      <c r="M165" s="132" t="s">
        <v>547</v>
      </c>
      <c r="N165" s="138">
        <v>42864</v>
      </c>
      <c r="O165" s="54"/>
      <c r="P165" s="54"/>
      <c r="Q165" s="198"/>
      <c r="R165" s="54"/>
      <c r="S165" s="54"/>
      <c r="T165" s="37"/>
      <c r="U165" s="54"/>
      <c r="V165" s="37"/>
      <c r="W165" s="54"/>
      <c r="X165" s="37"/>
      <c r="Y165" s="54"/>
      <c r="Z165" s="37"/>
      <c r="AA165" s="54"/>
      <c r="AB165" s="37"/>
      <c r="AC165" s="54"/>
      <c r="AD165" s="37"/>
    </row>
    <row r="166" spans="1:30" ht="12.75" customHeight="1">
      <c r="A166" s="129">
        <v>83</v>
      </c>
      <c r="B166" s="130">
        <v>42786</v>
      </c>
      <c r="C166" s="130"/>
      <c r="D166" s="131" t="s">
        <v>686</v>
      </c>
      <c r="E166" s="132" t="s">
        <v>545</v>
      </c>
      <c r="F166" s="133">
        <v>202.5</v>
      </c>
      <c r="G166" s="132"/>
      <c r="H166" s="132">
        <v>234</v>
      </c>
      <c r="I166" s="134">
        <v>234</v>
      </c>
      <c r="J166" s="135" t="s">
        <v>631</v>
      </c>
      <c r="K166" s="136">
        <v>31.5</v>
      </c>
      <c r="L166" s="137">
        <v>0.155555555555556</v>
      </c>
      <c r="M166" s="132" t="s">
        <v>547</v>
      </c>
      <c r="N166" s="138">
        <v>42836</v>
      </c>
      <c r="O166" s="54"/>
      <c r="P166" s="54"/>
      <c r="Q166" s="198"/>
      <c r="R166" s="54"/>
      <c r="S166" s="54"/>
      <c r="T166" s="37"/>
      <c r="U166" s="54"/>
      <c r="V166" s="37"/>
      <c r="W166" s="54"/>
      <c r="X166" s="37"/>
      <c r="Y166" s="54"/>
      <c r="Z166" s="37"/>
      <c r="AA166" s="54"/>
      <c r="AB166" s="37"/>
      <c r="AC166" s="54"/>
      <c r="AD166" s="37"/>
    </row>
    <row r="167" spans="1:30" ht="12.75" customHeight="1">
      <c r="A167" s="129">
        <v>84</v>
      </c>
      <c r="B167" s="130">
        <v>42818</v>
      </c>
      <c r="C167" s="130"/>
      <c r="D167" s="131" t="s">
        <v>687</v>
      </c>
      <c r="E167" s="132" t="s">
        <v>545</v>
      </c>
      <c r="F167" s="133">
        <v>300.5</v>
      </c>
      <c r="G167" s="132"/>
      <c r="H167" s="132">
        <v>417.5</v>
      </c>
      <c r="I167" s="134">
        <v>420</v>
      </c>
      <c r="J167" s="135" t="s">
        <v>688</v>
      </c>
      <c r="K167" s="136">
        <f>H167-F167</f>
        <v>117</v>
      </c>
      <c r="L167" s="137">
        <f>K167/F167</f>
        <v>0.38935108153078202</v>
      </c>
      <c r="M167" s="132" t="s">
        <v>547</v>
      </c>
      <c r="N167" s="138">
        <v>43070</v>
      </c>
      <c r="O167" s="54"/>
      <c r="P167" s="54"/>
      <c r="Q167" s="198"/>
      <c r="R167" s="54"/>
      <c r="S167" s="54"/>
      <c r="T167" s="37"/>
      <c r="U167" s="54"/>
      <c r="V167" s="37"/>
      <c r="W167" s="54"/>
      <c r="X167" s="37"/>
      <c r="Y167" s="54"/>
      <c r="Z167" s="37"/>
      <c r="AA167" s="54"/>
      <c r="AB167" s="37"/>
      <c r="AC167" s="54"/>
      <c r="AD167" s="37"/>
    </row>
    <row r="168" spans="1:30" ht="12.75" customHeight="1">
      <c r="A168" s="129">
        <v>85</v>
      </c>
      <c r="B168" s="130">
        <v>42818</v>
      </c>
      <c r="C168" s="130"/>
      <c r="D168" s="131" t="s">
        <v>661</v>
      </c>
      <c r="E168" s="132" t="s">
        <v>545</v>
      </c>
      <c r="F168" s="133">
        <v>850</v>
      </c>
      <c r="G168" s="132"/>
      <c r="H168" s="132">
        <v>1042.5</v>
      </c>
      <c r="I168" s="134">
        <v>1023</v>
      </c>
      <c r="J168" s="135" t="s">
        <v>689</v>
      </c>
      <c r="K168" s="136">
        <v>192.5</v>
      </c>
      <c r="L168" s="137">
        <v>0.22647058823529401</v>
      </c>
      <c r="M168" s="132" t="s">
        <v>547</v>
      </c>
      <c r="N168" s="138">
        <v>42830</v>
      </c>
      <c r="O168" s="54"/>
      <c r="P168" s="54"/>
      <c r="Q168" s="198"/>
      <c r="R168" s="54"/>
      <c r="S168" s="54"/>
      <c r="T168" s="37"/>
      <c r="U168" s="54"/>
      <c r="V168" s="37"/>
      <c r="W168" s="54"/>
      <c r="X168" s="37"/>
      <c r="Y168" s="54"/>
      <c r="Z168" s="37"/>
      <c r="AA168" s="54"/>
      <c r="AB168" s="37"/>
      <c r="AC168" s="54"/>
      <c r="AD168" s="37"/>
    </row>
    <row r="169" spans="1:30" ht="12.75" customHeight="1">
      <c r="A169" s="129">
        <v>86</v>
      </c>
      <c r="B169" s="130">
        <v>42830</v>
      </c>
      <c r="C169" s="130"/>
      <c r="D169" s="131" t="s">
        <v>465</v>
      </c>
      <c r="E169" s="132" t="s">
        <v>545</v>
      </c>
      <c r="F169" s="133">
        <v>785</v>
      </c>
      <c r="G169" s="132"/>
      <c r="H169" s="132">
        <v>930</v>
      </c>
      <c r="I169" s="134">
        <v>920</v>
      </c>
      <c r="J169" s="135" t="s">
        <v>690</v>
      </c>
      <c r="K169" s="136">
        <f>H169-F169</f>
        <v>145</v>
      </c>
      <c r="L169" s="137">
        <f>K169/F169</f>
        <v>0.18471337579617833</v>
      </c>
      <c r="M169" s="132" t="s">
        <v>547</v>
      </c>
      <c r="N169" s="138">
        <v>42976</v>
      </c>
      <c r="O169" s="54"/>
      <c r="P169" s="54"/>
      <c r="Q169" s="198"/>
      <c r="R169" s="54"/>
      <c r="S169" s="54"/>
      <c r="T169" s="37"/>
      <c r="U169" s="54"/>
      <c r="V169" s="37"/>
      <c r="W169" s="54"/>
      <c r="X169" s="37"/>
      <c r="Y169" s="54"/>
      <c r="Z169" s="37"/>
      <c r="AA169" s="54"/>
      <c r="AB169" s="37"/>
      <c r="AC169" s="54"/>
      <c r="AD169" s="37"/>
    </row>
    <row r="170" spans="1:30" ht="12.75" customHeight="1">
      <c r="A170" s="139">
        <v>87</v>
      </c>
      <c r="B170" s="140">
        <v>42831</v>
      </c>
      <c r="C170" s="140"/>
      <c r="D170" s="141" t="s">
        <v>691</v>
      </c>
      <c r="E170" s="142" t="s">
        <v>545</v>
      </c>
      <c r="F170" s="143">
        <v>40</v>
      </c>
      <c r="G170" s="143"/>
      <c r="H170" s="144">
        <v>13.1</v>
      </c>
      <c r="I170" s="144">
        <v>60</v>
      </c>
      <c r="J170" s="145" t="s">
        <v>692</v>
      </c>
      <c r="K170" s="146">
        <v>-26.9</v>
      </c>
      <c r="L170" s="147">
        <v>-0.67249999999999999</v>
      </c>
      <c r="M170" s="143" t="s">
        <v>557</v>
      </c>
      <c r="N170" s="140">
        <v>43138</v>
      </c>
      <c r="O170" s="54"/>
      <c r="P170" s="54"/>
      <c r="Q170" s="198"/>
      <c r="R170" s="54"/>
      <c r="S170" s="54"/>
      <c r="T170" s="37"/>
      <c r="U170" s="54"/>
      <c r="V170" s="37"/>
      <c r="W170" s="54"/>
      <c r="X170" s="37"/>
      <c r="Y170" s="54"/>
      <c r="Z170" s="37"/>
      <c r="AA170" s="54"/>
      <c r="AB170" s="37"/>
      <c r="AC170" s="54"/>
      <c r="AD170" s="37"/>
    </row>
    <row r="171" spans="1:30" ht="12.75" customHeight="1">
      <c r="A171" s="129">
        <v>88</v>
      </c>
      <c r="B171" s="130">
        <v>42837</v>
      </c>
      <c r="C171" s="130"/>
      <c r="D171" s="131" t="s">
        <v>100</v>
      </c>
      <c r="E171" s="132" t="s">
        <v>545</v>
      </c>
      <c r="F171" s="133">
        <v>289.5</v>
      </c>
      <c r="G171" s="132"/>
      <c r="H171" s="132">
        <v>354</v>
      </c>
      <c r="I171" s="134">
        <v>360</v>
      </c>
      <c r="J171" s="135" t="s">
        <v>693</v>
      </c>
      <c r="K171" s="136">
        <f t="shared" ref="K171:K179" si="46">H171-F171</f>
        <v>64.5</v>
      </c>
      <c r="L171" s="137">
        <f t="shared" ref="L171:L179" si="47">K171/F171</f>
        <v>0.22279792746113988</v>
      </c>
      <c r="M171" s="132" t="s">
        <v>547</v>
      </c>
      <c r="N171" s="138">
        <v>43040</v>
      </c>
      <c r="O171" s="54"/>
      <c r="P171" s="54"/>
      <c r="Q171" s="198"/>
      <c r="R171" s="54"/>
      <c r="S171" s="54"/>
      <c r="T171" s="37"/>
      <c r="U171" s="54"/>
      <c r="V171" s="37"/>
      <c r="W171" s="54"/>
      <c r="X171" s="37"/>
      <c r="Y171" s="54"/>
      <c r="Z171" s="37"/>
      <c r="AA171" s="54"/>
      <c r="AB171" s="37"/>
      <c r="AC171" s="54"/>
      <c r="AD171" s="37"/>
    </row>
    <row r="172" spans="1:30" ht="12.75" customHeight="1">
      <c r="A172" s="129">
        <v>89</v>
      </c>
      <c r="B172" s="130">
        <v>42845</v>
      </c>
      <c r="C172" s="130"/>
      <c r="D172" s="131" t="s">
        <v>413</v>
      </c>
      <c r="E172" s="132" t="s">
        <v>545</v>
      </c>
      <c r="F172" s="133">
        <v>700</v>
      </c>
      <c r="G172" s="132"/>
      <c r="H172" s="132">
        <v>840</v>
      </c>
      <c r="I172" s="134">
        <v>840</v>
      </c>
      <c r="J172" s="135" t="s">
        <v>694</v>
      </c>
      <c r="K172" s="136">
        <f t="shared" si="46"/>
        <v>140</v>
      </c>
      <c r="L172" s="137">
        <f t="shared" si="47"/>
        <v>0.2</v>
      </c>
      <c r="M172" s="132" t="s">
        <v>547</v>
      </c>
      <c r="N172" s="138">
        <v>42893</v>
      </c>
      <c r="O172" s="54"/>
      <c r="P172" s="54"/>
      <c r="Q172" s="198"/>
      <c r="R172" s="54"/>
      <c r="S172" s="54"/>
      <c r="T172" s="37"/>
      <c r="U172" s="54"/>
      <c r="V172" s="37"/>
      <c r="W172" s="54"/>
      <c r="X172" s="37"/>
      <c r="Y172" s="54"/>
      <c r="Z172" s="37"/>
      <c r="AA172" s="54"/>
      <c r="AB172" s="37"/>
      <c r="AC172" s="54"/>
      <c r="AD172" s="37"/>
    </row>
    <row r="173" spans="1:30" ht="12.75" customHeight="1">
      <c r="A173" s="129">
        <v>90</v>
      </c>
      <c r="B173" s="130">
        <v>42887</v>
      </c>
      <c r="C173" s="130"/>
      <c r="D173" s="131" t="s">
        <v>695</v>
      </c>
      <c r="E173" s="132" t="s">
        <v>545</v>
      </c>
      <c r="F173" s="133">
        <v>130</v>
      </c>
      <c r="G173" s="132"/>
      <c r="H173" s="132">
        <v>144.25</v>
      </c>
      <c r="I173" s="134">
        <v>170</v>
      </c>
      <c r="J173" s="135" t="s">
        <v>696</v>
      </c>
      <c r="K173" s="136">
        <f t="shared" si="46"/>
        <v>14.25</v>
      </c>
      <c r="L173" s="137">
        <f t="shared" si="47"/>
        <v>0.10961538461538461</v>
      </c>
      <c r="M173" s="132" t="s">
        <v>547</v>
      </c>
      <c r="N173" s="138">
        <v>43675</v>
      </c>
      <c r="O173" s="54"/>
      <c r="P173" s="54"/>
      <c r="Q173" s="198"/>
      <c r="R173" s="54"/>
      <c r="S173" s="54"/>
      <c r="T173" s="37"/>
      <c r="U173" s="54"/>
      <c r="V173" s="37"/>
      <c r="W173" s="54"/>
      <c r="X173" s="37"/>
      <c r="Y173" s="54"/>
      <c r="Z173" s="37"/>
      <c r="AA173" s="54"/>
      <c r="AB173" s="37"/>
      <c r="AC173" s="54"/>
      <c r="AD173" s="37"/>
    </row>
    <row r="174" spans="1:30" ht="12.75" customHeight="1">
      <c r="A174" s="129">
        <v>91</v>
      </c>
      <c r="B174" s="130">
        <v>42901</v>
      </c>
      <c r="C174" s="130"/>
      <c r="D174" s="131" t="s">
        <v>697</v>
      </c>
      <c r="E174" s="132" t="s">
        <v>545</v>
      </c>
      <c r="F174" s="133">
        <v>214.5</v>
      </c>
      <c r="G174" s="132"/>
      <c r="H174" s="132">
        <v>262</v>
      </c>
      <c r="I174" s="134">
        <v>262</v>
      </c>
      <c r="J174" s="135" t="s">
        <v>566</v>
      </c>
      <c r="K174" s="136">
        <f t="shared" si="46"/>
        <v>47.5</v>
      </c>
      <c r="L174" s="137">
        <f t="shared" si="47"/>
        <v>0.22144522144522144</v>
      </c>
      <c r="M174" s="132" t="s">
        <v>547</v>
      </c>
      <c r="N174" s="138">
        <v>42977</v>
      </c>
      <c r="O174" s="54"/>
      <c r="P174" s="54"/>
      <c r="Q174" s="198"/>
      <c r="R174" s="54"/>
      <c r="S174" s="54"/>
      <c r="T174" s="37"/>
      <c r="U174" s="54"/>
      <c r="V174" s="37"/>
      <c r="W174" s="54"/>
      <c r="X174" s="37"/>
      <c r="Y174" s="54"/>
      <c r="Z174" s="37"/>
      <c r="AA174" s="54"/>
      <c r="AB174" s="37"/>
      <c r="AC174" s="54"/>
      <c r="AD174" s="37"/>
    </row>
    <row r="175" spans="1:30" ht="12.75" customHeight="1">
      <c r="A175" s="160">
        <v>92</v>
      </c>
      <c r="B175" s="161">
        <v>42933</v>
      </c>
      <c r="C175" s="161"/>
      <c r="D175" s="162" t="s">
        <v>698</v>
      </c>
      <c r="E175" s="163" t="s">
        <v>545</v>
      </c>
      <c r="F175" s="164">
        <v>370</v>
      </c>
      <c r="G175" s="163"/>
      <c r="H175" s="163">
        <v>447.5</v>
      </c>
      <c r="I175" s="165">
        <v>450</v>
      </c>
      <c r="J175" s="166" t="s">
        <v>631</v>
      </c>
      <c r="K175" s="136">
        <f t="shared" si="46"/>
        <v>77.5</v>
      </c>
      <c r="L175" s="167">
        <f t="shared" si="47"/>
        <v>0.20945945945945946</v>
      </c>
      <c r="M175" s="163" t="s">
        <v>547</v>
      </c>
      <c r="N175" s="168">
        <v>43035</v>
      </c>
      <c r="O175" s="54"/>
      <c r="P175" s="54"/>
      <c r="Q175" s="198"/>
      <c r="R175" s="54"/>
      <c r="S175" s="54"/>
      <c r="T175" s="37"/>
      <c r="U175" s="54"/>
      <c r="V175" s="37"/>
      <c r="W175" s="54"/>
      <c r="X175" s="37"/>
      <c r="Y175" s="54"/>
      <c r="Z175" s="37"/>
      <c r="AA175" s="54"/>
      <c r="AB175" s="37"/>
      <c r="AC175" s="54"/>
      <c r="AD175" s="37"/>
    </row>
    <row r="176" spans="1:30" ht="12.75" customHeight="1">
      <c r="A176" s="160">
        <v>93</v>
      </c>
      <c r="B176" s="161">
        <v>42943</v>
      </c>
      <c r="C176" s="161"/>
      <c r="D176" s="162" t="s">
        <v>203</v>
      </c>
      <c r="E176" s="163" t="s">
        <v>545</v>
      </c>
      <c r="F176" s="164">
        <v>657.5</v>
      </c>
      <c r="G176" s="163"/>
      <c r="H176" s="163">
        <v>825</v>
      </c>
      <c r="I176" s="165">
        <v>820</v>
      </c>
      <c r="J176" s="166" t="s">
        <v>631</v>
      </c>
      <c r="K176" s="136">
        <f t="shared" si="46"/>
        <v>167.5</v>
      </c>
      <c r="L176" s="167">
        <f t="shared" si="47"/>
        <v>0.25475285171102663</v>
      </c>
      <c r="M176" s="163" t="s">
        <v>547</v>
      </c>
      <c r="N176" s="168">
        <v>43090</v>
      </c>
      <c r="O176" s="54"/>
      <c r="P176" s="54"/>
      <c r="Q176" s="198"/>
      <c r="R176" s="54"/>
      <c r="S176" s="54"/>
      <c r="T176" s="37"/>
      <c r="U176" s="54"/>
      <c r="V176" s="37"/>
      <c r="W176" s="54"/>
      <c r="X176" s="37"/>
      <c r="Y176" s="54"/>
      <c r="Z176" s="37"/>
      <c r="AA176" s="54"/>
      <c r="AB176" s="37"/>
      <c r="AC176" s="54"/>
      <c r="AD176" s="37"/>
    </row>
    <row r="177" spans="1:30" ht="12.75" customHeight="1">
      <c r="A177" s="129">
        <v>94</v>
      </c>
      <c r="B177" s="130">
        <v>42964</v>
      </c>
      <c r="C177" s="130"/>
      <c r="D177" s="131" t="s">
        <v>374</v>
      </c>
      <c r="E177" s="132" t="s">
        <v>545</v>
      </c>
      <c r="F177" s="133">
        <v>605</v>
      </c>
      <c r="G177" s="132"/>
      <c r="H177" s="132">
        <v>750</v>
      </c>
      <c r="I177" s="134">
        <v>750</v>
      </c>
      <c r="J177" s="135" t="s">
        <v>690</v>
      </c>
      <c r="K177" s="136">
        <f t="shared" si="46"/>
        <v>145</v>
      </c>
      <c r="L177" s="137">
        <f t="shared" si="47"/>
        <v>0.23966942148760331</v>
      </c>
      <c r="M177" s="132" t="s">
        <v>547</v>
      </c>
      <c r="N177" s="138">
        <v>43027</v>
      </c>
      <c r="O177" s="54"/>
      <c r="P177" s="54"/>
      <c r="Q177" s="198"/>
      <c r="R177" s="54"/>
      <c r="S177" s="54"/>
      <c r="T177" s="37"/>
      <c r="U177" s="54"/>
      <c r="V177" s="37"/>
      <c r="W177" s="54"/>
      <c r="X177" s="37"/>
      <c r="Y177" s="54"/>
      <c r="Z177" s="37"/>
      <c r="AA177" s="54"/>
      <c r="AB177" s="37"/>
      <c r="AC177" s="54"/>
      <c r="AD177" s="37"/>
    </row>
    <row r="178" spans="1:30" ht="12.75" customHeight="1">
      <c r="A178" s="139">
        <v>95</v>
      </c>
      <c r="B178" s="140">
        <v>42979</v>
      </c>
      <c r="C178" s="140"/>
      <c r="D178" s="148" t="s">
        <v>699</v>
      </c>
      <c r="E178" s="143" t="s">
        <v>545</v>
      </c>
      <c r="F178" s="143">
        <v>255</v>
      </c>
      <c r="G178" s="144"/>
      <c r="H178" s="144">
        <v>217.25</v>
      </c>
      <c r="I178" s="144">
        <v>320</v>
      </c>
      <c r="J178" s="145" t="s">
        <v>700</v>
      </c>
      <c r="K178" s="146">
        <f t="shared" si="46"/>
        <v>-37.75</v>
      </c>
      <c r="L178" s="149">
        <f t="shared" si="47"/>
        <v>-0.14803921568627451</v>
      </c>
      <c r="M178" s="143" t="s">
        <v>557</v>
      </c>
      <c r="N178" s="140">
        <v>43661</v>
      </c>
      <c r="O178" s="54"/>
      <c r="P178" s="54"/>
      <c r="Q178" s="198"/>
      <c r="R178" s="54"/>
      <c r="S178" s="54"/>
      <c r="T178" s="37"/>
      <c r="U178" s="54"/>
      <c r="V178" s="37"/>
      <c r="W178" s="54"/>
      <c r="X178" s="37"/>
      <c r="Y178" s="54"/>
      <c r="Z178" s="37"/>
      <c r="AA178" s="54"/>
      <c r="AB178" s="37"/>
      <c r="AC178" s="54"/>
      <c r="AD178" s="37"/>
    </row>
    <row r="179" spans="1:30" ht="12.75" customHeight="1">
      <c r="A179" s="129">
        <v>96</v>
      </c>
      <c r="B179" s="130">
        <v>42997</v>
      </c>
      <c r="C179" s="130"/>
      <c r="D179" s="131" t="s">
        <v>701</v>
      </c>
      <c r="E179" s="132" t="s">
        <v>545</v>
      </c>
      <c r="F179" s="133">
        <v>215</v>
      </c>
      <c r="G179" s="132"/>
      <c r="H179" s="132">
        <v>258</v>
      </c>
      <c r="I179" s="134">
        <v>258</v>
      </c>
      <c r="J179" s="135" t="s">
        <v>631</v>
      </c>
      <c r="K179" s="136">
        <f t="shared" si="46"/>
        <v>43</v>
      </c>
      <c r="L179" s="137">
        <f t="shared" si="47"/>
        <v>0.2</v>
      </c>
      <c r="M179" s="132" t="s">
        <v>547</v>
      </c>
      <c r="N179" s="138">
        <v>43040</v>
      </c>
      <c r="O179" s="54"/>
      <c r="P179" s="54"/>
      <c r="Q179" s="198"/>
      <c r="R179" s="54"/>
      <c r="S179" s="54"/>
      <c r="T179" s="37"/>
      <c r="U179" s="54"/>
      <c r="V179" s="37"/>
      <c r="W179" s="54"/>
      <c r="X179" s="37"/>
      <c r="Y179" s="54"/>
      <c r="Z179" s="37"/>
      <c r="AA179" s="54"/>
      <c r="AB179" s="37"/>
      <c r="AC179" s="54"/>
      <c r="AD179" s="37"/>
    </row>
    <row r="180" spans="1:30" ht="12.75" customHeight="1">
      <c r="A180" s="129">
        <v>97</v>
      </c>
      <c r="B180" s="130">
        <v>42997</v>
      </c>
      <c r="C180" s="130"/>
      <c r="D180" s="131" t="s">
        <v>701</v>
      </c>
      <c r="E180" s="132" t="s">
        <v>545</v>
      </c>
      <c r="F180" s="133">
        <v>215</v>
      </c>
      <c r="G180" s="132"/>
      <c r="H180" s="132">
        <v>258</v>
      </c>
      <c r="I180" s="134">
        <v>258</v>
      </c>
      <c r="J180" s="166" t="s">
        <v>631</v>
      </c>
      <c r="K180" s="136">
        <v>43</v>
      </c>
      <c r="L180" s="137">
        <v>0.2</v>
      </c>
      <c r="M180" s="132" t="s">
        <v>547</v>
      </c>
      <c r="N180" s="138">
        <v>43040</v>
      </c>
      <c r="O180" s="54"/>
      <c r="P180" s="54"/>
      <c r="Q180" s="198"/>
      <c r="R180" s="54"/>
      <c r="S180" s="54"/>
      <c r="T180" s="37"/>
      <c r="U180" s="54"/>
      <c r="V180" s="37"/>
      <c r="W180" s="54"/>
      <c r="X180" s="37"/>
      <c r="Y180" s="54"/>
      <c r="Z180" s="37"/>
      <c r="AA180" s="54"/>
      <c r="AB180" s="37"/>
      <c r="AC180" s="54"/>
      <c r="AD180" s="37"/>
    </row>
    <row r="181" spans="1:30" ht="12.75" customHeight="1">
      <c r="A181" s="160">
        <v>98</v>
      </c>
      <c r="B181" s="161">
        <v>42998</v>
      </c>
      <c r="C181" s="161"/>
      <c r="D181" s="162" t="s">
        <v>702</v>
      </c>
      <c r="E181" s="163" t="s">
        <v>545</v>
      </c>
      <c r="F181" s="133">
        <v>75</v>
      </c>
      <c r="G181" s="163"/>
      <c r="H181" s="163">
        <v>90</v>
      </c>
      <c r="I181" s="165">
        <v>90</v>
      </c>
      <c r="J181" s="135" t="s">
        <v>703</v>
      </c>
      <c r="K181" s="136">
        <f t="shared" ref="K181:K186" si="48">H181-F181</f>
        <v>15</v>
      </c>
      <c r="L181" s="137">
        <f t="shared" ref="L181:L186" si="49">K181/F181</f>
        <v>0.2</v>
      </c>
      <c r="M181" s="132" t="s">
        <v>547</v>
      </c>
      <c r="N181" s="138">
        <v>43019</v>
      </c>
      <c r="O181" s="54"/>
      <c r="P181" s="54"/>
      <c r="Q181" s="198"/>
      <c r="R181" s="54"/>
      <c r="S181" s="54"/>
      <c r="T181" s="37"/>
      <c r="U181" s="54"/>
      <c r="V181" s="37"/>
      <c r="W181" s="54"/>
      <c r="X181" s="37"/>
      <c r="Y181" s="54"/>
      <c r="Z181" s="37"/>
      <c r="AA181" s="54"/>
      <c r="AB181" s="37"/>
      <c r="AC181" s="54"/>
      <c r="AD181" s="37"/>
    </row>
    <row r="182" spans="1:30" ht="12.75" customHeight="1">
      <c r="A182" s="160">
        <v>99</v>
      </c>
      <c r="B182" s="161">
        <v>43011</v>
      </c>
      <c r="C182" s="161"/>
      <c r="D182" s="162" t="s">
        <v>704</v>
      </c>
      <c r="E182" s="163" t="s">
        <v>545</v>
      </c>
      <c r="F182" s="164">
        <v>315</v>
      </c>
      <c r="G182" s="163"/>
      <c r="H182" s="163">
        <v>392</v>
      </c>
      <c r="I182" s="165">
        <v>384</v>
      </c>
      <c r="J182" s="166" t="s">
        <v>705</v>
      </c>
      <c r="K182" s="136">
        <f t="shared" si="48"/>
        <v>77</v>
      </c>
      <c r="L182" s="167">
        <f t="shared" si="49"/>
        <v>0.24444444444444444</v>
      </c>
      <c r="M182" s="163" t="s">
        <v>547</v>
      </c>
      <c r="N182" s="168">
        <v>43017</v>
      </c>
      <c r="O182" s="54"/>
      <c r="P182" s="54"/>
      <c r="Q182" s="198"/>
      <c r="R182" s="54"/>
      <c r="S182" s="54"/>
      <c r="T182" s="37"/>
      <c r="U182" s="54"/>
      <c r="V182" s="37"/>
      <c r="W182" s="54"/>
      <c r="X182" s="37"/>
      <c r="Y182" s="54"/>
      <c r="Z182" s="37"/>
      <c r="AA182" s="54"/>
      <c r="AB182" s="37"/>
      <c r="AC182" s="54"/>
      <c r="AD182" s="37"/>
    </row>
    <row r="183" spans="1:30" ht="12.75" customHeight="1">
      <c r="A183" s="160">
        <v>100</v>
      </c>
      <c r="B183" s="161">
        <v>43013</v>
      </c>
      <c r="C183" s="161"/>
      <c r="D183" s="162" t="s">
        <v>443</v>
      </c>
      <c r="E183" s="163" t="s">
        <v>545</v>
      </c>
      <c r="F183" s="164">
        <v>145</v>
      </c>
      <c r="G183" s="163"/>
      <c r="H183" s="163">
        <v>179</v>
      </c>
      <c r="I183" s="165">
        <v>180</v>
      </c>
      <c r="J183" s="166" t="s">
        <v>706</v>
      </c>
      <c r="K183" s="136">
        <f t="shared" si="48"/>
        <v>34</v>
      </c>
      <c r="L183" s="167">
        <f t="shared" si="49"/>
        <v>0.23448275862068965</v>
      </c>
      <c r="M183" s="163" t="s">
        <v>547</v>
      </c>
      <c r="N183" s="168">
        <v>43025</v>
      </c>
      <c r="O183" s="54"/>
      <c r="P183" s="54"/>
      <c r="Q183" s="198"/>
      <c r="R183" s="54"/>
      <c r="S183" s="54"/>
      <c r="T183" s="37"/>
      <c r="U183" s="54"/>
      <c r="V183" s="37"/>
      <c r="W183" s="54"/>
      <c r="X183" s="37"/>
      <c r="Y183" s="54"/>
      <c r="Z183" s="37"/>
      <c r="AA183" s="54"/>
      <c r="AB183" s="37"/>
      <c r="AC183" s="54"/>
      <c r="AD183" s="37"/>
    </row>
    <row r="184" spans="1:30" ht="12.75" customHeight="1">
      <c r="A184" s="160">
        <v>101</v>
      </c>
      <c r="B184" s="161">
        <v>43014</v>
      </c>
      <c r="C184" s="161"/>
      <c r="D184" s="162" t="s">
        <v>349</v>
      </c>
      <c r="E184" s="163" t="s">
        <v>545</v>
      </c>
      <c r="F184" s="164">
        <v>256</v>
      </c>
      <c r="G184" s="163"/>
      <c r="H184" s="163">
        <v>323</v>
      </c>
      <c r="I184" s="165">
        <v>320</v>
      </c>
      <c r="J184" s="166" t="s">
        <v>631</v>
      </c>
      <c r="K184" s="136">
        <f t="shared" si="48"/>
        <v>67</v>
      </c>
      <c r="L184" s="167">
        <f t="shared" si="49"/>
        <v>0.26171875</v>
      </c>
      <c r="M184" s="163" t="s">
        <v>547</v>
      </c>
      <c r="N184" s="168">
        <v>43067</v>
      </c>
      <c r="O184" s="54"/>
      <c r="P184" s="54"/>
      <c r="Q184" s="198"/>
      <c r="R184" s="54"/>
      <c r="S184" s="54"/>
      <c r="T184" s="37"/>
      <c r="U184" s="54"/>
      <c r="V184" s="37"/>
      <c r="W184" s="54"/>
      <c r="X184" s="37"/>
      <c r="Y184" s="54"/>
      <c r="Z184" s="37"/>
      <c r="AA184" s="54"/>
      <c r="AB184" s="37"/>
      <c r="AC184" s="54"/>
      <c r="AD184" s="37"/>
    </row>
    <row r="185" spans="1:30" ht="12.75" customHeight="1">
      <c r="A185" s="160">
        <v>102</v>
      </c>
      <c r="B185" s="161">
        <v>43017</v>
      </c>
      <c r="C185" s="161"/>
      <c r="D185" s="162" t="s">
        <v>363</v>
      </c>
      <c r="E185" s="163" t="s">
        <v>545</v>
      </c>
      <c r="F185" s="164">
        <v>137.5</v>
      </c>
      <c r="G185" s="163"/>
      <c r="H185" s="163">
        <v>184</v>
      </c>
      <c r="I185" s="165">
        <v>183</v>
      </c>
      <c r="J185" s="166" t="s">
        <v>707</v>
      </c>
      <c r="K185" s="136">
        <f t="shared" si="48"/>
        <v>46.5</v>
      </c>
      <c r="L185" s="167">
        <f t="shared" si="49"/>
        <v>0.33818181818181819</v>
      </c>
      <c r="M185" s="163" t="s">
        <v>547</v>
      </c>
      <c r="N185" s="168">
        <v>43108</v>
      </c>
      <c r="O185" s="54"/>
      <c r="P185" s="54"/>
      <c r="Q185" s="198"/>
      <c r="R185" s="54"/>
      <c r="S185" s="54"/>
      <c r="T185" s="37"/>
      <c r="U185" s="54"/>
      <c r="V185" s="37"/>
      <c r="W185" s="54"/>
      <c r="X185" s="37"/>
      <c r="Y185" s="54"/>
      <c r="Z185" s="37"/>
      <c r="AA185" s="54"/>
      <c r="AB185" s="37"/>
      <c r="AC185" s="54"/>
      <c r="AD185" s="37"/>
    </row>
    <row r="186" spans="1:30" ht="12.75" customHeight="1">
      <c r="A186" s="160">
        <v>103</v>
      </c>
      <c r="B186" s="161">
        <v>43018</v>
      </c>
      <c r="C186" s="161"/>
      <c r="D186" s="162" t="s">
        <v>708</v>
      </c>
      <c r="E186" s="163" t="s">
        <v>545</v>
      </c>
      <c r="F186" s="164">
        <v>125.5</v>
      </c>
      <c r="G186" s="163"/>
      <c r="H186" s="163">
        <v>158</v>
      </c>
      <c r="I186" s="165">
        <v>155</v>
      </c>
      <c r="J186" s="166" t="s">
        <v>709</v>
      </c>
      <c r="K186" s="136">
        <f t="shared" si="48"/>
        <v>32.5</v>
      </c>
      <c r="L186" s="167">
        <f t="shared" si="49"/>
        <v>0.25896414342629481</v>
      </c>
      <c r="M186" s="163" t="s">
        <v>547</v>
      </c>
      <c r="N186" s="168">
        <v>43067</v>
      </c>
      <c r="O186" s="54"/>
      <c r="P186" s="54"/>
      <c r="Q186" s="198"/>
      <c r="R186" s="54"/>
      <c r="S186" s="54"/>
      <c r="T186" s="37"/>
      <c r="U186" s="54"/>
      <c r="V186" s="37"/>
      <c r="W186" s="54"/>
      <c r="X186" s="37"/>
      <c r="Y186" s="54"/>
      <c r="Z186" s="37"/>
      <c r="AA186" s="54"/>
      <c r="AB186" s="37"/>
      <c r="AC186" s="54"/>
      <c r="AD186" s="37"/>
    </row>
    <row r="187" spans="1:30" ht="12.75" customHeight="1">
      <c r="A187" s="160">
        <v>104</v>
      </c>
      <c r="B187" s="161">
        <v>43018</v>
      </c>
      <c r="C187" s="161"/>
      <c r="D187" s="162" t="s">
        <v>710</v>
      </c>
      <c r="E187" s="163" t="s">
        <v>545</v>
      </c>
      <c r="F187" s="164">
        <v>895</v>
      </c>
      <c r="G187" s="163"/>
      <c r="H187" s="163">
        <v>1122.5</v>
      </c>
      <c r="I187" s="165">
        <v>1078</v>
      </c>
      <c r="J187" s="166" t="s">
        <v>711</v>
      </c>
      <c r="K187" s="136">
        <v>227.5</v>
      </c>
      <c r="L187" s="167">
        <v>0.25418994413407803</v>
      </c>
      <c r="M187" s="163" t="s">
        <v>547</v>
      </c>
      <c r="N187" s="168">
        <v>43117</v>
      </c>
      <c r="O187" s="54"/>
      <c r="P187" s="54"/>
      <c r="Q187" s="198"/>
      <c r="R187" s="54"/>
      <c r="S187" s="54"/>
      <c r="T187" s="37"/>
      <c r="U187" s="54"/>
      <c r="V187" s="37"/>
      <c r="W187" s="54"/>
      <c r="X187" s="37"/>
      <c r="Y187" s="54"/>
      <c r="Z187" s="37"/>
      <c r="AA187" s="54"/>
      <c r="AB187" s="37"/>
      <c r="AC187" s="54"/>
      <c r="AD187" s="37"/>
    </row>
    <row r="188" spans="1:30" ht="12.75" customHeight="1">
      <c r="A188" s="160">
        <v>105</v>
      </c>
      <c r="B188" s="161">
        <v>43020</v>
      </c>
      <c r="C188" s="161"/>
      <c r="D188" s="162" t="s">
        <v>358</v>
      </c>
      <c r="E188" s="163" t="s">
        <v>545</v>
      </c>
      <c r="F188" s="164">
        <v>525</v>
      </c>
      <c r="G188" s="163"/>
      <c r="H188" s="163">
        <v>629</v>
      </c>
      <c r="I188" s="165">
        <v>629</v>
      </c>
      <c r="J188" s="166" t="s">
        <v>631</v>
      </c>
      <c r="K188" s="136">
        <v>104</v>
      </c>
      <c r="L188" s="167">
        <v>0.19809523809523799</v>
      </c>
      <c r="M188" s="163" t="s">
        <v>547</v>
      </c>
      <c r="N188" s="168">
        <v>43119</v>
      </c>
      <c r="O188" s="54"/>
      <c r="P188" s="54"/>
      <c r="Q188" s="198"/>
      <c r="R188" s="54"/>
      <c r="S188" s="54"/>
      <c r="T188" s="37"/>
      <c r="U188" s="54"/>
      <c r="V188" s="37"/>
      <c r="W188" s="54"/>
      <c r="X188" s="37"/>
      <c r="Y188" s="54"/>
      <c r="Z188" s="37"/>
      <c r="AA188" s="54"/>
      <c r="AB188" s="37"/>
      <c r="AC188" s="54"/>
      <c r="AD188" s="37"/>
    </row>
    <row r="189" spans="1:30" ht="12.75" customHeight="1">
      <c r="A189" s="160">
        <v>106</v>
      </c>
      <c r="B189" s="161">
        <v>43046</v>
      </c>
      <c r="C189" s="161"/>
      <c r="D189" s="162" t="s">
        <v>391</v>
      </c>
      <c r="E189" s="163" t="s">
        <v>545</v>
      </c>
      <c r="F189" s="164">
        <v>740</v>
      </c>
      <c r="G189" s="163"/>
      <c r="H189" s="163">
        <v>892.5</v>
      </c>
      <c r="I189" s="165">
        <v>900</v>
      </c>
      <c r="J189" s="166" t="s">
        <v>712</v>
      </c>
      <c r="K189" s="136">
        <f>H189-F189</f>
        <v>152.5</v>
      </c>
      <c r="L189" s="167">
        <f>K189/F189</f>
        <v>0.20608108108108109</v>
      </c>
      <c r="M189" s="163" t="s">
        <v>547</v>
      </c>
      <c r="N189" s="168">
        <v>43052</v>
      </c>
      <c r="O189" s="54"/>
      <c r="P189" s="54"/>
      <c r="Q189" s="198"/>
      <c r="R189" s="54"/>
      <c r="S189" s="54"/>
      <c r="T189" s="37"/>
      <c r="U189" s="54"/>
      <c r="V189" s="37"/>
      <c r="W189" s="54"/>
      <c r="X189" s="37"/>
      <c r="Y189" s="54"/>
      <c r="Z189" s="37"/>
      <c r="AA189" s="54"/>
      <c r="AB189" s="37"/>
      <c r="AC189" s="54"/>
      <c r="AD189" s="37"/>
    </row>
    <row r="190" spans="1:30" ht="12.75" customHeight="1">
      <c r="A190" s="129">
        <v>107</v>
      </c>
      <c r="B190" s="130">
        <v>43073</v>
      </c>
      <c r="C190" s="130"/>
      <c r="D190" s="131" t="s">
        <v>713</v>
      </c>
      <c r="E190" s="132" t="s">
        <v>545</v>
      </c>
      <c r="F190" s="133">
        <v>118.5</v>
      </c>
      <c r="G190" s="132"/>
      <c r="H190" s="132">
        <v>143.5</v>
      </c>
      <c r="I190" s="134">
        <v>145</v>
      </c>
      <c r="J190" s="135" t="s">
        <v>714</v>
      </c>
      <c r="K190" s="136">
        <f>H190-F190</f>
        <v>25</v>
      </c>
      <c r="L190" s="137">
        <f>K190/F190</f>
        <v>0.2109704641350211</v>
      </c>
      <c r="M190" s="132" t="s">
        <v>547</v>
      </c>
      <c r="N190" s="138">
        <v>43097</v>
      </c>
      <c r="O190" s="54"/>
      <c r="P190" s="54"/>
      <c r="Q190" s="198"/>
      <c r="R190" s="54"/>
      <c r="S190" s="54"/>
      <c r="T190" s="37"/>
      <c r="U190" s="54"/>
      <c r="V190" s="37"/>
      <c r="W190" s="54"/>
      <c r="X190" s="37"/>
      <c r="Y190" s="54"/>
      <c r="Z190" s="37"/>
      <c r="AA190" s="54"/>
      <c r="AB190" s="37"/>
      <c r="AC190" s="54"/>
      <c r="AD190" s="37"/>
    </row>
    <row r="191" spans="1:30" ht="12.75" customHeight="1">
      <c r="A191" s="139">
        <v>108</v>
      </c>
      <c r="B191" s="140">
        <v>43090</v>
      </c>
      <c r="C191" s="140"/>
      <c r="D191" s="141" t="s">
        <v>418</v>
      </c>
      <c r="E191" s="142" t="s">
        <v>545</v>
      </c>
      <c r="F191" s="143">
        <v>715</v>
      </c>
      <c r="G191" s="143"/>
      <c r="H191" s="144">
        <v>500</v>
      </c>
      <c r="I191" s="144">
        <v>872</v>
      </c>
      <c r="J191" s="145" t="s">
        <v>715</v>
      </c>
      <c r="K191" s="146">
        <f>H191-F191</f>
        <v>-215</v>
      </c>
      <c r="L191" s="147">
        <f>K191/F191</f>
        <v>-0.30069930069930068</v>
      </c>
      <c r="M191" s="143" t="s">
        <v>557</v>
      </c>
      <c r="N191" s="140">
        <v>43670</v>
      </c>
      <c r="O191" s="54"/>
      <c r="P191" s="54"/>
      <c r="Q191" s="198"/>
      <c r="R191" s="54"/>
      <c r="S191" s="54"/>
      <c r="T191" s="37"/>
      <c r="U191" s="54"/>
      <c r="V191" s="37"/>
      <c r="W191" s="54"/>
      <c r="X191" s="37"/>
      <c r="Y191" s="54"/>
      <c r="Z191" s="37"/>
      <c r="AA191" s="54"/>
      <c r="AB191" s="37"/>
      <c r="AC191" s="54"/>
      <c r="AD191" s="37"/>
    </row>
    <row r="192" spans="1:30" ht="12.75" customHeight="1">
      <c r="A192" s="129">
        <v>109</v>
      </c>
      <c r="B192" s="130">
        <v>43098</v>
      </c>
      <c r="C192" s="130"/>
      <c r="D192" s="131" t="s">
        <v>704</v>
      </c>
      <c r="E192" s="132" t="s">
        <v>545</v>
      </c>
      <c r="F192" s="133">
        <v>435</v>
      </c>
      <c r="G192" s="132"/>
      <c r="H192" s="132">
        <v>542.5</v>
      </c>
      <c r="I192" s="134">
        <v>539</v>
      </c>
      <c r="J192" s="135" t="s">
        <v>631</v>
      </c>
      <c r="K192" s="136">
        <v>107.5</v>
      </c>
      <c r="L192" s="137">
        <v>0.247126436781609</v>
      </c>
      <c r="M192" s="132" t="s">
        <v>547</v>
      </c>
      <c r="N192" s="138">
        <v>43206</v>
      </c>
      <c r="O192" s="54"/>
      <c r="P192" s="54"/>
      <c r="Q192" s="198"/>
      <c r="R192" s="54"/>
      <c r="S192" s="54"/>
      <c r="T192" s="37"/>
      <c r="U192" s="54"/>
      <c r="V192" s="37"/>
      <c r="W192" s="54"/>
      <c r="X192" s="37"/>
      <c r="Y192" s="54"/>
      <c r="Z192" s="37"/>
      <c r="AA192" s="54"/>
      <c r="AB192" s="37"/>
      <c r="AC192" s="54"/>
      <c r="AD192" s="37"/>
    </row>
    <row r="193" spans="1:30" ht="12.75" customHeight="1">
      <c r="A193" s="129">
        <v>110</v>
      </c>
      <c r="B193" s="130">
        <v>43098</v>
      </c>
      <c r="C193" s="130"/>
      <c r="D193" s="131" t="s">
        <v>517</v>
      </c>
      <c r="E193" s="132" t="s">
        <v>545</v>
      </c>
      <c r="F193" s="133">
        <v>885</v>
      </c>
      <c r="G193" s="132"/>
      <c r="H193" s="132">
        <v>1090</v>
      </c>
      <c r="I193" s="134">
        <v>1084</v>
      </c>
      <c r="J193" s="135" t="s">
        <v>631</v>
      </c>
      <c r="K193" s="136">
        <v>205</v>
      </c>
      <c r="L193" s="137">
        <v>0.23163841807909599</v>
      </c>
      <c r="M193" s="132" t="s">
        <v>547</v>
      </c>
      <c r="N193" s="138">
        <v>43213</v>
      </c>
      <c r="O193" s="54"/>
      <c r="P193" s="54"/>
      <c r="Q193" s="198"/>
      <c r="R193" s="54"/>
      <c r="S193" s="54"/>
      <c r="T193" s="37"/>
      <c r="U193" s="54"/>
      <c r="V193" s="37"/>
      <c r="W193" s="54"/>
      <c r="X193" s="37"/>
      <c r="Y193" s="54"/>
      <c r="Z193" s="37"/>
      <c r="AA193" s="54"/>
      <c r="AB193" s="37"/>
      <c r="AC193" s="54"/>
      <c r="AD193" s="37"/>
    </row>
    <row r="194" spans="1:30" ht="12.75" customHeight="1">
      <c r="A194" s="169">
        <v>111</v>
      </c>
      <c r="B194" s="170">
        <v>43192</v>
      </c>
      <c r="C194" s="170"/>
      <c r="D194" s="148" t="s">
        <v>716</v>
      </c>
      <c r="E194" s="143" t="s">
        <v>545</v>
      </c>
      <c r="F194" s="171">
        <v>478.5</v>
      </c>
      <c r="G194" s="143"/>
      <c r="H194" s="143">
        <v>442</v>
      </c>
      <c r="I194" s="144">
        <v>613</v>
      </c>
      <c r="J194" s="145" t="s">
        <v>717</v>
      </c>
      <c r="K194" s="146">
        <f>H194-F194</f>
        <v>-36.5</v>
      </c>
      <c r="L194" s="147">
        <f>K194/F194</f>
        <v>-7.6280041797283177E-2</v>
      </c>
      <c r="M194" s="143" t="s">
        <v>557</v>
      </c>
      <c r="N194" s="140">
        <v>43762</v>
      </c>
      <c r="O194" s="54"/>
      <c r="P194" s="54"/>
      <c r="Q194" s="198"/>
      <c r="R194" s="54"/>
      <c r="S194" s="54"/>
      <c r="T194" s="37"/>
      <c r="U194" s="54"/>
      <c r="V194" s="37"/>
      <c r="W194" s="54"/>
      <c r="X194" s="37"/>
      <c r="Y194" s="54"/>
      <c r="Z194" s="37"/>
      <c r="AA194" s="54"/>
      <c r="AB194" s="37"/>
      <c r="AC194" s="54"/>
      <c r="AD194" s="37"/>
    </row>
    <row r="195" spans="1:30" ht="12.75" customHeight="1">
      <c r="A195" s="139">
        <v>112</v>
      </c>
      <c r="B195" s="140">
        <v>43194</v>
      </c>
      <c r="C195" s="140"/>
      <c r="D195" s="141" t="s">
        <v>718</v>
      </c>
      <c r="E195" s="142" t="s">
        <v>545</v>
      </c>
      <c r="F195" s="143">
        <f>141.5-7.3</f>
        <v>134.19999999999999</v>
      </c>
      <c r="G195" s="143"/>
      <c r="H195" s="144">
        <v>77</v>
      </c>
      <c r="I195" s="144">
        <v>180</v>
      </c>
      <c r="J195" s="145" t="s">
        <v>719</v>
      </c>
      <c r="K195" s="146">
        <f>H195-F195</f>
        <v>-57.199999999999989</v>
      </c>
      <c r="L195" s="147">
        <f>K195/F195</f>
        <v>-0.42622950819672129</v>
      </c>
      <c r="M195" s="143" t="s">
        <v>557</v>
      </c>
      <c r="N195" s="140">
        <v>43522</v>
      </c>
      <c r="O195" s="54"/>
      <c r="P195" s="54"/>
      <c r="Q195" s="198"/>
      <c r="R195" s="54"/>
      <c r="S195" s="54"/>
      <c r="T195" s="37"/>
      <c r="U195" s="54"/>
      <c r="V195" s="37"/>
      <c r="W195" s="54"/>
      <c r="X195" s="37"/>
      <c r="Y195" s="54"/>
      <c r="Z195" s="37"/>
      <c r="AA195" s="54"/>
      <c r="AB195" s="37"/>
      <c r="AC195" s="54"/>
      <c r="AD195" s="37"/>
    </row>
    <row r="196" spans="1:30" ht="12.75" customHeight="1">
      <c r="A196" s="139">
        <v>113</v>
      </c>
      <c r="B196" s="140">
        <v>43209</v>
      </c>
      <c r="C196" s="140"/>
      <c r="D196" s="141" t="s">
        <v>720</v>
      </c>
      <c r="E196" s="142" t="s">
        <v>545</v>
      </c>
      <c r="F196" s="143">
        <v>430</v>
      </c>
      <c r="G196" s="143"/>
      <c r="H196" s="144">
        <v>220</v>
      </c>
      <c r="I196" s="144">
        <v>537</v>
      </c>
      <c r="J196" s="145" t="s">
        <v>721</v>
      </c>
      <c r="K196" s="146">
        <f>H196-F196</f>
        <v>-210</v>
      </c>
      <c r="L196" s="147">
        <f>K196/F196</f>
        <v>-0.48837209302325579</v>
      </c>
      <c r="M196" s="143" t="s">
        <v>557</v>
      </c>
      <c r="N196" s="140">
        <v>43252</v>
      </c>
      <c r="O196" s="54"/>
      <c r="P196" s="54"/>
      <c r="Q196" s="198"/>
      <c r="R196" s="54"/>
      <c r="S196" s="54"/>
      <c r="T196" s="37"/>
      <c r="U196" s="54"/>
      <c r="V196" s="37"/>
      <c r="W196" s="54"/>
      <c r="X196" s="37"/>
      <c r="Y196" s="54"/>
      <c r="Z196" s="37"/>
      <c r="AA196" s="54"/>
      <c r="AB196" s="37"/>
      <c r="AC196" s="54"/>
      <c r="AD196" s="37"/>
    </row>
    <row r="197" spans="1:30" ht="12.75" customHeight="1">
      <c r="A197" s="160">
        <v>114</v>
      </c>
      <c r="B197" s="161">
        <v>43220</v>
      </c>
      <c r="C197" s="161"/>
      <c r="D197" s="162" t="s">
        <v>722</v>
      </c>
      <c r="E197" s="163" t="s">
        <v>545</v>
      </c>
      <c r="F197" s="163">
        <v>153.5</v>
      </c>
      <c r="G197" s="163"/>
      <c r="H197" s="163">
        <v>196</v>
      </c>
      <c r="I197" s="165">
        <v>196</v>
      </c>
      <c r="J197" s="135" t="s">
        <v>723</v>
      </c>
      <c r="K197" s="136">
        <f>H197-F197</f>
        <v>42.5</v>
      </c>
      <c r="L197" s="137">
        <f>K197/F197</f>
        <v>0.27687296416938112</v>
      </c>
      <c r="M197" s="132" t="s">
        <v>547</v>
      </c>
      <c r="N197" s="138">
        <v>43605</v>
      </c>
      <c r="O197" s="54"/>
      <c r="P197" s="54"/>
      <c r="Q197" s="198"/>
      <c r="R197" s="54"/>
      <c r="S197" s="54"/>
      <c r="T197" s="37"/>
      <c r="U197" s="54"/>
      <c r="V197" s="37"/>
      <c r="W197" s="54"/>
      <c r="X197" s="37"/>
      <c r="Y197" s="54"/>
      <c r="Z197" s="37"/>
      <c r="AA197" s="54"/>
      <c r="AB197" s="37"/>
      <c r="AC197" s="54"/>
      <c r="AD197" s="37"/>
    </row>
    <row r="198" spans="1:30" ht="12.75" customHeight="1">
      <c r="A198" s="139">
        <v>115</v>
      </c>
      <c r="B198" s="140">
        <v>43306</v>
      </c>
      <c r="C198" s="140"/>
      <c r="D198" s="141" t="s">
        <v>691</v>
      </c>
      <c r="E198" s="142" t="s">
        <v>545</v>
      </c>
      <c r="F198" s="143">
        <v>27.5</v>
      </c>
      <c r="G198" s="143"/>
      <c r="H198" s="144">
        <v>13.1</v>
      </c>
      <c r="I198" s="144">
        <v>60</v>
      </c>
      <c r="J198" s="145" t="s">
        <v>724</v>
      </c>
      <c r="K198" s="146">
        <v>-14.4</v>
      </c>
      <c r="L198" s="147">
        <v>-0.52363636363636401</v>
      </c>
      <c r="M198" s="143" t="s">
        <v>557</v>
      </c>
      <c r="N198" s="140">
        <v>43138</v>
      </c>
      <c r="O198" s="54"/>
      <c r="P198" s="54"/>
      <c r="Q198" s="198"/>
      <c r="R198" s="54"/>
      <c r="S198" s="54"/>
      <c r="T198" s="37"/>
      <c r="U198" s="54"/>
      <c r="V198" s="37"/>
      <c r="W198" s="54"/>
      <c r="X198" s="37"/>
      <c r="Y198" s="54"/>
      <c r="Z198" s="37"/>
      <c r="AA198" s="54"/>
      <c r="AB198" s="37"/>
      <c r="AC198" s="54"/>
      <c r="AD198" s="37"/>
    </row>
    <row r="199" spans="1:30" ht="12.75" customHeight="1">
      <c r="A199" s="169">
        <v>116</v>
      </c>
      <c r="B199" s="170">
        <v>43318</v>
      </c>
      <c r="C199" s="170"/>
      <c r="D199" s="148" t="s">
        <v>725</v>
      </c>
      <c r="E199" s="143" t="s">
        <v>545</v>
      </c>
      <c r="F199" s="143">
        <v>148.5</v>
      </c>
      <c r="G199" s="143"/>
      <c r="H199" s="143">
        <v>102</v>
      </c>
      <c r="I199" s="144">
        <v>182</v>
      </c>
      <c r="J199" s="145" t="s">
        <v>726</v>
      </c>
      <c r="K199" s="146">
        <f>H199-F199</f>
        <v>-46.5</v>
      </c>
      <c r="L199" s="147">
        <f>K199/F199</f>
        <v>-0.31313131313131315</v>
      </c>
      <c r="M199" s="143" t="s">
        <v>557</v>
      </c>
      <c r="N199" s="140">
        <v>43661</v>
      </c>
      <c r="O199" s="54"/>
      <c r="P199" s="54"/>
      <c r="Q199" s="198"/>
      <c r="R199" s="54"/>
      <c r="S199" s="54"/>
      <c r="T199" s="37"/>
      <c r="U199" s="54"/>
      <c r="V199" s="37"/>
      <c r="W199" s="54"/>
      <c r="X199" s="37"/>
      <c r="Y199" s="54"/>
      <c r="Z199" s="37"/>
      <c r="AA199" s="54"/>
      <c r="AB199" s="37"/>
      <c r="AC199" s="54"/>
      <c r="AD199" s="37"/>
    </row>
    <row r="200" spans="1:30" ht="12.75" customHeight="1">
      <c r="A200" s="129">
        <v>117</v>
      </c>
      <c r="B200" s="130">
        <v>43335</v>
      </c>
      <c r="C200" s="130"/>
      <c r="D200" s="131" t="s">
        <v>727</v>
      </c>
      <c r="E200" s="132" t="s">
        <v>545</v>
      </c>
      <c r="F200" s="163">
        <v>285</v>
      </c>
      <c r="G200" s="132"/>
      <c r="H200" s="132">
        <v>355</v>
      </c>
      <c r="I200" s="134">
        <v>364</v>
      </c>
      <c r="J200" s="135" t="s">
        <v>728</v>
      </c>
      <c r="K200" s="136">
        <v>70</v>
      </c>
      <c r="L200" s="137">
        <v>0.24561403508771901</v>
      </c>
      <c r="M200" s="132" t="s">
        <v>547</v>
      </c>
      <c r="N200" s="138">
        <v>43455</v>
      </c>
      <c r="O200" s="54"/>
      <c r="P200" s="54"/>
      <c r="Q200" s="198"/>
      <c r="R200" s="54"/>
      <c r="S200" s="54"/>
      <c r="T200" s="37"/>
      <c r="U200" s="54"/>
      <c r="V200" s="37"/>
      <c r="W200" s="54"/>
      <c r="X200" s="37"/>
      <c r="Y200" s="54"/>
      <c r="Z200" s="37"/>
      <c r="AA200" s="54"/>
      <c r="AB200" s="37"/>
      <c r="AC200" s="54"/>
      <c r="AD200" s="37"/>
    </row>
    <row r="201" spans="1:30" ht="12.75" customHeight="1">
      <c r="A201" s="129">
        <v>118</v>
      </c>
      <c r="B201" s="130">
        <v>43341</v>
      </c>
      <c r="C201" s="130"/>
      <c r="D201" s="131" t="s">
        <v>383</v>
      </c>
      <c r="E201" s="132" t="s">
        <v>545</v>
      </c>
      <c r="F201" s="163">
        <v>525</v>
      </c>
      <c r="G201" s="132"/>
      <c r="H201" s="132">
        <v>585</v>
      </c>
      <c r="I201" s="134">
        <v>635</v>
      </c>
      <c r="J201" s="135" t="s">
        <v>729</v>
      </c>
      <c r="K201" s="136">
        <f t="shared" ref="K201:K232" si="50">H201-F201</f>
        <v>60</v>
      </c>
      <c r="L201" s="137">
        <f t="shared" ref="L201:L232" si="51">K201/F201</f>
        <v>0.11428571428571428</v>
      </c>
      <c r="M201" s="132" t="s">
        <v>547</v>
      </c>
      <c r="N201" s="138">
        <v>43662</v>
      </c>
      <c r="O201" s="54"/>
      <c r="P201" s="54"/>
      <c r="Q201" s="198"/>
      <c r="R201" s="54"/>
      <c r="S201" s="54"/>
      <c r="T201" s="37"/>
      <c r="U201" s="54"/>
      <c r="V201" s="37"/>
      <c r="W201" s="54"/>
      <c r="X201" s="37"/>
      <c r="Y201" s="54"/>
      <c r="Z201" s="37"/>
      <c r="AA201" s="54"/>
      <c r="AB201" s="37"/>
      <c r="AC201" s="54"/>
      <c r="AD201" s="37"/>
    </row>
    <row r="202" spans="1:30" ht="12.75" customHeight="1">
      <c r="A202" s="129">
        <v>119</v>
      </c>
      <c r="B202" s="130">
        <v>43395</v>
      </c>
      <c r="C202" s="130"/>
      <c r="D202" s="131" t="s">
        <v>374</v>
      </c>
      <c r="E202" s="132" t="s">
        <v>545</v>
      </c>
      <c r="F202" s="163">
        <v>475</v>
      </c>
      <c r="G202" s="132"/>
      <c r="H202" s="132">
        <v>574</v>
      </c>
      <c r="I202" s="134">
        <v>570</v>
      </c>
      <c r="J202" s="135" t="s">
        <v>631</v>
      </c>
      <c r="K202" s="136">
        <f t="shared" si="50"/>
        <v>99</v>
      </c>
      <c r="L202" s="137">
        <f t="shared" si="51"/>
        <v>0.20842105263157895</v>
      </c>
      <c r="M202" s="132" t="s">
        <v>547</v>
      </c>
      <c r="N202" s="138">
        <v>43403</v>
      </c>
      <c r="O202" s="54"/>
      <c r="P202" s="54"/>
      <c r="Q202" s="198"/>
      <c r="R202" s="54"/>
      <c r="S202" s="54"/>
      <c r="T202" s="37"/>
      <c r="U202" s="54"/>
      <c r="V202" s="37"/>
      <c r="W202" s="54"/>
      <c r="X202" s="37"/>
      <c r="Y202" s="54"/>
      <c r="Z202" s="37"/>
      <c r="AA202" s="54"/>
      <c r="AB202" s="37"/>
      <c r="AC202" s="54"/>
      <c r="AD202" s="37"/>
    </row>
    <row r="203" spans="1:30" ht="12.75" customHeight="1">
      <c r="A203" s="160">
        <v>120</v>
      </c>
      <c r="B203" s="161">
        <v>43397</v>
      </c>
      <c r="C203" s="161"/>
      <c r="D203" s="162" t="s">
        <v>730</v>
      </c>
      <c r="E203" s="163" t="s">
        <v>545</v>
      </c>
      <c r="F203" s="163">
        <v>707.5</v>
      </c>
      <c r="G203" s="163"/>
      <c r="H203" s="163">
        <v>872</v>
      </c>
      <c r="I203" s="165">
        <v>872</v>
      </c>
      <c r="J203" s="166" t="s">
        <v>631</v>
      </c>
      <c r="K203" s="136">
        <f t="shared" si="50"/>
        <v>164.5</v>
      </c>
      <c r="L203" s="167">
        <f t="shared" si="51"/>
        <v>0.23250883392226149</v>
      </c>
      <c r="M203" s="163" t="s">
        <v>547</v>
      </c>
      <c r="N203" s="168">
        <v>43482</v>
      </c>
      <c r="O203" s="54"/>
      <c r="P203" s="54"/>
      <c r="Q203" s="198"/>
      <c r="R203" s="54"/>
      <c r="S203" s="54"/>
      <c r="T203" s="37"/>
      <c r="U203" s="54"/>
      <c r="V203" s="37"/>
      <c r="W203" s="54"/>
      <c r="X203" s="37"/>
      <c r="Y203" s="54"/>
      <c r="Z203" s="37"/>
      <c r="AA203" s="54"/>
      <c r="AB203" s="37"/>
      <c r="AC203" s="54"/>
      <c r="AD203" s="37"/>
    </row>
    <row r="204" spans="1:30" ht="12.75" customHeight="1">
      <c r="A204" s="160">
        <v>121</v>
      </c>
      <c r="B204" s="161">
        <v>43398</v>
      </c>
      <c r="C204" s="161"/>
      <c r="D204" s="162" t="s">
        <v>731</v>
      </c>
      <c r="E204" s="163" t="s">
        <v>545</v>
      </c>
      <c r="F204" s="163">
        <v>162</v>
      </c>
      <c r="G204" s="163"/>
      <c r="H204" s="163">
        <v>204</v>
      </c>
      <c r="I204" s="165">
        <v>209</v>
      </c>
      <c r="J204" s="166" t="s">
        <v>732</v>
      </c>
      <c r="K204" s="136">
        <f t="shared" si="50"/>
        <v>42</v>
      </c>
      <c r="L204" s="167">
        <f t="shared" si="51"/>
        <v>0.25925925925925924</v>
      </c>
      <c r="M204" s="163" t="s">
        <v>547</v>
      </c>
      <c r="N204" s="168">
        <v>43539</v>
      </c>
      <c r="O204" s="54"/>
      <c r="P204" s="54"/>
      <c r="Q204" s="198"/>
      <c r="R204" s="54"/>
      <c r="S204" s="54"/>
      <c r="T204" s="37"/>
      <c r="U204" s="54"/>
      <c r="V204" s="37"/>
      <c r="W204" s="54"/>
      <c r="X204" s="37"/>
      <c r="Y204" s="54"/>
      <c r="Z204" s="37"/>
      <c r="AA204" s="54"/>
      <c r="AB204" s="37"/>
      <c r="AC204" s="54"/>
      <c r="AD204" s="37"/>
    </row>
    <row r="205" spans="1:30" ht="12.75" customHeight="1">
      <c r="A205" s="160">
        <v>122</v>
      </c>
      <c r="B205" s="161">
        <v>43399</v>
      </c>
      <c r="C205" s="161"/>
      <c r="D205" s="162" t="s">
        <v>459</v>
      </c>
      <c r="E205" s="163" t="s">
        <v>545</v>
      </c>
      <c r="F205" s="163">
        <v>240</v>
      </c>
      <c r="G205" s="163"/>
      <c r="H205" s="163">
        <v>297</v>
      </c>
      <c r="I205" s="165">
        <v>297</v>
      </c>
      <c r="J205" s="166" t="s">
        <v>631</v>
      </c>
      <c r="K205" s="172">
        <f t="shared" si="50"/>
        <v>57</v>
      </c>
      <c r="L205" s="167">
        <f t="shared" si="51"/>
        <v>0.23749999999999999</v>
      </c>
      <c r="M205" s="163" t="s">
        <v>547</v>
      </c>
      <c r="N205" s="168">
        <v>43417</v>
      </c>
      <c r="O205" s="54"/>
      <c r="P205" s="54"/>
      <c r="Q205" s="198"/>
      <c r="R205" s="54"/>
      <c r="S205" s="54"/>
      <c r="T205" s="37"/>
      <c r="U205" s="54"/>
      <c r="V205" s="37"/>
      <c r="W205" s="54"/>
      <c r="X205" s="37"/>
      <c r="Y205" s="54"/>
      <c r="Z205" s="37"/>
      <c r="AA205" s="54"/>
      <c r="AB205" s="37"/>
      <c r="AC205" s="54"/>
      <c r="AD205" s="37"/>
    </row>
    <row r="206" spans="1:30" ht="12.75" customHeight="1">
      <c r="A206" s="129">
        <v>123</v>
      </c>
      <c r="B206" s="130">
        <v>43439</v>
      </c>
      <c r="C206" s="130"/>
      <c r="D206" s="131" t="s">
        <v>733</v>
      </c>
      <c r="E206" s="132" t="s">
        <v>545</v>
      </c>
      <c r="F206" s="132">
        <v>202.5</v>
      </c>
      <c r="G206" s="132"/>
      <c r="H206" s="132">
        <v>255</v>
      </c>
      <c r="I206" s="134">
        <v>252</v>
      </c>
      <c r="J206" s="135" t="s">
        <v>631</v>
      </c>
      <c r="K206" s="136">
        <f t="shared" si="50"/>
        <v>52.5</v>
      </c>
      <c r="L206" s="137">
        <f t="shared" si="51"/>
        <v>0.25925925925925924</v>
      </c>
      <c r="M206" s="132" t="s">
        <v>547</v>
      </c>
      <c r="N206" s="138">
        <v>43542</v>
      </c>
      <c r="O206" s="54"/>
      <c r="P206" s="54"/>
      <c r="Q206" s="198"/>
      <c r="R206" s="37" t="s">
        <v>851</v>
      </c>
      <c r="S206" s="54"/>
      <c r="T206" s="37"/>
      <c r="U206" s="54"/>
      <c r="V206" s="37"/>
      <c r="W206" s="54"/>
      <c r="X206" s="37"/>
      <c r="Y206" s="54"/>
      <c r="Z206" s="37"/>
      <c r="AA206" s="54"/>
      <c r="AB206" s="37"/>
      <c r="AC206" s="54"/>
      <c r="AD206" s="37"/>
    </row>
    <row r="207" spans="1:30" ht="12.75" customHeight="1">
      <c r="A207" s="160">
        <v>124</v>
      </c>
      <c r="B207" s="161">
        <v>43465</v>
      </c>
      <c r="C207" s="130"/>
      <c r="D207" s="162" t="s">
        <v>156</v>
      </c>
      <c r="E207" s="163" t="s">
        <v>545</v>
      </c>
      <c r="F207" s="163">
        <v>710</v>
      </c>
      <c r="G207" s="163"/>
      <c r="H207" s="163">
        <v>866</v>
      </c>
      <c r="I207" s="165">
        <v>866</v>
      </c>
      <c r="J207" s="166" t="s">
        <v>631</v>
      </c>
      <c r="K207" s="136">
        <f t="shared" si="50"/>
        <v>156</v>
      </c>
      <c r="L207" s="137">
        <f t="shared" si="51"/>
        <v>0.21971830985915494</v>
      </c>
      <c r="M207" s="132" t="s">
        <v>547</v>
      </c>
      <c r="N207" s="138">
        <v>43553</v>
      </c>
      <c r="O207" s="54"/>
      <c r="P207" s="54"/>
      <c r="Q207" s="198"/>
      <c r="R207" s="37" t="s">
        <v>851</v>
      </c>
      <c r="S207" s="54"/>
      <c r="T207" s="37"/>
      <c r="U207" s="54"/>
      <c r="V207" s="37"/>
      <c r="W207" s="54"/>
      <c r="X207" s="37"/>
      <c r="Y207" s="54"/>
      <c r="Z207" s="37"/>
      <c r="AA207" s="54"/>
      <c r="AB207" s="37"/>
      <c r="AC207" s="54"/>
      <c r="AD207" s="37"/>
    </row>
    <row r="208" spans="1:30" ht="12.75" customHeight="1">
      <c r="A208" s="160">
        <v>125</v>
      </c>
      <c r="B208" s="161">
        <v>43522</v>
      </c>
      <c r="C208" s="161"/>
      <c r="D208" s="162" t="s">
        <v>170</v>
      </c>
      <c r="E208" s="163" t="s">
        <v>545</v>
      </c>
      <c r="F208" s="163">
        <v>337.25</v>
      </c>
      <c r="G208" s="163"/>
      <c r="H208" s="163">
        <v>398.5</v>
      </c>
      <c r="I208" s="165">
        <v>411</v>
      </c>
      <c r="J208" s="135" t="s">
        <v>734</v>
      </c>
      <c r="K208" s="136">
        <f t="shared" si="50"/>
        <v>61.25</v>
      </c>
      <c r="L208" s="137">
        <f t="shared" si="51"/>
        <v>0.1816160118606375</v>
      </c>
      <c r="M208" s="132" t="s">
        <v>547</v>
      </c>
      <c r="N208" s="138">
        <v>43760</v>
      </c>
      <c r="O208" s="54"/>
      <c r="P208" s="54"/>
      <c r="Q208" s="198"/>
      <c r="R208" s="37" t="s">
        <v>851</v>
      </c>
      <c r="S208" s="54"/>
      <c r="T208" s="37"/>
      <c r="U208" s="54"/>
      <c r="V208" s="37"/>
      <c r="W208" s="54"/>
      <c r="X208" s="37"/>
      <c r="Y208" s="54"/>
      <c r="Z208" s="37"/>
      <c r="AA208" s="54"/>
      <c r="AB208" s="37"/>
      <c r="AC208" s="54"/>
      <c r="AD208" s="37"/>
    </row>
    <row r="209" spans="1:30" ht="12.75" customHeight="1">
      <c r="A209" s="173">
        <v>126</v>
      </c>
      <c r="B209" s="174">
        <v>43559</v>
      </c>
      <c r="C209" s="174"/>
      <c r="D209" s="175" t="s">
        <v>735</v>
      </c>
      <c r="E209" s="176" t="s">
        <v>545</v>
      </c>
      <c r="F209" s="176">
        <v>130</v>
      </c>
      <c r="G209" s="176"/>
      <c r="H209" s="176">
        <v>65</v>
      </c>
      <c r="I209" s="177">
        <v>158</v>
      </c>
      <c r="J209" s="145" t="s">
        <v>736</v>
      </c>
      <c r="K209" s="146">
        <f t="shared" si="50"/>
        <v>-65</v>
      </c>
      <c r="L209" s="147">
        <f t="shared" si="51"/>
        <v>-0.5</v>
      </c>
      <c r="M209" s="143" t="s">
        <v>557</v>
      </c>
      <c r="N209" s="140">
        <v>43726</v>
      </c>
      <c r="O209" s="54"/>
      <c r="P209" s="54"/>
      <c r="Q209" s="198"/>
      <c r="R209" s="37" t="s">
        <v>849</v>
      </c>
      <c r="S209" s="54"/>
      <c r="T209" s="37"/>
      <c r="U209" s="54"/>
      <c r="V209" s="37"/>
      <c r="W209" s="54"/>
      <c r="X209" s="37"/>
      <c r="Y209" s="54"/>
      <c r="Z209" s="37"/>
      <c r="AA209" s="54"/>
      <c r="AB209" s="37"/>
      <c r="AC209" s="54"/>
      <c r="AD209" s="37"/>
    </row>
    <row r="210" spans="1:30" ht="12.75" customHeight="1">
      <c r="A210" s="160">
        <v>127</v>
      </c>
      <c r="B210" s="161">
        <v>43017</v>
      </c>
      <c r="C210" s="161"/>
      <c r="D210" s="162" t="s">
        <v>205</v>
      </c>
      <c r="E210" s="163" t="s">
        <v>545</v>
      </c>
      <c r="F210" s="163">
        <v>141.5</v>
      </c>
      <c r="G210" s="163"/>
      <c r="H210" s="163">
        <v>183.5</v>
      </c>
      <c r="I210" s="165">
        <v>210</v>
      </c>
      <c r="J210" s="135" t="s">
        <v>732</v>
      </c>
      <c r="K210" s="136">
        <f t="shared" si="50"/>
        <v>42</v>
      </c>
      <c r="L210" s="137">
        <f t="shared" si="51"/>
        <v>0.29681978798586572</v>
      </c>
      <c r="M210" s="132" t="s">
        <v>547</v>
      </c>
      <c r="N210" s="138">
        <v>43042</v>
      </c>
      <c r="O210" s="54"/>
      <c r="P210" s="54"/>
      <c r="Q210" s="198"/>
      <c r="R210" s="37" t="s">
        <v>849</v>
      </c>
      <c r="S210" s="54"/>
      <c r="T210" s="37"/>
      <c r="U210" s="54"/>
      <c r="V210" s="37"/>
      <c r="W210" s="54"/>
      <c r="X210" s="37"/>
      <c r="Y210" s="54"/>
      <c r="Z210" s="37"/>
      <c r="AA210" s="54"/>
      <c r="AB210" s="37"/>
      <c r="AC210" s="54"/>
      <c r="AD210" s="37"/>
    </row>
    <row r="211" spans="1:30" ht="12.75" customHeight="1">
      <c r="A211" s="173">
        <v>128</v>
      </c>
      <c r="B211" s="174">
        <v>43074</v>
      </c>
      <c r="C211" s="174"/>
      <c r="D211" s="175" t="s">
        <v>737</v>
      </c>
      <c r="E211" s="176" t="s">
        <v>545</v>
      </c>
      <c r="F211" s="171">
        <v>172</v>
      </c>
      <c r="G211" s="176"/>
      <c r="H211" s="176">
        <v>155.25</v>
      </c>
      <c r="I211" s="177">
        <v>230</v>
      </c>
      <c r="J211" s="145" t="s">
        <v>738</v>
      </c>
      <c r="K211" s="146">
        <f t="shared" si="50"/>
        <v>-16.75</v>
      </c>
      <c r="L211" s="147">
        <f t="shared" si="51"/>
        <v>-9.7383720930232565E-2</v>
      </c>
      <c r="M211" s="143" t="s">
        <v>557</v>
      </c>
      <c r="N211" s="140">
        <v>43787</v>
      </c>
      <c r="O211" s="54"/>
      <c r="P211" s="54"/>
      <c r="Q211" s="198"/>
      <c r="R211" s="37" t="s">
        <v>849</v>
      </c>
      <c r="S211" s="54"/>
      <c r="T211" s="37"/>
      <c r="U211" s="54"/>
      <c r="V211" s="37"/>
      <c r="W211" s="54"/>
      <c r="X211" s="37"/>
      <c r="Y211" s="54"/>
      <c r="Z211" s="37"/>
      <c r="AA211" s="54"/>
      <c r="AB211" s="37"/>
      <c r="AC211" s="54"/>
      <c r="AD211" s="37"/>
    </row>
    <row r="212" spans="1:30" ht="12.75" customHeight="1">
      <c r="A212" s="160">
        <v>129</v>
      </c>
      <c r="B212" s="161">
        <v>43398</v>
      </c>
      <c r="C212" s="161"/>
      <c r="D212" s="162" t="s">
        <v>117</v>
      </c>
      <c r="E212" s="163" t="s">
        <v>545</v>
      </c>
      <c r="F212" s="163">
        <v>698.5</v>
      </c>
      <c r="G212" s="163"/>
      <c r="H212" s="163">
        <v>890</v>
      </c>
      <c r="I212" s="165">
        <v>890</v>
      </c>
      <c r="J212" s="135" t="s">
        <v>739</v>
      </c>
      <c r="K212" s="136">
        <f t="shared" si="50"/>
        <v>191.5</v>
      </c>
      <c r="L212" s="137">
        <f t="shared" si="51"/>
        <v>0.27415891195418757</v>
      </c>
      <c r="M212" s="132" t="s">
        <v>547</v>
      </c>
      <c r="N212" s="138">
        <v>44328</v>
      </c>
      <c r="O212" s="54"/>
      <c r="P212" s="54"/>
      <c r="Q212" s="198"/>
      <c r="R212" s="37" t="s">
        <v>851</v>
      </c>
      <c r="S212" s="54"/>
      <c r="T212" s="37"/>
      <c r="U212" s="54"/>
      <c r="V212" s="37"/>
      <c r="W212" s="54"/>
      <c r="X212" s="37"/>
      <c r="Y212" s="54"/>
      <c r="Z212" s="37"/>
      <c r="AA212" s="54"/>
      <c r="AB212" s="37"/>
      <c r="AC212" s="54"/>
      <c r="AD212" s="37"/>
    </row>
    <row r="213" spans="1:30" ht="12.75" customHeight="1">
      <c r="A213" s="160">
        <v>130</v>
      </c>
      <c r="B213" s="161">
        <v>42877</v>
      </c>
      <c r="C213" s="161"/>
      <c r="D213" s="162" t="s">
        <v>740</v>
      </c>
      <c r="E213" s="163" t="s">
        <v>545</v>
      </c>
      <c r="F213" s="163">
        <v>127.6</v>
      </c>
      <c r="G213" s="163"/>
      <c r="H213" s="163">
        <v>138</v>
      </c>
      <c r="I213" s="165">
        <v>190</v>
      </c>
      <c r="J213" s="135" t="s">
        <v>741</v>
      </c>
      <c r="K213" s="136">
        <f t="shared" si="50"/>
        <v>10.400000000000006</v>
      </c>
      <c r="L213" s="137">
        <f t="shared" si="51"/>
        <v>8.1504702194357417E-2</v>
      </c>
      <c r="M213" s="132" t="s">
        <v>547</v>
      </c>
      <c r="N213" s="138">
        <v>43774</v>
      </c>
      <c r="O213" s="54"/>
      <c r="P213" s="54"/>
      <c r="Q213" s="198"/>
      <c r="R213" s="37" t="s">
        <v>849</v>
      </c>
      <c r="S213" s="54"/>
      <c r="T213" s="37"/>
      <c r="U213" s="54"/>
      <c r="V213" s="37"/>
      <c r="W213" s="54"/>
      <c r="X213" s="37"/>
      <c r="Y213" s="54"/>
      <c r="Z213" s="37"/>
      <c r="AA213" s="54"/>
      <c r="AB213" s="37"/>
      <c r="AC213" s="54"/>
      <c r="AD213" s="37"/>
    </row>
    <row r="214" spans="1:30" ht="12.75" customHeight="1">
      <c r="A214" s="160">
        <v>131</v>
      </c>
      <c r="B214" s="161">
        <v>43158</v>
      </c>
      <c r="C214" s="161"/>
      <c r="D214" s="162" t="s">
        <v>742</v>
      </c>
      <c r="E214" s="163" t="s">
        <v>545</v>
      </c>
      <c r="F214" s="163">
        <v>317</v>
      </c>
      <c r="G214" s="163"/>
      <c r="H214" s="163">
        <v>382.5</v>
      </c>
      <c r="I214" s="165">
        <v>398</v>
      </c>
      <c r="J214" s="135" t="s">
        <v>743</v>
      </c>
      <c r="K214" s="136">
        <f t="shared" si="50"/>
        <v>65.5</v>
      </c>
      <c r="L214" s="137">
        <f t="shared" si="51"/>
        <v>0.20662460567823343</v>
      </c>
      <c r="M214" s="132" t="s">
        <v>547</v>
      </c>
      <c r="N214" s="138">
        <v>44238</v>
      </c>
      <c r="O214" s="54"/>
      <c r="P214" s="54"/>
      <c r="Q214" s="198"/>
      <c r="R214" s="37" t="s">
        <v>849</v>
      </c>
      <c r="S214" s="54"/>
      <c r="T214" s="37"/>
      <c r="U214" s="54"/>
      <c r="V214" s="37"/>
      <c r="W214" s="54"/>
      <c r="X214" s="37"/>
      <c r="Y214" s="54"/>
      <c r="Z214" s="37"/>
      <c r="AA214" s="54"/>
      <c r="AB214" s="37"/>
      <c r="AC214" s="54"/>
      <c r="AD214" s="37"/>
    </row>
    <row r="215" spans="1:30" ht="12.75" customHeight="1">
      <c r="A215" s="173">
        <v>132</v>
      </c>
      <c r="B215" s="174">
        <v>43164</v>
      </c>
      <c r="C215" s="174"/>
      <c r="D215" s="175" t="s">
        <v>162</v>
      </c>
      <c r="E215" s="176" t="s">
        <v>545</v>
      </c>
      <c r="F215" s="171">
        <f>510-14.4</f>
        <v>495.6</v>
      </c>
      <c r="G215" s="176"/>
      <c r="H215" s="176">
        <v>350</v>
      </c>
      <c r="I215" s="177">
        <v>672</v>
      </c>
      <c r="J215" s="145" t="s">
        <v>744</v>
      </c>
      <c r="K215" s="146">
        <f t="shared" si="50"/>
        <v>-145.60000000000002</v>
      </c>
      <c r="L215" s="147">
        <f t="shared" si="51"/>
        <v>-0.29378531073446329</v>
      </c>
      <c r="M215" s="143" t="s">
        <v>557</v>
      </c>
      <c r="N215" s="140">
        <v>43887</v>
      </c>
      <c r="O215" s="54"/>
      <c r="P215" s="54"/>
      <c r="Q215" s="198"/>
      <c r="R215" s="37" t="s">
        <v>851</v>
      </c>
      <c r="S215" s="54"/>
      <c r="T215" s="37"/>
      <c r="U215" s="54"/>
      <c r="V215" s="37"/>
      <c r="W215" s="54"/>
      <c r="X215" s="37"/>
      <c r="Y215" s="54"/>
      <c r="Z215" s="37"/>
      <c r="AA215" s="54"/>
      <c r="AB215" s="37"/>
      <c r="AC215" s="54"/>
      <c r="AD215" s="37"/>
    </row>
    <row r="216" spans="1:30" ht="12.75" customHeight="1">
      <c r="A216" s="173">
        <v>133</v>
      </c>
      <c r="B216" s="174">
        <v>43237</v>
      </c>
      <c r="C216" s="174"/>
      <c r="D216" s="175" t="s">
        <v>745</v>
      </c>
      <c r="E216" s="176" t="s">
        <v>545</v>
      </c>
      <c r="F216" s="171">
        <v>230.3</v>
      </c>
      <c r="G216" s="176"/>
      <c r="H216" s="176">
        <v>102.5</v>
      </c>
      <c r="I216" s="177">
        <v>348</v>
      </c>
      <c r="J216" s="145" t="s">
        <v>746</v>
      </c>
      <c r="K216" s="146">
        <f t="shared" si="50"/>
        <v>-127.80000000000001</v>
      </c>
      <c r="L216" s="147">
        <f t="shared" si="51"/>
        <v>-0.55492835432045162</v>
      </c>
      <c r="M216" s="143" t="s">
        <v>557</v>
      </c>
      <c r="N216" s="140">
        <v>43896</v>
      </c>
      <c r="O216" s="54"/>
      <c r="P216" s="54"/>
      <c r="Q216" s="198"/>
      <c r="R216" s="37" t="s">
        <v>851</v>
      </c>
      <c r="S216" s="54"/>
      <c r="T216" s="37"/>
      <c r="U216" s="54"/>
      <c r="V216" s="37"/>
      <c r="W216" s="54"/>
      <c r="X216" s="37"/>
      <c r="Y216" s="54"/>
      <c r="Z216" s="37"/>
      <c r="AA216" s="54"/>
      <c r="AB216" s="37"/>
      <c r="AC216" s="54"/>
      <c r="AD216" s="37"/>
    </row>
    <row r="217" spans="1:30" ht="12.75" customHeight="1">
      <c r="A217" s="160">
        <v>134</v>
      </c>
      <c r="B217" s="161">
        <v>43258</v>
      </c>
      <c r="C217" s="161"/>
      <c r="D217" s="162" t="s">
        <v>422</v>
      </c>
      <c r="E217" s="163" t="s">
        <v>545</v>
      </c>
      <c r="F217" s="163">
        <f>342.5-5.1</f>
        <v>337.4</v>
      </c>
      <c r="G217" s="163"/>
      <c r="H217" s="163">
        <v>412.5</v>
      </c>
      <c r="I217" s="165">
        <v>439</v>
      </c>
      <c r="J217" s="135" t="s">
        <v>747</v>
      </c>
      <c r="K217" s="136">
        <f t="shared" si="50"/>
        <v>75.100000000000023</v>
      </c>
      <c r="L217" s="137">
        <f t="shared" si="51"/>
        <v>0.22258446947243635</v>
      </c>
      <c r="M217" s="132" t="s">
        <v>547</v>
      </c>
      <c r="N217" s="138">
        <v>44230</v>
      </c>
      <c r="O217" s="54"/>
      <c r="P217" s="54"/>
      <c r="Q217" s="198"/>
      <c r="R217" s="37" t="s">
        <v>849</v>
      </c>
      <c r="S217" s="54"/>
      <c r="T217" s="37"/>
      <c r="U217" s="54"/>
      <c r="V217" s="37"/>
      <c r="W217" s="54"/>
      <c r="X217" s="37"/>
      <c r="Y217" s="54"/>
      <c r="Z217" s="37"/>
      <c r="AA217" s="54"/>
      <c r="AB217" s="37"/>
      <c r="AC217" s="54"/>
      <c r="AD217" s="37"/>
    </row>
    <row r="218" spans="1:30" ht="12.75" customHeight="1">
      <c r="A218" s="154">
        <v>135</v>
      </c>
      <c r="B218" s="153">
        <v>43285</v>
      </c>
      <c r="C218" s="153"/>
      <c r="D218" s="154" t="s">
        <v>56</v>
      </c>
      <c r="E218" s="155" t="s">
        <v>545</v>
      </c>
      <c r="F218" s="155">
        <f>127.5-5.53</f>
        <v>121.97</v>
      </c>
      <c r="G218" s="156"/>
      <c r="H218" s="156">
        <v>122.5</v>
      </c>
      <c r="I218" s="156">
        <v>170</v>
      </c>
      <c r="J218" s="157" t="s">
        <v>748</v>
      </c>
      <c r="K218" s="158">
        <f t="shared" si="50"/>
        <v>0.53000000000000114</v>
      </c>
      <c r="L218" s="159">
        <f t="shared" si="51"/>
        <v>4.3453308190538747E-3</v>
      </c>
      <c r="M218" s="155" t="s">
        <v>564</v>
      </c>
      <c r="N218" s="153">
        <v>44431</v>
      </c>
      <c r="O218" s="54"/>
      <c r="P218" s="54"/>
      <c r="Q218" s="198"/>
      <c r="R218" s="37" t="s">
        <v>851</v>
      </c>
      <c r="S218" s="54"/>
      <c r="T218" s="37"/>
      <c r="U218" s="54"/>
      <c r="V218" s="37"/>
      <c r="W218" s="54"/>
      <c r="X218" s="37"/>
      <c r="Y218" s="54"/>
      <c r="Z218" s="37"/>
      <c r="AA218" s="54"/>
      <c r="AB218" s="37"/>
      <c r="AC218" s="54"/>
      <c r="AD218" s="37"/>
    </row>
    <row r="219" spans="1:30" ht="12.75" customHeight="1">
      <c r="A219" s="173">
        <v>136</v>
      </c>
      <c r="B219" s="174">
        <v>43294</v>
      </c>
      <c r="C219" s="174"/>
      <c r="D219" s="175" t="s">
        <v>749</v>
      </c>
      <c r="E219" s="176" t="s">
        <v>545</v>
      </c>
      <c r="F219" s="171">
        <v>46.5</v>
      </c>
      <c r="G219" s="176"/>
      <c r="H219" s="176">
        <v>17</v>
      </c>
      <c r="I219" s="177">
        <v>59</v>
      </c>
      <c r="J219" s="145" t="s">
        <v>750</v>
      </c>
      <c r="K219" s="146">
        <f t="shared" si="50"/>
        <v>-29.5</v>
      </c>
      <c r="L219" s="147">
        <f t="shared" si="51"/>
        <v>-0.63440860215053763</v>
      </c>
      <c r="M219" s="143" t="s">
        <v>557</v>
      </c>
      <c r="N219" s="140">
        <v>43887</v>
      </c>
      <c r="O219" s="54"/>
      <c r="P219" s="54"/>
      <c r="Q219" s="198"/>
      <c r="R219" s="37" t="s">
        <v>851</v>
      </c>
      <c r="S219" s="54"/>
      <c r="T219" s="37"/>
      <c r="U219" s="54"/>
      <c r="V219" s="37"/>
      <c r="W219" s="54"/>
      <c r="X219" s="37"/>
      <c r="Y219" s="54"/>
      <c r="Z219" s="37"/>
      <c r="AA219" s="54"/>
      <c r="AB219" s="37"/>
      <c r="AC219" s="54"/>
      <c r="AD219" s="37"/>
    </row>
    <row r="220" spans="1:30" ht="12.75" customHeight="1">
      <c r="A220" s="160">
        <v>137</v>
      </c>
      <c r="B220" s="161">
        <v>43396</v>
      </c>
      <c r="C220" s="161"/>
      <c r="D220" s="162" t="s">
        <v>406</v>
      </c>
      <c r="E220" s="163" t="s">
        <v>545</v>
      </c>
      <c r="F220" s="163">
        <v>156.5</v>
      </c>
      <c r="G220" s="163"/>
      <c r="H220" s="163">
        <v>207.5</v>
      </c>
      <c r="I220" s="165">
        <v>191</v>
      </c>
      <c r="J220" s="135" t="s">
        <v>631</v>
      </c>
      <c r="K220" s="136">
        <f t="shared" si="50"/>
        <v>51</v>
      </c>
      <c r="L220" s="137">
        <f t="shared" si="51"/>
        <v>0.32587859424920129</v>
      </c>
      <c r="M220" s="132" t="s">
        <v>547</v>
      </c>
      <c r="N220" s="138">
        <v>44369</v>
      </c>
      <c r="O220" s="54"/>
      <c r="P220" s="54"/>
      <c r="Q220" s="198"/>
      <c r="R220" s="37" t="s">
        <v>851</v>
      </c>
      <c r="S220" s="54"/>
      <c r="T220" s="37"/>
      <c r="U220" s="54"/>
      <c r="V220" s="37"/>
      <c r="W220" s="54"/>
      <c r="X220" s="37"/>
      <c r="Y220" s="54"/>
      <c r="Z220" s="37"/>
      <c r="AA220" s="54"/>
      <c r="AB220" s="37"/>
      <c r="AC220" s="54"/>
      <c r="AD220" s="37"/>
    </row>
    <row r="221" spans="1:30" ht="12.75" customHeight="1">
      <c r="A221" s="160">
        <v>138</v>
      </c>
      <c r="B221" s="161">
        <v>43439</v>
      </c>
      <c r="C221" s="161"/>
      <c r="D221" s="162" t="s">
        <v>337</v>
      </c>
      <c r="E221" s="163" t="s">
        <v>545</v>
      </c>
      <c r="F221" s="163">
        <v>259.5</v>
      </c>
      <c r="G221" s="163"/>
      <c r="H221" s="163">
        <v>320</v>
      </c>
      <c r="I221" s="165">
        <v>320</v>
      </c>
      <c r="J221" s="135" t="s">
        <v>631</v>
      </c>
      <c r="K221" s="136">
        <f t="shared" si="50"/>
        <v>60.5</v>
      </c>
      <c r="L221" s="137">
        <f t="shared" si="51"/>
        <v>0.23314065510597304</v>
      </c>
      <c r="M221" s="132" t="s">
        <v>547</v>
      </c>
      <c r="N221" s="138">
        <v>44323</v>
      </c>
      <c r="O221" s="54"/>
      <c r="P221" s="54"/>
      <c r="Q221" s="198"/>
      <c r="R221" s="37" t="s">
        <v>851</v>
      </c>
      <c r="S221" s="54"/>
      <c r="T221" s="37"/>
      <c r="U221" s="54"/>
      <c r="V221" s="37"/>
      <c r="W221" s="54"/>
      <c r="X221" s="37"/>
      <c r="Y221" s="54"/>
      <c r="Z221" s="37"/>
      <c r="AA221" s="54"/>
      <c r="AB221" s="37"/>
      <c r="AC221" s="54"/>
      <c r="AD221" s="37"/>
    </row>
    <row r="222" spans="1:30" ht="12.75" customHeight="1">
      <c r="A222" s="173">
        <v>139</v>
      </c>
      <c r="B222" s="174">
        <v>43439</v>
      </c>
      <c r="C222" s="174"/>
      <c r="D222" s="175" t="s">
        <v>751</v>
      </c>
      <c r="E222" s="176" t="s">
        <v>545</v>
      </c>
      <c r="F222" s="176">
        <v>715</v>
      </c>
      <c r="G222" s="176"/>
      <c r="H222" s="176">
        <v>445</v>
      </c>
      <c r="I222" s="177">
        <v>840</v>
      </c>
      <c r="J222" s="145" t="s">
        <v>752</v>
      </c>
      <c r="K222" s="146">
        <f t="shared" si="50"/>
        <v>-270</v>
      </c>
      <c r="L222" s="147">
        <f t="shared" si="51"/>
        <v>-0.3776223776223776</v>
      </c>
      <c r="M222" s="143" t="s">
        <v>557</v>
      </c>
      <c r="N222" s="140">
        <v>43800</v>
      </c>
      <c r="O222" s="54"/>
      <c r="P222" s="54"/>
      <c r="Q222" s="198"/>
      <c r="R222" s="37" t="s">
        <v>851</v>
      </c>
      <c r="S222" s="54"/>
      <c r="T222" s="37"/>
      <c r="U222" s="54"/>
      <c r="V222" s="37"/>
      <c r="W222" s="54"/>
      <c r="X222" s="37"/>
      <c r="Y222" s="54"/>
      <c r="Z222" s="37"/>
      <c r="AA222" s="54"/>
      <c r="AB222" s="37"/>
      <c r="AC222" s="54"/>
      <c r="AD222" s="37"/>
    </row>
    <row r="223" spans="1:30" ht="12.75" customHeight="1">
      <c r="A223" s="160">
        <v>140</v>
      </c>
      <c r="B223" s="161">
        <v>43469</v>
      </c>
      <c r="C223" s="161"/>
      <c r="D223" s="162" t="s">
        <v>176</v>
      </c>
      <c r="E223" s="163" t="s">
        <v>545</v>
      </c>
      <c r="F223" s="163">
        <v>875</v>
      </c>
      <c r="G223" s="163"/>
      <c r="H223" s="163">
        <v>1165</v>
      </c>
      <c r="I223" s="165">
        <v>1185</v>
      </c>
      <c r="J223" s="135" t="s">
        <v>753</v>
      </c>
      <c r="K223" s="136">
        <f t="shared" si="50"/>
        <v>290</v>
      </c>
      <c r="L223" s="137">
        <f t="shared" si="51"/>
        <v>0.33142857142857141</v>
      </c>
      <c r="M223" s="132" t="s">
        <v>547</v>
      </c>
      <c r="N223" s="138">
        <v>43847</v>
      </c>
      <c r="O223" s="54"/>
      <c r="P223" s="54"/>
      <c r="Q223" s="198"/>
      <c r="R223" s="37" t="s">
        <v>851</v>
      </c>
      <c r="S223" s="54"/>
      <c r="T223" s="37"/>
      <c r="U223" s="54"/>
      <c r="V223" s="37"/>
      <c r="W223" s="54"/>
      <c r="X223" s="37"/>
      <c r="Y223" s="54"/>
      <c r="Z223" s="37"/>
      <c r="AA223" s="54"/>
      <c r="AB223" s="37"/>
      <c r="AC223" s="54"/>
      <c r="AD223" s="37"/>
    </row>
    <row r="224" spans="1:30" ht="12.75" customHeight="1">
      <c r="A224" s="160">
        <v>141</v>
      </c>
      <c r="B224" s="161">
        <v>43559</v>
      </c>
      <c r="C224" s="161"/>
      <c r="D224" s="162" t="s">
        <v>355</v>
      </c>
      <c r="E224" s="163" t="s">
        <v>545</v>
      </c>
      <c r="F224" s="163">
        <f>387-14.63</f>
        <v>372.37</v>
      </c>
      <c r="G224" s="163"/>
      <c r="H224" s="163">
        <v>490</v>
      </c>
      <c r="I224" s="165">
        <v>490</v>
      </c>
      <c r="J224" s="135" t="s">
        <v>631</v>
      </c>
      <c r="K224" s="136">
        <f t="shared" si="50"/>
        <v>117.63</v>
      </c>
      <c r="L224" s="137">
        <f t="shared" si="51"/>
        <v>0.31589548030185027</v>
      </c>
      <c r="M224" s="132" t="s">
        <v>547</v>
      </c>
      <c r="N224" s="138">
        <v>43850</v>
      </c>
      <c r="O224" s="54"/>
      <c r="P224" s="54"/>
      <c r="Q224" s="198"/>
      <c r="R224" s="37" t="s">
        <v>851</v>
      </c>
      <c r="S224" s="54"/>
      <c r="T224" s="37"/>
      <c r="U224" s="54"/>
      <c r="V224" s="37"/>
      <c r="W224" s="54"/>
      <c r="X224" s="37"/>
      <c r="Y224" s="54"/>
      <c r="Z224" s="37"/>
      <c r="AA224" s="54"/>
      <c r="AB224" s="37"/>
      <c r="AC224" s="54"/>
      <c r="AD224" s="37"/>
    </row>
    <row r="225" spans="1:30" ht="12.75" customHeight="1">
      <c r="A225" s="173">
        <v>142</v>
      </c>
      <c r="B225" s="174">
        <v>43578</v>
      </c>
      <c r="C225" s="174"/>
      <c r="D225" s="175" t="s">
        <v>754</v>
      </c>
      <c r="E225" s="176" t="s">
        <v>556</v>
      </c>
      <c r="F225" s="176">
        <v>220</v>
      </c>
      <c r="G225" s="176"/>
      <c r="H225" s="176">
        <v>127.5</v>
      </c>
      <c r="I225" s="177">
        <v>284</v>
      </c>
      <c r="J225" s="145" t="s">
        <v>755</v>
      </c>
      <c r="K225" s="146">
        <f t="shared" si="50"/>
        <v>-92.5</v>
      </c>
      <c r="L225" s="147">
        <f t="shared" si="51"/>
        <v>-0.42045454545454547</v>
      </c>
      <c r="M225" s="143" t="s">
        <v>557</v>
      </c>
      <c r="N225" s="140">
        <v>43896</v>
      </c>
      <c r="O225" s="54"/>
      <c r="P225" s="54"/>
      <c r="Q225" s="198"/>
      <c r="R225" s="37" t="s">
        <v>851</v>
      </c>
      <c r="S225" s="54"/>
      <c r="T225" s="37"/>
      <c r="U225" s="54"/>
      <c r="V225" s="37"/>
      <c r="W225" s="54"/>
      <c r="X225" s="37"/>
      <c r="Y225" s="54"/>
      <c r="Z225" s="37"/>
      <c r="AA225" s="54"/>
      <c r="AB225" s="37"/>
      <c r="AC225" s="54"/>
      <c r="AD225" s="37"/>
    </row>
    <row r="226" spans="1:30" ht="12.75" customHeight="1">
      <c r="A226" s="160">
        <v>143</v>
      </c>
      <c r="B226" s="161">
        <v>43622</v>
      </c>
      <c r="C226" s="161"/>
      <c r="D226" s="162" t="s">
        <v>460</v>
      </c>
      <c r="E226" s="163" t="s">
        <v>556</v>
      </c>
      <c r="F226" s="163">
        <v>332.8</v>
      </c>
      <c r="G226" s="163"/>
      <c r="H226" s="163">
        <v>405</v>
      </c>
      <c r="I226" s="165">
        <v>419</v>
      </c>
      <c r="J226" s="135" t="s">
        <v>756</v>
      </c>
      <c r="K226" s="136">
        <f t="shared" si="50"/>
        <v>72.199999999999989</v>
      </c>
      <c r="L226" s="137">
        <f t="shared" si="51"/>
        <v>0.21694711538461534</v>
      </c>
      <c r="M226" s="132" t="s">
        <v>547</v>
      </c>
      <c r="N226" s="138">
        <v>43860</v>
      </c>
      <c r="O226" s="54"/>
      <c r="P226" s="54"/>
      <c r="Q226" s="198"/>
      <c r="R226" s="37" t="s">
        <v>849</v>
      </c>
      <c r="S226" s="54"/>
      <c r="T226" s="37"/>
      <c r="U226" s="54"/>
      <c r="V226" s="37"/>
      <c r="W226" s="54"/>
      <c r="X226" s="37"/>
      <c r="Y226" s="54"/>
      <c r="Z226" s="37"/>
      <c r="AA226" s="54"/>
      <c r="AB226" s="37"/>
      <c r="AC226" s="54"/>
      <c r="AD226" s="37"/>
    </row>
    <row r="227" spans="1:30" ht="12.75" customHeight="1">
      <c r="A227" s="154">
        <v>144</v>
      </c>
      <c r="B227" s="153">
        <v>43641</v>
      </c>
      <c r="C227" s="153"/>
      <c r="D227" s="154" t="s">
        <v>168</v>
      </c>
      <c r="E227" s="155" t="s">
        <v>545</v>
      </c>
      <c r="F227" s="155">
        <v>386</v>
      </c>
      <c r="G227" s="156"/>
      <c r="H227" s="156">
        <v>395</v>
      </c>
      <c r="I227" s="156">
        <v>452</v>
      </c>
      <c r="J227" s="157" t="s">
        <v>757</v>
      </c>
      <c r="K227" s="158">
        <f t="shared" si="50"/>
        <v>9</v>
      </c>
      <c r="L227" s="159">
        <f t="shared" si="51"/>
        <v>2.3316062176165803E-2</v>
      </c>
      <c r="M227" s="155" t="s">
        <v>564</v>
      </c>
      <c r="N227" s="153">
        <v>43868</v>
      </c>
      <c r="O227" s="54"/>
      <c r="P227" s="54"/>
      <c r="Q227" s="198"/>
      <c r="R227" s="37" t="s">
        <v>849</v>
      </c>
      <c r="S227" s="54"/>
      <c r="T227" s="37"/>
      <c r="U227" s="54"/>
      <c r="V227" s="37"/>
      <c r="W227" s="54"/>
      <c r="X227" s="37"/>
      <c r="Y227" s="54"/>
      <c r="Z227" s="37"/>
      <c r="AA227" s="54"/>
      <c r="AB227" s="37"/>
      <c r="AC227" s="54"/>
      <c r="AD227" s="37"/>
    </row>
    <row r="228" spans="1:30" ht="12.75" customHeight="1">
      <c r="A228" s="154">
        <v>145</v>
      </c>
      <c r="B228" s="153">
        <v>43707</v>
      </c>
      <c r="C228" s="153"/>
      <c r="D228" s="154" t="s">
        <v>143</v>
      </c>
      <c r="E228" s="155" t="s">
        <v>545</v>
      </c>
      <c r="F228" s="155">
        <v>137.5</v>
      </c>
      <c r="G228" s="156"/>
      <c r="H228" s="156">
        <v>138.5</v>
      </c>
      <c r="I228" s="156">
        <v>190</v>
      </c>
      <c r="J228" s="157" t="s">
        <v>758</v>
      </c>
      <c r="K228" s="158">
        <f t="shared" si="50"/>
        <v>1</v>
      </c>
      <c r="L228" s="159">
        <f t="shared" si="51"/>
        <v>7.2727272727272727E-3</v>
      </c>
      <c r="M228" s="155" t="s">
        <v>564</v>
      </c>
      <c r="N228" s="153">
        <v>44432</v>
      </c>
      <c r="O228" s="54"/>
      <c r="P228" s="54"/>
      <c r="Q228" s="198"/>
      <c r="R228" s="37" t="s">
        <v>851</v>
      </c>
      <c r="S228" s="54"/>
      <c r="T228" s="37"/>
      <c r="U228" s="54"/>
      <c r="V228" s="37"/>
      <c r="W228" s="54"/>
      <c r="X228" s="37"/>
      <c r="Y228" s="54"/>
      <c r="Z228" s="37"/>
      <c r="AA228" s="54"/>
      <c r="AB228" s="37"/>
      <c r="AC228" s="54"/>
      <c r="AD228" s="37"/>
    </row>
    <row r="229" spans="1:30" ht="12.75" customHeight="1">
      <c r="A229" s="160">
        <v>146</v>
      </c>
      <c r="B229" s="161">
        <v>43731</v>
      </c>
      <c r="C229" s="161"/>
      <c r="D229" s="162" t="s">
        <v>415</v>
      </c>
      <c r="E229" s="163" t="s">
        <v>545</v>
      </c>
      <c r="F229" s="163">
        <v>235</v>
      </c>
      <c r="G229" s="163"/>
      <c r="H229" s="163">
        <v>295</v>
      </c>
      <c r="I229" s="165">
        <v>296</v>
      </c>
      <c r="J229" s="135" t="s">
        <v>759</v>
      </c>
      <c r="K229" s="136">
        <f t="shared" si="50"/>
        <v>60</v>
      </c>
      <c r="L229" s="137">
        <f t="shared" si="51"/>
        <v>0.25531914893617019</v>
      </c>
      <c r="M229" s="132" t="s">
        <v>547</v>
      </c>
      <c r="N229" s="138">
        <v>43844</v>
      </c>
      <c r="O229" s="54"/>
      <c r="P229" s="54"/>
      <c r="Q229" s="198"/>
      <c r="R229" s="37" t="s">
        <v>849</v>
      </c>
      <c r="S229" s="54"/>
      <c r="T229" s="37"/>
      <c r="U229" s="54"/>
      <c r="V229" s="37"/>
      <c r="W229" s="54"/>
      <c r="X229" s="37"/>
      <c r="Y229" s="54"/>
      <c r="Z229" s="37"/>
      <c r="AA229" s="54"/>
      <c r="AB229" s="37"/>
      <c r="AC229" s="54"/>
      <c r="AD229" s="37"/>
    </row>
    <row r="230" spans="1:30" ht="12.75" customHeight="1">
      <c r="A230" s="160">
        <v>147</v>
      </c>
      <c r="B230" s="161">
        <v>43752</v>
      </c>
      <c r="C230" s="161"/>
      <c r="D230" s="162" t="s">
        <v>760</v>
      </c>
      <c r="E230" s="163" t="s">
        <v>545</v>
      </c>
      <c r="F230" s="163">
        <v>277.5</v>
      </c>
      <c r="G230" s="163"/>
      <c r="H230" s="163">
        <v>333</v>
      </c>
      <c r="I230" s="165">
        <v>333</v>
      </c>
      <c r="J230" s="135" t="s">
        <v>761</v>
      </c>
      <c r="K230" s="136">
        <f t="shared" si="50"/>
        <v>55.5</v>
      </c>
      <c r="L230" s="137">
        <f t="shared" si="51"/>
        <v>0.2</v>
      </c>
      <c r="M230" s="132" t="s">
        <v>547</v>
      </c>
      <c r="N230" s="138">
        <v>43846</v>
      </c>
      <c r="O230" s="54"/>
      <c r="P230" s="54"/>
      <c r="Q230" s="198"/>
      <c r="R230" s="37" t="s">
        <v>851</v>
      </c>
      <c r="S230" s="54"/>
      <c r="T230" s="37"/>
      <c r="U230" s="54"/>
      <c r="V230" s="37"/>
      <c r="W230" s="54"/>
      <c r="X230" s="37"/>
      <c r="Y230" s="54"/>
      <c r="Z230" s="37"/>
      <c r="AA230" s="54"/>
      <c r="AB230" s="37"/>
      <c r="AC230" s="54"/>
      <c r="AD230" s="37"/>
    </row>
    <row r="231" spans="1:30" ht="12.75" customHeight="1">
      <c r="A231" s="160">
        <v>148</v>
      </c>
      <c r="B231" s="161">
        <v>43752</v>
      </c>
      <c r="C231" s="161"/>
      <c r="D231" s="162" t="s">
        <v>762</v>
      </c>
      <c r="E231" s="163" t="s">
        <v>545</v>
      </c>
      <c r="F231" s="163">
        <v>930</v>
      </c>
      <c r="G231" s="163"/>
      <c r="H231" s="163">
        <v>1165</v>
      </c>
      <c r="I231" s="165">
        <v>1200</v>
      </c>
      <c r="J231" s="135" t="s">
        <v>763</v>
      </c>
      <c r="K231" s="136">
        <f t="shared" si="50"/>
        <v>235</v>
      </c>
      <c r="L231" s="137">
        <f t="shared" si="51"/>
        <v>0.25268817204301075</v>
      </c>
      <c r="M231" s="132" t="s">
        <v>547</v>
      </c>
      <c r="N231" s="138">
        <v>43847</v>
      </c>
      <c r="O231" s="54"/>
      <c r="P231" s="54"/>
      <c r="Q231" s="198"/>
      <c r="R231" s="37" t="s">
        <v>849</v>
      </c>
      <c r="S231" s="54"/>
      <c r="T231" s="37"/>
      <c r="U231" s="54"/>
      <c r="V231" s="37"/>
      <c r="W231" s="54"/>
      <c r="X231" s="37"/>
      <c r="Y231" s="54"/>
      <c r="Z231" s="37"/>
      <c r="AA231" s="54"/>
      <c r="AB231" s="37"/>
      <c r="AC231" s="54"/>
      <c r="AD231" s="37"/>
    </row>
    <row r="232" spans="1:30" ht="12.75" customHeight="1">
      <c r="A232" s="160">
        <v>149</v>
      </c>
      <c r="B232" s="161">
        <v>43753</v>
      </c>
      <c r="C232" s="161"/>
      <c r="D232" s="162" t="s">
        <v>764</v>
      </c>
      <c r="E232" s="163" t="s">
        <v>545</v>
      </c>
      <c r="F232" s="133">
        <v>111</v>
      </c>
      <c r="G232" s="163"/>
      <c r="H232" s="163">
        <v>141</v>
      </c>
      <c r="I232" s="165">
        <v>141</v>
      </c>
      <c r="J232" s="135" t="s">
        <v>765</v>
      </c>
      <c r="K232" s="136">
        <f t="shared" si="50"/>
        <v>30</v>
      </c>
      <c r="L232" s="137">
        <f t="shared" si="51"/>
        <v>0.27027027027027029</v>
      </c>
      <c r="M232" s="132" t="s">
        <v>547</v>
      </c>
      <c r="N232" s="138">
        <v>44328</v>
      </c>
      <c r="O232" s="54"/>
      <c r="P232" s="54"/>
      <c r="Q232" s="198"/>
      <c r="R232" s="37" t="s">
        <v>849</v>
      </c>
      <c r="S232" s="54"/>
      <c r="T232" s="37"/>
      <c r="U232" s="54"/>
      <c r="V232" s="37"/>
      <c r="W232" s="54"/>
      <c r="X232" s="37"/>
      <c r="Y232" s="54"/>
      <c r="Z232" s="37"/>
      <c r="AA232" s="54"/>
      <c r="AB232" s="37"/>
      <c r="AC232" s="54"/>
      <c r="AD232" s="37"/>
    </row>
    <row r="233" spans="1:30" ht="12.75" customHeight="1">
      <c r="A233" s="160">
        <v>150</v>
      </c>
      <c r="B233" s="161">
        <v>43753</v>
      </c>
      <c r="C233" s="161"/>
      <c r="D233" s="162" t="s">
        <v>766</v>
      </c>
      <c r="E233" s="163" t="s">
        <v>545</v>
      </c>
      <c r="F233" s="133">
        <v>296</v>
      </c>
      <c r="G233" s="163"/>
      <c r="H233" s="163">
        <v>370</v>
      </c>
      <c r="I233" s="165">
        <v>370</v>
      </c>
      <c r="J233" s="135" t="s">
        <v>631</v>
      </c>
      <c r="K233" s="136">
        <f t="shared" ref="K233:K258" si="52">H233-F233</f>
        <v>74</v>
      </c>
      <c r="L233" s="137">
        <f t="shared" ref="L233:L258" si="53">K233/F233</f>
        <v>0.25</v>
      </c>
      <c r="M233" s="132" t="s">
        <v>547</v>
      </c>
      <c r="N233" s="138">
        <v>43853</v>
      </c>
      <c r="O233" s="54"/>
      <c r="P233" s="54"/>
      <c r="Q233" s="198"/>
      <c r="R233" s="37" t="s">
        <v>849</v>
      </c>
      <c r="S233" s="54"/>
      <c r="T233" s="37"/>
      <c r="U233" s="54"/>
      <c r="V233" s="37"/>
      <c r="W233" s="54"/>
      <c r="X233" s="37"/>
      <c r="Y233" s="54"/>
      <c r="Z233" s="37"/>
      <c r="AA233" s="54"/>
      <c r="AB233" s="37"/>
      <c r="AC233" s="54"/>
      <c r="AD233" s="37"/>
    </row>
    <row r="234" spans="1:30" ht="12.75" customHeight="1">
      <c r="A234" s="160">
        <v>151</v>
      </c>
      <c r="B234" s="161">
        <v>43754</v>
      </c>
      <c r="C234" s="161"/>
      <c r="D234" s="162" t="s">
        <v>767</v>
      </c>
      <c r="E234" s="163" t="s">
        <v>545</v>
      </c>
      <c r="F234" s="133">
        <v>300</v>
      </c>
      <c r="G234" s="163"/>
      <c r="H234" s="163">
        <v>382.5</v>
      </c>
      <c r="I234" s="165">
        <v>344</v>
      </c>
      <c r="J234" s="135" t="s">
        <v>768</v>
      </c>
      <c r="K234" s="136">
        <f t="shared" si="52"/>
        <v>82.5</v>
      </c>
      <c r="L234" s="137">
        <f t="shared" si="53"/>
        <v>0.27500000000000002</v>
      </c>
      <c r="M234" s="132" t="s">
        <v>547</v>
      </c>
      <c r="N234" s="138">
        <v>44238</v>
      </c>
      <c r="O234" s="54"/>
      <c r="P234" s="54"/>
      <c r="Q234" s="198"/>
      <c r="R234" s="37" t="s">
        <v>849</v>
      </c>
      <c r="S234" s="54"/>
      <c r="T234" s="37"/>
      <c r="U234" s="54"/>
      <c r="V234" s="37"/>
      <c r="W234" s="54"/>
      <c r="X234" s="37"/>
      <c r="Y234" s="54"/>
      <c r="Z234" s="37"/>
      <c r="AA234" s="54"/>
      <c r="AB234" s="37"/>
      <c r="AC234" s="54"/>
      <c r="AD234" s="37"/>
    </row>
    <row r="235" spans="1:30" ht="12.75" customHeight="1">
      <c r="A235" s="160">
        <v>152</v>
      </c>
      <c r="B235" s="161">
        <v>43832</v>
      </c>
      <c r="C235" s="161"/>
      <c r="D235" s="162" t="s">
        <v>769</v>
      </c>
      <c r="E235" s="163" t="s">
        <v>545</v>
      </c>
      <c r="F235" s="133">
        <v>495</v>
      </c>
      <c r="G235" s="163"/>
      <c r="H235" s="163">
        <v>595</v>
      </c>
      <c r="I235" s="165">
        <v>590</v>
      </c>
      <c r="J235" s="135" t="s">
        <v>567</v>
      </c>
      <c r="K235" s="136">
        <f t="shared" si="52"/>
        <v>100</v>
      </c>
      <c r="L235" s="137">
        <f t="shared" si="53"/>
        <v>0.20202020202020202</v>
      </c>
      <c r="M235" s="132" t="s">
        <v>547</v>
      </c>
      <c r="N235" s="138">
        <v>44589</v>
      </c>
      <c r="O235" s="54"/>
      <c r="P235" s="54"/>
      <c r="Q235" s="198"/>
      <c r="R235" s="37" t="s">
        <v>849</v>
      </c>
      <c r="S235" s="54"/>
      <c r="T235" s="37"/>
      <c r="U235" s="54"/>
      <c r="V235" s="37"/>
      <c r="W235" s="54"/>
      <c r="X235" s="37"/>
      <c r="Y235" s="54"/>
      <c r="Z235" s="37"/>
      <c r="AA235" s="54"/>
      <c r="AB235" s="37"/>
      <c r="AC235" s="54"/>
      <c r="AD235" s="37"/>
    </row>
    <row r="236" spans="1:30" ht="12.75" customHeight="1">
      <c r="A236" s="160">
        <v>153</v>
      </c>
      <c r="B236" s="161">
        <v>43966</v>
      </c>
      <c r="C236" s="161"/>
      <c r="D236" s="162" t="s">
        <v>74</v>
      </c>
      <c r="E236" s="163" t="s">
        <v>545</v>
      </c>
      <c r="F236" s="133">
        <v>67.5</v>
      </c>
      <c r="G236" s="163"/>
      <c r="H236" s="163">
        <v>86</v>
      </c>
      <c r="I236" s="165">
        <v>86</v>
      </c>
      <c r="J236" s="135" t="s">
        <v>770</v>
      </c>
      <c r="K236" s="136">
        <f t="shared" si="52"/>
        <v>18.5</v>
      </c>
      <c r="L236" s="137">
        <f t="shared" si="53"/>
        <v>0.27407407407407408</v>
      </c>
      <c r="M236" s="132" t="s">
        <v>547</v>
      </c>
      <c r="N236" s="138">
        <v>44008</v>
      </c>
      <c r="O236" s="54"/>
      <c r="P236" s="54"/>
      <c r="Q236" s="198"/>
      <c r="R236" s="37" t="s">
        <v>849</v>
      </c>
      <c r="S236" s="54"/>
      <c r="T236" s="37"/>
      <c r="U236" s="54"/>
      <c r="V236" s="37"/>
      <c r="W236" s="54"/>
      <c r="X236" s="37"/>
      <c r="Y236" s="54"/>
      <c r="Z236" s="37"/>
      <c r="AA236" s="54"/>
      <c r="AB236" s="37"/>
      <c r="AC236" s="54"/>
      <c r="AD236" s="37"/>
    </row>
    <row r="237" spans="1:30" ht="12.75" customHeight="1">
      <c r="A237" s="160">
        <v>154</v>
      </c>
      <c r="B237" s="161">
        <v>44035</v>
      </c>
      <c r="C237" s="161"/>
      <c r="D237" s="162" t="s">
        <v>459</v>
      </c>
      <c r="E237" s="163" t="s">
        <v>545</v>
      </c>
      <c r="F237" s="133">
        <v>231</v>
      </c>
      <c r="G237" s="163"/>
      <c r="H237" s="163">
        <v>281</v>
      </c>
      <c r="I237" s="165">
        <v>281</v>
      </c>
      <c r="J237" s="135" t="s">
        <v>631</v>
      </c>
      <c r="K237" s="136">
        <f t="shared" si="52"/>
        <v>50</v>
      </c>
      <c r="L237" s="137">
        <f t="shared" si="53"/>
        <v>0.21645021645021645</v>
      </c>
      <c r="M237" s="132" t="s">
        <v>547</v>
      </c>
      <c r="N237" s="138">
        <v>44358</v>
      </c>
      <c r="O237" s="54"/>
      <c r="P237" s="54"/>
      <c r="Q237" s="198"/>
      <c r="R237" s="37" t="s">
        <v>849</v>
      </c>
      <c r="S237" s="54"/>
      <c r="T237" s="37"/>
      <c r="U237" s="54"/>
      <c r="V237" s="37"/>
      <c r="W237" s="54"/>
      <c r="X237" s="37"/>
      <c r="Y237" s="54"/>
      <c r="Z237" s="37"/>
      <c r="AA237" s="54"/>
      <c r="AB237" s="37"/>
      <c r="AC237" s="54"/>
      <c r="AD237" s="37"/>
    </row>
    <row r="238" spans="1:30" ht="12.75" customHeight="1">
      <c r="A238" s="160">
        <v>155</v>
      </c>
      <c r="B238" s="161">
        <v>44092</v>
      </c>
      <c r="C238" s="161"/>
      <c r="D238" s="162" t="s">
        <v>141</v>
      </c>
      <c r="E238" s="163" t="s">
        <v>545</v>
      </c>
      <c r="F238" s="163">
        <v>206</v>
      </c>
      <c r="G238" s="163"/>
      <c r="H238" s="163">
        <v>248</v>
      </c>
      <c r="I238" s="165">
        <v>248</v>
      </c>
      <c r="J238" s="135" t="s">
        <v>631</v>
      </c>
      <c r="K238" s="136">
        <f t="shared" si="52"/>
        <v>42</v>
      </c>
      <c r="L238" s="137">
        <f t="shared" si="53"/>
        <v>0.20388349514563106</v>
      </c>
      <c r="M238" s="132" t="s">
        <v>547</v>
      </c>
      <c r="N238" s="138">
        <v>44214</v>
      </c>
      <c r="O238" s="54"/>
      <c r="P238" s="54"/>
      <c r="Q238" s="198"/>
      <c r="R238" s="37" t="s">
        <v>849</v>
      </c>
      <c r="S238" s="54"/>
      <c r="T238" s="37"/>
      <c r="U238" s="54"/>
      <c r="V238" s="37"/>
      <c r="W238" s="54"/>
      <c r="X238" s="37"/>
      <c r="Y238" s="54"/>
      <c r="Z238" s="37"/>
      <c r="AA238" s="54"/>
      <c r="AB238" s="37"/>
      <c r="AC238" s="54"/>
      <c r="AD238" s="37"/>
    </row>
    <row r="239" spans="1:30" ht="12.75" customHeight="1">
      <c r="A239" s="160">
        <v>156</v>
      </c>
      <c r="B239" s="161">
        <v>44140</v>
      </c>
      <c r="C239" s="161"/>
      <c r="D239" s="162" t="s">
        <v>141</v>
      </c>
      <c r="E239" s="163" t="s">
        <v>545</v>
      </c>
      <c r="F239" s="163">
        <v>182.5</v>
      </c>
      <c r="G239" s="163"/>
      <c r="H239" s="163">
        <v>248</v>
      </c>
      <c r="I239" s="165">
        <v>248</v>
      </c>
      <c r="J239" s="135" t="s">
        <v>631</v>
      </c>
      <c r="K239" s="136">
        <f t="shared" si="52"/>
        <v>65.5</v>
      </c>
      <c r="L239" s="137">
        <f t="shared" si="53"/>
        <v>0.35890410958904112</v>
      </c>
      <c r="M239" s="132" t="s">
        <v>547</v>
      </c>
      <c r="N239" s="138">
        <v>44214</v>
      </c>
      <c r="O239" s="54"/>
      <c r="P239" s="54"/>
      <c r="Q239" s="198"/>
      <c r="R239" s="37" t="s">
        <v>849</v>
      </c>
      <c r="S239" s="54"/>
      <c r="T239" s="37"/>
      <c r="U239" s="54"/>
      <c r="V239" s="37"/>
      <c r="W239" s="54"/>
      <c r="X239" s="37"/>
      <c r="Y239" s="54"/>
      <c r="Z239" s="37"/>
      <c r="AA239" s="54"/>
      <c r="AB239" s="37"/>
      <c r="AC239" s="54"/>
      <c r="AD239" s="37"/>
    </row>
    <row r="240" spans="1:30" ht="12.75" customHeight="1">
      <c r="A240" s="160">
        <v>157</v>
      </c>
      <c r="B240" s="161">
        <v>44140</v>
      </c>
      <c r="C240" s="161"/>
      <c r="D240" s="162" t="s">
        <v>337</v>
      </c>
      <c r="E240" s="163" t="s">
        <v>545</v>
      </c>
      <c r="F240" s="163">
        <v>247.5</v>
      </c>
      <c r="G240" s="163"/>
      <c r="H240" s="163">
        <v>320</v>
      </c>
      <c r="I240" s="165">
        <v>320</v>
      </c>
      <c r="J240" s="135" t="s">
        <v>631</v>
      </c>
      <c r="K240" s="136">
        <f t="shared" si="52"/>
        <v>72.5</v>
      </c>
      <c r="L240" s="137">
        <f t="shared" si="53"/>
        <v>0.29292929292929293</v>
      </c>
      <c r="M240" s="132" t="s">
        <v>547</v>
      </c>
      <c r="N240" s="138">
        <v>44323</v>
      </c>
      <c r="O240" s="54"/>
      <c r="P240" s="54"/>
      <c r="Q240" s="198"/>
      <c r="R240" s="37" t="s">
        <v>849</v>
      </c>
      <c r="S240" s="54"/>
      <c r="T240" s="37"/>
      <c r="U240" s="54"/>
      <c r="V240" s="37"/>
      <c r="W240" s="54"/>
      <c r="X240" s="37"/>
      <c r="Y240" s="54"/>
      <c r="Z240" s="37"/>
      <c r="AA240" s="54"/>
      <c r="AB240" s="37"/>
      <c r="AC240" s="54"/>
      <c r="AD240" s="37"/>
    </row>
    <row r="241" spans="1:30" ht="12.75" customHeight="1">
      <c r="A241" s="160">
        <v>158</v>
      </c>
      <c r="B241" s="161">
        <v>44140</v>
      </c>
      <c r="C241" s="161"/>
      <c r="D241" s="162" t="s">
        <v>199</v>
      </c>
      <c r="E241" s="163" t="s">
        <v>545</v>
      </c>
      <c r="F241" s="133">
        <v>925</v>
      </c>
      <c r="G241" s="163"/>
      <c r="H241" s="163">
        <v>1095</v>
      </c>
      <c r="I241" s="165">
        <v>1093</v>
      </c>
      <c r="J241" s="135" t="s">
        <v>771</v>
      </c>
      <c r="K241" s="136">
        <f t="shared" si="52"/>
        <v>170</v>
      </c>
      <c r="L241" s="137">
        <f t="shared" si="53"/>
        <v>0.18378378378378379</v>
      </c>
      <c r="M241" s="132" t="s">
        <v>547</v>
      </c>
      <c r="N241" s="138">
        <v>44201</v>
      </c>
      <c r="O241" s="54"/>
      <c r="P241" s="54"/>
      <c r="Q241" s="198"/>
      <c r="R241" s="37" t="s">
        <v>849</v>
      </c>
      <c r="S241" s="54"/>
      <c r="T241" s="37"/>
      <c r="U241" s="54"/>
      <c r="V241" s="37"/>
      <c r="W241" s="54"/>
      <c r="X241" s="37"/>
      <c r="Y241" s="54"/>
      <c r="Z241" s="37"/>
      <c r="AA241" s="54"/>
      <c r="AB241" s="37"/>
      <c r="AC241" s="54"/>
      <c r="AD241" s="37"/>
    </row>
    <row r="242" spans="1:30" ht="12.75" customHeight="1">
      <c r="A242" s="160">
        <v>159</v>
      </c>
      <c r="B242" s="161">
        <v>44140</v>
      </c>
      <c r="C242" s="161"/>
      <c r="D242" s="162" t="s">
        <v>355</v>
      </c>
      <c r="E242" s="163" t="s">
        <v>545</v>
      </c>
      <c r="F242" s="133">
        <v>332.5</v>
      </c>
      <c r="G242" s="163"/>
      <c r="H242" s="163">
        <v>393</v>
      </c>
      <c r="I242" s="165">
        <v>406</v>
      </c>
      <c r="J242" s="135" t="s">
        <v>772</v>
      </c>
      <c r="K242" s="136">
        <f t="shared" si="52"/>
        <v>60.5</v>
      </c>
      <c r="L242" s="137">
        <f t="shared" si="53"/>
        <v>0.18195488721804512</v>
      </c>
      <c r="M242" s="132" t="s">
        <v>547</v>
      </c>
      <c r="N242" s="138">
        <v>44256</v>
      </c>
      <c r="O242" s="54"/>
      <c r="P242" s="54"/>
      <c r="Q242" s="198"/>
      <c r="R242" s="37" t="s">
        <v>849</v>
      </c>
      <c r="S242" s="54"/>
      <c r="T242" s="37"/>
      <c r="U242" s="54"/>
      <c r="V242" s="37"/>
      <c r="W242" s="54"/>
      <c r="X242" s="37"/>
      <c r="Y242" s="54"/>
      <c r="Z242" s="37"/>
      <c r="AA242" s="54"/>
      <c r="AB242" s="37"/>
      <c r="AC242" s="54"/>
      <c r="AD242" s="37"/>
    </row>
    <row r="243" spans="1:30" ht="12.75" customHeight="1">
      <c r="A243" s="160">
        <v>160</v>
      </c>
      <c r="B243" s="161">
        <v>44141</v>
      </c>
      <c r="C243" s="161"/>
      <c r="D243" s="162" t="s">
        <v>459</v>
      </c>
      <c r="E243" s="163" t="s">
        <v>545</v>
      </c>
      <c r="F243" s="133">
        <v>231</v>
      </c>
      <c r="G243" s="163"/>
      <c r="H243" s="163">
        <v>281</v>
      </c>
      <c r="I243" s="165">
        <v>281</v>
      </c>
      <c r="J243" s="135" t="s">
        <v>631</v>
      </c>
      <c r="K243" s="136">
        <f t="shared" si="52"/>
        <v>50</v>
      </c>
      <c r="L243" s="137">
        <f t="shared" si="53"/>
        <v>0.21645021645021645</v>
      </c>
      <c r="M243" s="132" t="s">
        <v>547</v>
      </c>
      <c r="N243" s="138">
        <v>44358</v>
      </c>
      <c r="O243" s="54"/>
      <c r="P243" s="54"/>
      <c r="Q243" s="198"/>
      <c r="R243" s="37" t="s">
        <v>849</v>
      </c>
      <c r="S243" s="54"/>
      <c r="T243" s="37"/>
      <c r="U243" s="54"/>
      <c r="V243" s="37"/>
      <c r="W243" s="54"/>
      <c r="X243" s="37"/>
      <c r="Y243" s="54"/>
      <c r="Z243" s="37"/>
      <c r="AA243" s="54"/>
      <c r="AB243" s="37"/>
      <c r="AC243" s="54"/>
      <c r="AD243" s="37"/>
    </row>
    <row r="244" spans="1:30" ht="12.75" customHeight="1">
      <c r="A244" s="160">
        <v>161</v>
      </c>
      <c r="B244" s="161">
        <v>44187</v>
      </c>
      <c r="C244" s="161"/>
      <c r="D244" s="162" t="s">
        <v>773</v>
      </c>
      <c r="E244" s="163" t="s">
        <v>545</v>
      </c>
      <c r="F244" s="133">
        <v>190</v>
      </c>
      <c r="G244" s="163"/>
      <c r="H244" s="163">
        <v>239</v>
      </c>
      <c r="I244" s="165">
        <v>239</v>
      </c>
      <c r="J244" s="135" t="s">
        <v>774</v>
      </c>
      <c r="K244" s="136">
        <f t="shared" si="52"/>
        <v>49</v>
      </c>
      <c r="L244" s="137">
        <f t="shared" si="53"/>
        <v>0.25789473684210529</v>
      </c>
      <c r="M244" s="132" t="s">
        <v>547</v>
      </c>
      <c r="N244" s="138">
        <v>44844</v>
      </c>
      <c r="O244" s="54"/>
      <c r="P244" s="54"/>
      <c r="Q244" s="198"/>
      <c r="R244" s="37" t="s">
        <v>849</v>
      </c>
      <c r="S244" s="54"/>
      <c r="T244" s="37"/>
      <c r="U244" s="54"/>
      <c r="V244" s="37"/>
      <c r="W244" s="54"/>
      <c r="X244" s="37"/>
      <c r="Y244" s="54"/>
      <c r="Z244" s="37"/>
      <c r="AA244" s="54"/>
      <c r="AB244" s="37"/>
      <c r="AC244" s="54"/>
      <c r="AD244" s="37"/>
    </row>
    <row r="245" spans="1:30" ht="12.75" customHeight="1">
      <c r="A245" s="160">
        <v>162</v>
      </c>
      <c r="B245" s="161">
        <v>44258</v>
      </c>
      <c r="C245" s="161"/>
      <c r="D245" s="162" t="s">
        <v>769</v>
      </c>
      <c r="E245" s="163" t="s">
        <v>545</v>
      </c>
      <c r="F245" s="133">
        <v>495</v>
      </c>
      <c r="G245" s="163"/>
      <c r="H245" s="163">
        <v>595</v>
      </c>
      <c r="I245" s="165">
        <v>590</v>
      </c>
      <c r="J245" s="135" t="s">
        <v>567</v>
      </c>
      <c r="K245" s="136">
        <f t="shared" si="52"/>
        <v>100</v>
      </c>
      <c r="L245" s="137">
        <f t="shared" si="53"/>
        <v>0.20202020202020202</v>
      </c>
      <c r="M245" s="132" t="s">
        <v>547</v>
      </c>
      <c r="N245" s="138">
        <v>44589</v>
      </c>
      <c r="O245" s="54"/>
      <c r="P245" s="54"/>
      <c r="Q245" s="198"/>
      <c r="R245" s="37" t="s">
        <v>849</v>
      </c>
      <c r="S245" s="54"/>
      <c r="T245" s="37"/>
      <c r="U245" s="54"/>
      <c r="V245" s="37"/>
      <c r="W245" s="54"/>
      <c r="X245" s="37"/>
      <c r="Y245" s="54"/>
      <c r="Z245" s="37"/>
      <c r="AA245" s="54"/>
      <c r="AB245" s="37"/>
      <c r="AC245" s="54"/>
      <c r="AD245" s="37"/>
    </row>
    <row r="246" spans="1:30" ht="12.75" customHeight="1">
      <c r="A246" s="160">
        <v>163</v>
      </c>
      <c r="B246" s="161">
        <v>44274</v>
      </c>
      <c r="C246" s="161"/>
      <c r="D246" s="162" t="s">
        <v>355</v>
      </c>
      <c r="E246" s="163" t="s">
        <v>545</v>
      </c>
      <c r="F246" s="133">
        <v>355</v>
      </c>
      <c r="G246" s="163"/>
      <c r="H246" s="163">
        <v>422.5</v>
      </c>
      <c r="I246" s="165">
        <v>420</v>
      </c>
      <c r="J246" s="135" t="s">
        <v>775</v>
      </c>
      <c r="K246" s="136">
        <f t="shared" si="52"/>
        <v>67.5</v>
      </c>
      <c r="L246" s="137">
        <f t="shared" si="53"/>
        <v>0.19014084507042253</v>
      </c>
      <c r="M246" s="132" t="s">
        <v>547</v>
      </c>
      <c r="N246" s="138">
        <v>44361</v>
      </c>
      <c r="O246" s="54"/>
      <c r="P246" s="54"/>
      <c r="R246" s="37" t="s">
        <v>849</v>
      </c>
      <c r="S246" s="54"/>
      <c r="T246" s="37"/>
      <c r="U246" s="54"/>
      <c r="V246" s="37"/>
      <c r="W246" s="54"/>
      <c r="X246" s="37"/>
      <c r="Y246" s="54"/>
      <c r="Z246" s="37"/>
      <c r="AA246" s="54"/>
      <c r="AB246" s="37"/>
      <c r="AC246" s="54"/>
      <c r="AD246" s="37"/>
    </row>
    <row r="247" spans="1:30" ht="12.75" customHeight="1">
      <c r="A247" s="160">
        <v>164</v>
      </c>
      <c r="B247" s="161">
        <v>44295</v>
      </c>
      <c r="C247" s="161"/>
      <c r="D247" s="162" t="s">
        <v>319</v>
      </c>
      <c r="E247" s="163" t="s">
        <v>545</v>
      </c>
      <c r="F247" s="133">
        <v>555</v>
      </c>
      <c r="G247" s="163"/>
      <c r="H247" s="163">
        <v>663</v>
      </c>
      <c r="I247" s="165">
        <v>663</v>
      </c>
      <c r="J247" s="135" t="s">
        <v>776</v>
      </c>
      <c r="K247" s="136">
        <f t="shared" si="52"/>
        <v>108</v>
      </c>
      <c r="L247" s="137">
        <f t="shared" si="53"/>
        <v>0.19459459459459461</v>
      </c>
      <c r="M247" s="132" t="s">
        <v>547</v>
      </c>
      <c r="N247" s="138">
        <v>44321</v>
      </c>
      <c r="O247" s="54"/>
      <c r="P247" s="54"/>
      <c r="Q247" s="198"/>
      <c r="R247" s="37" t="s">
        <v>849</v>
      </c>
      <c r="S247" s="54"/>
      <c r="T247" s="37"/>
      <c r="U247" s="54"/>
      <c r="V247" s="37"/>
      <c r="W247" s="54"/>
      <c r="X247" s="37"/>
      <c r="Y247" s="54"/>
      <c r="Z247" s="37"/>
      <c r="AA247" s="54"/>
      <c r="AB247" s="37"/>
      <c r="AC247" s="54"/>
      <c r="AD247" s="37"/>
    </row>
    <row r="248" spans="1:30" ht="12.75" customHeight="1">
      <c r="A248" s="160">
        <v>165</v>
      </c>
      <c r="B248" s="161">
        <v>44308</v>
      </c>
      <c r="C248" s="161"/>
      <c r="D248" s="162" t="s">
        <v>740</v>
      </c>
      <c r="E248" s="163" t="s">
        <v>545</v>
      </c>
      <c r="F248" s="133">
        <v>126.5</v>
      </c>
      <c r="G248" s="163"/>
      <c r="H248" s="163">
        <v>155</v>
      </c>
      <c r="I248" s="165">
        <v>155</v>
      </c>
      <c r="J248" s="135" t="s">
        <v>631</v>
      </c>
      <c r="K248" s="136">
        <f t="shared" si="52"/>
        <v>28.5</v>
      </c>
      <c r="L248" s="137">
        <f t="shared" si="53"/>
        <v>0.22529644268774704</v>
      </c>
      <c r="M248" s="132" t="s">
        <v>547</v>
      </c>
      <c r="N248" s="138">
        <v>44362</v>
      </c>
      <c r="O248" s="54"/>
      <c r="P248" s="54"/>
      <c r="R248" s="37" t="s">
        <v>849</v>
      </c>
      <c r="S248" s="54"/>
      <c r="T248" s="37"/>
      <c r="U248" s="54"/>
      <c r="V248" s="37"/>
      <c r="W248" s="54"/>
      <c r="X248" s="37"/>
      <c r="Y248" s="54"/>
      <c r="Z248" s="37"/>
      <c r="AA248" s="54"/>
      <c r="AB248" s="37"/>
      <c r="AC248" s="54"/>
      <c r="AD248" s="37"/>
    </row>
    <row r="249" spans="1:30" ht="12.75" customHeight="1">
      <c r="A249" s="139">
        <v>166</v>
      </c>
      <c r="B249" s="170">
        <v>44368</v>
      </c>
      <c r="C249" s="170"/>
      <c r="D249" s="141" t="s">
        <v>777</v>
      </c>
      <c r="E249" s="143" t="s">
        <v>545</v>
      </c>
      <c r="F249" s="171">
        <v>287.5</v>
      </c>
      <c r="G249" s="143"/>
      <c r="H249" s="143">
        <v>245</v>
      </c>
      <c r="I249" s="144">
        <v>344</v>
      </c>
      <c r="J249" s="145" t="s">
        <v>778</v>
      </c>
      <c r="K249" s="146">
        <f t="shared" si="52"/>
        <v>-42.5</v>
      </c>
      <c r="L249" s="147">
        <f t="shared" si="53"/>
        <v>-0.14782608695652175</v>
      </c>
      <c r="M249" s="143" t="s">
        <v>557</v>
      </c>
      <c r="N249" s="140">
        <v>44508</v>
      </c>
      <c r="O249" s="54"/>
      <c r="P249" s="54"/>
      <c r="R249" s="37" t="s">
        <v>849</v>
      </c>
      <c r="S249" s="54"/>
      <c r="T249" s="37"/>
      <c r="U249" s="54"/>
      <c r="V249" s="37"/>
      <c r="W249" s="54"/>
      <c r="X249" s="37"/>
      <c r="Y249" s="54"/>
      <c r="Z249" s="37"/>
      <c r="AA249" s="54"/>
      <c r="AB249" s="37"/>
      <c r="AC249" s="54"/>
      <c r="AD249" s="37"/>
    </row>
    <row r="250" spans="1:30" ht="12.75" customHeight="1">
      <c r="A250" s="160">
        <v>167</v>
      </c>
      <c r="B250" s="161">
        <v>44368</v>
      </c>
      <c r="C250" s="161"/>
      <c r="D250" s="162" t="s">
        <v>459</v>
      </c>
      <c r="E250" s="163" t="s">
        <v>545</v>
      </c>
      <c r="F250" s="133">
        <v>241</v>
      </c>
      <c r="G250" s="163"/>
      <c r="H250" s="163">
        <v>298</v>
      </c>
      <c r="I250" s="165">
        <v>320</v>
      </c>
      <c r="J250" s="135" t="s">
        <v>631</v>
      </c>
      <c r="K250" s="136">
        <f t="shared" si="52"/>
        <v>57</v>
      </c>
      <c r="L250" s="137">
        <f t="shared" si="53"/>
        <v>0.23651452282157676</v>
      </c>
      <c r="M250" s="132" t="s">
        <v>547</v>
      </c>
      <c r="N250" s="138">
        <v>44802</v>
      </c>
      <c r="O250" s="54"/>
      <c r="P250" s="54"/>
      <c r="R250" s="37" t="s">
        <v>849</v>
      </c>
      <c r="S250" s="54"/>
      <c r="T250" s="37"/>
      <c r="U250" s="54"/>
      <c r="V250" s="37"/>
      <c r="W250" s="54"/>
      <c r="X250" s="37"/>
      <c r="Y250" s="54"/>
      <c r="Z250" s="37"/>
      <c r="AA250" s="54"/>
      <c r="AB250" s="37"/>
      <c r="AC250" s="54"/>
      <c r="AD250" s="37"/>
    </row>
    <row r="251" spans="1:30" ht="12.75" customHeight="1">
      <c r="A251" s="160">
        <v>168</v>
      </c>
      <c r="B251" s="161">
        <v>44406</v>
      </c>
      <c r="C251" s="161"/>
      <c r="D251" s="162" t="s">
        <v>740</v>
      </c>
      <c r="E251" s="163" t="s">
        <v>545</v>
      </c>
      <c r="F251" s="133">
        <v>162.5</v>
      </c>
      <c r="G251" s="163"/>
      <c r="H251" s="163">
        <v>200</v>
      </c>
      <c r="I251" s="165">
        <v>200</v>
      </c>
      <c r="J251" s="135" t="s">
        <v>631</v>
      </c>
      <c r="K251" s="136">
        <f t="shared" si="52"/>
        <v>37.5</v>
      </c>
      <c r="L251" s="137">
        <f t="shared" si="53"/>
        <v>0.23076923076923078</v>
      </c>
      <c r="M251" s="132" t="s">
        <v>547</v>
      </c>
      <c r="N251" s="138">
        <v>44802</v>
      </c>
      <c r="O251" s="54"/>
      <c r="P251" s="54"/>
      <c r="R251" s="37" t="s">
        <v>849</v>
      </c>
      <c r="S251" s="54"/>
      <c r="T251" s="37"/>
      <c r="U251" s="54"/>
      <c r="V251" s="37"/>
      <c r="W251" s="54"/>
      <c r="X251" s="37"/>
      <c r="Y251" s="54"/>
      <c r="Z251" s="37"/>
      <c r="AA251" s="54"/>
      <c r="AB251" s="37"/>
      <c r="AC251" s="54"/>
      <c r="AD251" s="37"/>
    </row>
    <row r="252" spans="1:30" ht="12.75" customHeight="1">
      <c r="A252" s="160">
        <v>169</v>
      </c>
      <c r="B252" s="161">
        <v>44462</v>
      </c>
      <c r="C252" s="161"/>
      <c r="D252" s="162" t="s">
        <v>423</v>
      </c>
      <c r="E252" s="163" t="s">
        <v>545</v>
      </c>
      <c r="F252" s="133">
        <v>1235</v>
      </c>
      <c r="G252" s="163"/>
      <c r="H252" s="163">
        <v>1505</v>
      </c>
      <c r="I252" s="165">
        <v>1500</v>
      </c>
      <c r="J252" s="135" t="s">
        <v>631</v>
      </c>
      <c r="K252" s="136">
        <f t="shared" si="52"/>
        <v>270</v>
      </c>
      <c r="L252" s="137">
        <f t="shared" si="53"/>
        <v>0.21862348178137653</v>
      </c>
      <c r="M252" s="132" t="s">
        <v>547</v>
      </c>
      <c r="N252" s="138">
        <v>44564</v>
      </c>
      <c r="O252" s="54"/>
      <c r="P252" s="54"/>
      <c r="R252" s="37" t="s">
        <v>849</v>
      </c>
      <c r="S252" s="54"/>
      <c r="T252" s="37"/>
      <c r="U252" s="54"/>
      <c r="V252" s="37"/>
      <c r="W252" s="54"/>
      <c r="X252" s="37"/>
      <c r="Y252" s="54"/>
      <c r="Z252" s="37"/>
      <c r="AA252" s="54"/>
      <c r="AB252" s="37"/>
      <c r="AC252" s="54"/>
      <c r="AD252" s="37"/>
    </row>
    <row r="253" spans="1:30" ht="12.75" customHeight="1">
      <c r="A253" s="160">
        <v>170</v>
      </c>
      <c r="B253" s="161">
        <v>44480</v>
      </c>
      <c r="C253" s="161"/>
      <c r="D253" s="162" t="s">
        <v>779</v>
      </c>
      <c r="E253" s="163" t="s">
        <v>545</v>
      </c>
      <c r="F253" s="133">
        <v>58.75</v>
      </c>
      <c r="G253" s="163"/>
      <c r="H253" s="163">
        <v>64.25</v>
      </c>
      <c r="I253" s="165"/>
      <c r="J253" s="135" t="s">
        <v>631</v>
      </c>
      <c r="K253" s="136">
        <f t="shared" si="52"/>
        <v>5.5</v>
      </c>
      <c r="L253" s="137">
        <f t="shared" si="53"/>
        <v>9.3617021276595741E-2</v>
      </c>
      <c r="M253" s="132" t="s">
        <v>547</v>
      </c>
      <c r="N253" s="138">
        <v>45322</v>
      </c>
      <c r="O253" s="54"/>
      <c r="P253" s="54"/>
      <c r="R253" s="37" t="s">
        <v>849</v>
      </c>
      <c r="S253" s="54"/>
      <c r="T253" s="37"/>
      <c r="U253" s="54"/>
      <c r="V253" s="37"/>
      <c r="W253" s="54"/>
      <c r="X253" s="37"/>
      <c r="Y253" s="54"/>
      <c r="Z253" s="37"/>
      <c r="AA253" s="54"/>
      <c r="AB253" s="37"/>
      <c r="AC253" s="54"/>
      <c r="AD253" s="37"/>
    </row>
    <row r="254" spans="1:30" ht="12.75" customHeight="1">
      <c r="A254" s="129">
        <v>171</v>
      </c>
      <c r="B254" s="130">
        <v>44481</v>
      </c>
      <c r="C254" s="130"/>
      <c r="D254" s="131" t="s">
        <v>273</v>
      </c>
      <c r="E254" s="132" t="s">
        <v>545</v>
      </c>
      <c r="F254" s="133">
        <v>315</v>
      </c>
      <c r="G254" s="132"/>
      <c r="H254" s="132">
        <v>335</v>
      </c>
      <c r="I254" s="134">
        <v>380</v>
      </c>
      <c r="J254" s="135" t="s">
        <v>821</v>
      </c>
      <c r="K254" s="136">
        <f t="shared" si="52"/>
        <v>20</v>
      </c>
      <c r="L254" s="137">
        <f t="shared" si="53"/>
        <v>6.3492063492063489E-2</v>
      </c>
      <c r="M254" s="132" t="s">
        <v>547</v>
      </c>
      <c r="N254" s="138">
        <v>45297</v>
      </c>
      <c r="O254" s="54"/>
      <c r="P254" s="54"/>
      <c r="R254" s="37" t="s">
        <v>849</v>
      </c>
      <c r="S254" s="54"/>
      <c r="T254" s="37"/>
      <c r="U254" s="54"/>
      <c r="V254" s="37"/>
      <c r="W254" s="54"/>
      <c r="X254" s="37"/>
      <c r="Y254" s="54"/>
      <c r="Z254" s="37"/>
      <c r="AA254" s="54"/>
      <c r="AB254" s="37"/>
      <c r="AC254" s="54"/>
      <c r="AD254" s="37"/>
    </row>
    <row r="255" spans="1:30" ht="12.75" customHeight="1">
      <c r="A255" s="129">
        <v>172</v>
      </c>
      <c r="B255" s="130">
        <v>44481</v>
      </c>
      <c r="C255" s="130"/>
      <c r="D255" s="131" t="s">
        <v>780</v>
      </c>
      <c r="E255" s="132" t="s">
        <v>545</v>
      </c>
      <c r="F255" s="133">
        <v>45.5</v>
      </c>
      <c r="G255" s="132"/>
      <c r="H255" s="132">
        <v>56.5</v>
      </c>
      <c r="I255" s="134">
        <v>56</v>
      </c>
      <c r="J255" s="135" t="s">
        <v>631</v>
      </c>
      <c r="K255" s="136">
        <f t="shared" si="52"/>
        <v>11</v>
      </c>
      <c r="L255" s="137">
        <f t="shared" si="53"/>
        <v>0.24175824175824176</v>
      </c>
      <c r="M255" s="132" t="s">
        <v>547</v>
      </c>
      <c r="N255" s="138">
        <v>44881</v>
      </c>
      <c r="O255" s="54"/>
      <c r="P255" s="54"/>
      <c r="R255" s="37"/>
      <c r="S255" s="54"/>
      <c r="T255" s="37"/>
      <c r="U255" s="54"/>
      <c r="V255" s="37"/>
      <c r="W255" s="54"/>
      <c r="X255" s="37"/>
      <c r="Y255" s="54"/>
      <c r="Z255" s="37"/>
      <c r="AA255" s="54"/>
      <c r="AB255" s="37"/>
      <c r="AC255" s="54"/>
      <c r="AD255" s="37"/>
    </row>
    <row r="256" spans="1:30" ht="12.75" customHeight="1">
      <c r="A256" s="129">
        <v>173</v>
      </c>
      <c r="B256" s="130">
        <v>44551</v>
      </c>
      <c r="C256" s="130"/>
      <c r="D256" s="131" t="s">
        <v>128</v>
      </c>
      <c r="E256" s="132" t="s">
        <v>545</v>
      </c>
      <c r="F256" s="133">
        <v>2300</v>
      </c>
      <c r="G256" s="132"/>
      <c r="H256" s="132">
        <f>(2820+2200)/2</f>
        <v>2510</v>
      </c>
      <c r="I256" s="134">
        <v>3000</v>
      </c>
      <c r="J256" s="135" t="s">
        <v>781</v>
      </c>
      <c r="K256" s="136">
        <f t="shared" si="52"/>
        <v>210</v>
      </c>
      <c r="L256" s="137">
        <f t="shared" si="53"/>
        <v>9.1304347826086957E-2</v>
      </c>
      <c r="M256" s="132" t="s">
        <v>547</v>
      </c>
      <c r="N256" s="138">
        <v>44649</v>
      </c>
      <c r="O256" s="54"/>
      <c r="P256" s="54"/>
      <c r="R256" s="37"/>
      <c r="S256" s="54"/>
      <c r="T256" s="37"/>
      <c r="U256" s="54"/>
      <c r="V256" s="37"/>
      <c r="W256" s="54"/>
      <c r="X256" s="37"/>
      <c r="Y256" s="54"/>
      <c r="Z256" s="37"/>
      <c r="AA256" s="54"/>
      <c r="AB256" s="37"/>
      <c r="AC256" s="54"/>
      <c r="AD256" s="37"/>
    </row>
    <row r="257" spans="1:38" ht="12.75" customHeight="1">
      <c r="A257" s="129">
        <v>174</v>
      </c>
      <c r="B257" s="130">
        <v>44606</v>
      </c>
      <c r="C257" s="130"/>
      <c r="D257" s="131" t="s">
        <v>413</v>
      </c>
      <c r="E257" s="132" t="s">
        <v>545</v>
      </c>
      <c r="F257" s="133">
        <v>635</v>
      </c>
      <c r="G257" s="132"/>
      <c r="H257" s="132">
        <v>700</v>
      </c>
      <c r="I257" s="134">
        <v>764</v>
      </c>
      <c r="J257" s="135" t="s">
        <v>806</v>
      </c>
      <c r="K257" s="136">
        <f t="shared" si="52"/>
        <v>65</v>
      </c>
      <c r="L257" s="137">
        <f t="shared" si="53"/>
        <v>0.10236220472440945</v>
      </c>
      <c r="M257" s="132" t="s">
        <v>547</v>
      </c>
      <c r="N257" s="138">
        <v>45159</v>
      </c>
      <c r="O257" s="54"/>
      <c r="P257" s="54"/>
      <c r="R257" s="37"/>
      <c r="S257" s="54"/>
      <c r="T257" s="37"/>
      <c r="U257" s="54"/>
      <c r="V257" s="37"/>
      <c r="W257" s="54"/>
      <c r="X257" s="37"/>
      <c r="Y257" s="54"/>
      <c r="Z257" s="37"/>
      <c r="AA257" s="54"/>
      <c r="AB257" s="37"/>
      <c r="AC257" s="54"/>
      <c r="AD257" s="37"/>
    </row>
    <row r="258" spans="1:38" ht="12.75" customHeight="1">
      <c r="A258" s="129">
        <v>175</v>
      </c>
      <c r="B258" s="130">
        <v>44613</v>
      </c>
      <c r="C258" s="130"/>
      <c r="D258" s="131" t="s">
        <v>423</v>
      </c>
      <c r="E258" s="132" t="s">
        <v>545</v>
      </c>
      <c r="F258" s="133">
        <v>1255</v>
      </c>
      <c r="G258" s="132"/>
      <c r="H258" s="132">
        <v>1515</v>
      </c>
      <c r="I258" s="134">
        <v>1510</v>
      </c>
      <c r="J258" s="135" t="s">
        <v>631</v>
      </c>
      <c r="K258" s="136">
        <f t="shared" si="52"/>
        <v>260</v>
      </c>
      <c r="L258" s="137">
        <f t="shared" si="53"/>
        <v>0.20717131474103587</v>
      </c>
      <c r="M258" s="132" t="s">
        <v>547</v>
      </c>
      <c r="N258" s="138">
        <v>44834</v>
      </c>
      <c r="O258" s="54"/>
      <c r="P258" s="54"/>
      <c r="R258" s="37"/>
      <c r="S258" s="54"/>
      <c r="T258" s="37"/>
      <c r="U258" s="54"/>
      <c r="V258" s="37"/>
      <c r="W258" s="54"/>
      <c r="X258" s="37"/>
      <c r="Y258" s="54"/>
      <c r="Z258" s="37"/>
      <c r="AA258" s="54"/>
      <c r="AB258" s="37"/>
      <c r="AC258" s="54"/>
      <c r="AD258" s="37"/>
    </row>
    <row r="259" spans="1:38" ht="12.75" customHeight="1">
      <c r="A259" s="259">
        <v>176</v>
      </c>
      <c r="B259" s="250">
        <v>44670</v>
      </c>
      <c r="C259" s="250"/>
      <c r="D259" s="251" t="s">
        <v>510</v>
      </c>
      <c r="E259" s="252" t="s">
        <v>545</v>
      </c>
      <c r="F259" s="253">
        <v>445</v>
      </c>
      <c r="G259" s="253"/>
      <c r="H259" s="253">
        <v>460</v>
      </c>
      <c r="I259" s="253">
        <v>553</v>
      </c>
      <c r="J259" s="254" t="s">
        <v>841</v>
      </c>
      <c r="K259" s="255">
        <f t="shared" ref="K259" si="54">H259-F259</f>
        <v>15</v>
      </c>
      <c r="L259" s="256">
        <f t="shared" ref="L259" si="55">K259/F259</f>
        <v>3.3707865168539325E-2</v>
      </c>
      <c r="M259" s="257" t="s">
        <v>564</v>
      </c>
      <c r="N259" s="258">
        <v>45397</v>
      </c>
      <c r="O259" s="54"/>
      <c r="P259" s="54"/>
      <c r="R259" s="37"/>
      <c r="S259" s="54"/>
      <c r="T259" s="37"/>
      <c r="U259" s="54"/>
      <c r="V259" s="37"/>
      <c r="W259" s="54"/>
      <c r="X259" s="37"/>
      <c r="Y259" s="54"/>
      <c r="Z259" s="37"/>
      <c r="AA259" s="54"/>
      <c r="AB259" s="37"/>
      <c r="AC259" s="54"/>
      <c r="AD259" s="37"/>
    </row>
    <row r="260" spans="1:38" ht="12.75" customHeight="1">
      <c r="A260" s="160">
        <v>177</v>
      </c>
      <c r="B260" s="161">
        <v>44746</v>
      </c>
      <c r="C260" s="161"/>
      <c r="D260" s="162" t="s">
        <v>782</v>
      </c>
      <c r="E260" s="163" t="s">
        <v>545</v>
      </c>
      <c r="F260" s="163">
        <v>207.5</v>
      </c>
      <c r="G260" s="163"/>
      <c r="H260" s="163">
        <v>254</v>
      </c>
      <c r="I260" s="165">
        <v>254</v>
      </c>
      <c r="J260" s="135" t="s">
        <v>631</v>
      </c>
      <c r="K260" s="136">
        <f t="shared" ref="K260:K270" si="56">H260-F260</f>
        <v>46.5</v>
      </c>
      <c r="L260" s="137">
        <f t="shared" ref="L260:L270" si="57">K260/F260</f>
        <v>0.22409638554216868</v>
      </c>
      <c r="M260" s="132" t="s">
        <v>547</v>
      </c>
      <c r="N260" s="138">
        <v>44792</v>
      </c>
      <c r="O260" s="54"/>
      <c r="P260" s="54"/>
      <c r="R260" s="37"/>
      <c r="S260" s="54"/>
      <c r="T260" s="37"/>
      <c r="U260" s="54"/>
      <c r="V260" s="37"/>
      <c r="W260" s="54"/>
      <c r="X260" s="37"/>
      <c r="Y260" s="54"/>
      <c r="Z260" s="37"/>
      <c r="AA260" s="54"/>
      <c r="AB260" s="37"/>
      <c r="AC260" s="54"/>
      <c r="AD260" s="37"/>
    </row>
    <row r="261" spans="1:38" ht="12.75" customHeight="1">
      <c r="A261" s="160">
        <v>178</v>
      </c>
      <c r="B261" s="161">
        <v>44775</v>
      </c>
      <c r="C261" s="161"/>
      <c r="D261" s="162" t="s">
        <v>461</v>
      </c>
      <c r="E261" s="163" t="s">
        <v>545</v>
      </c>
      <c r="F261" s="163">
        <v>31.25</v>
      </c>
      <c r="G261" s="163"/>
      <c r="H261" s="163">
        <v>38.75</v>
      </c>
      <c r="I261" s="165">
        <v>38</v>
      </c>
      <c r="J261" s="135" t="s">
        <v>631</v>
      </c>
      <c r="K261" s="136">
        <f t="shared" si="56"/>
        <v>7.5</v>
      </c>
      <c r="L261" s="137">
        <f t="shared" si="57"/>
        <v>0.24</v>
      </c>
      <c r="M261" s="132" t="s">
        <v>547</v>
      </c>
      <c r="N261" s="138">
        <v>44844</v>
      </c>
      <c r="O261" s="54"/>
      <c r="P261" s="54"/>
      <c r="R261" s="37"/>
      <c r="S261" s="54"/>
      <c r="T261" s="37"/>
      <c r="U261" s="54"/>
      <c r="V261" s="37"/>
      <c r="W261" s="54"/>
      <c r="X261" s="37"/>
      <c r="Y261" s="54"/>
      <c r="Z261" s="37"/>
      <c r="AA261" s="54"/>
      <c r="AB261" s="37"/>
      <c r="AC261" s="54"/>
      <c r="AD261" s="37"/>
    </row>
    <row r="262" spans="1:38" ht="12.75" customHeight="1">
      <c r="A262" s="160">
        <v>179</v>
      </c>
      <c r="B262" s="161">
        <v>44841</v>
      </c>
      <c r="C262" s="161"/>
      <c r="D262" s="162" t="s">
        <v>783</v>
      </c>
      <c r="E262" s="163" t="s">
        <v>545</v>
      </c>
      <c r="F262" s="133">
        <v>665</v>
      </c>
      <c r="G262" s="163"/>
      <c r="H262" s="163">
        <v>807.5</v>
      </c>
      <c r="I262" s="165">
        <v>840</v>
      </c>
      <c r="J262" s="135" t="s">
        <v>781</v>
      </c>
      <c r="K262" s="136">
        <f t="shared" si="56"/>
        <v>142.5</v>
      </c>
      <c r="L262" s="137">
        <f t="shared" si="57"/>
        <v>0.21428571428571427</v>
      </c>
      <c r="M262" s="132" t="s">
        <v>547</v>
      </c>
      <c r="N262" s="138">
        <v>45097</v>
      </c>
      <c r="O262" s="54"/>
      <c r="P262" s="54"/>
      <c r="R262" s="37"/>
      <c r="S262" s="54"/>
      <c r="T262" s="37"/>
      <c r="U262" s="54"/>
      <c r="V262" s="37"/>
      <c r="W262" s="54"/>
      <c r="X262" s="37"/>
      <c r="Y262" s="54"/>
      <c r="Z262" s="37"/>
      <c r="AA262" s="54"/>
      <c r="AB262" s="37"/>
      <c r="AC262" s="54"/>
      <c r="AD262" s="37"/>
    </row>
    <row r="263" spans="1:38" ht="12.75" customHeight="1">
      <c r="A263" s="160">
        <v>180</v>
      </c>
      <c r="B263" s="161">
        <v>44844</v>
      </c>
      <c r="C263" s="161"/>
      <c r="D263" s="162" t="s">
        <v>415</v>
      </c>
      <c r="E263" s="163" t="s">
        <v>545</v>
      </c>
      <c r="F263" s="133">
        <v>227.5</v>
      </c>
      <c r="G263" s="163"/>
      <c r="H263" s="163">
        <v>270</v>
      </c>
      <c r="I263" s="165">
        <v>291</v>
      </c>
      <c r="J263" s="135" t="s">
        <v>808</v>
      </c>
      <c r="K263" s="136">
        <f t="shared" si="56"/>
        <v>42.5</v>
      </c>
      <c r="L263" s="137">
        <f t="shared" si="57"/>
        <v>0.18681318681318682</v>
      </c>
      <c r="M263" s="132" t="s">
        <v>547</v>
      </c>
      <c r="N263" s="138">
        <v>45160</v>
      </c>
      <c r="O263" s="54"/>
      <c r="P263" s="54"/>
      <c r="R263" s="37"/>
      <c r="S263" s="54"/>
      <c r="T263" s="37"/>
      <c r="U263" s="54"/>
      <c r="V263" s="37"/>
      <c r="W263" s="54"/>
      <c r="X263" s="37"/>
      <c r="Y263" s="54"/>
      <c r="Z263" s="37"/>
      <c r="AA263" s="54"/>
      <c r="AB263" s="37"/>
      <c r="AC263" s="54"/>
      <c r="AD263" s="37"/>
    </row>
    <row r="264" spans="1:38" ht="12.75" customHeight="1">
      <c r="A264" s="160">
        <v>181</v>
      </c>
      <c r="B264" s="161">
        <v>44845</v>
      </c>
      <c r="C264" s="161"/>
      <c r="D264" s="162" t="s">
        <v>413</v>
      </c>
      <c r="E264" s="163" t="s">
        <v>545</v>
      </c>
      <c r="F264" s="133">
        <v>555</v>
      </c>
      <c r="G264" s="163"/>
      <c r="H264" s="163">
        <v>700</v>
      </c>
      <c r="I264" s="165">
        <v>765</v>
      </c>
      <c r="J264" s="135" t="s">
        <v>807</v>
      </c>
      <c r="K264" s="136">
        <f t="shared" si="56"/>
        <v>145</v>
      </c>
      <c r="L264" s="137">
        <f t="shared" si="57"/>
        <v>0.26126126126126126</v>
      </c>
      <c r="M264" s="132" t="s">
        <v>547</v>
      </c>
      <c r="N264" s="138">
        <v>45159</v>
      </c>
      <c r="O264" s="54"/>
      <c r="P264" s="54"/>
      <c r="R264" s="37"/>
      <c r="S264" s="54"/>
      <c r="T264" s="37"/>
      <c r="U264" s="54"/>
      <c r="V264" s="37"/>
      <c r="W264" s="54"/>
      <c r="X264" s="37"/>
      <c r="Y264" s="54"/>
      <c r="Z264" s="37"/>
      <c r="AA264" s="54"/>
      <c r="AB264" s="37"/>
      <c r="AC264" s="54"/>
      <c r="AD264" s="37"/>
    </row>
    <row r="265" spans="1:38" ht="12.75" customHeight="1">
      <c r="A265" s="160">
        <v>182</v>
      </c>
      <c r="B265" s="161">
        <v>44981</v>
      </c>
      <c r="C265" s="161"/>
      <c r="D265" s="162" t="s">
        <v>428</v>
      </c>
      <c r="E265" s="163" t="s">
        <v>545</v>
      </c>
      <c r="F265" s="133">
        <v>1675</v>
      </c>
      <c r="G265" s="163"/>
      <c r="H265" s="163">
        <v>2080</v>
      </c>
      <c r="I265" s="165">
        <v>2080</v>
      </c>
      <c r="J265" s="135" t="s">
        <v>631</v>
      </c>
      <c r="K265" s="136">
        <f t="shared" si="56"/>
        <v>405</v>
      </c>
      <c r="L265" s="137">
        <f t="shared" si="57"/>
        <v>0.2417910447761194</v>
      </c>
      <c r="M265" s="132" t="s">
        <v>547</v>
      </c>
      <c r="N265" s="138">
        <v>45119</v>
      </c>
      <c r="O265" s="54"/>
      <c r="P265" s="54"/>
      <c r="R265" s="37" t="s">
        <v>852</v>
      </c>
      <c r="S265" s="54"/>
      <c r="T265" s="37"/>
      <c r="U265" s="54"/>
      <c r="V265" s="37"/>
      <c r="W265" s="54"/>
      <c r="X265" s="37"/>
      <c r="Y265" s="54"/>
      <c r="Z265" s="37"/>
      <c r="AA265" s="54"/>
      <c r="AB265" s="37"/>
      <c r="AC265" s="54"/>
      <c r="AD265" s="37"/>
    </row>
    <row r="266" spans="1:38" ht="12.75" customHeight="1">
      <c r="A266" s="160">
        <v>183</v>
      </c>
      <c r="B266" s="161">
        <v>44986</v>
      </c>
      <c r="C266" s="161"/>
      <c r="D266" s="162" t="s">
        <v>461</v>
      </c>
      <c r="E266" s="163" t="s">
        <v>545</v>
      </c>
      <c r="F266" s="133">
        <v>57.5</v>
      </c>
      <c r="G266" s="163"/>
      <c r="H266" s="163">
        <v>120</v>
      </c>
      <c r="I266" s="165">
        <v>120</v>
      </c>
      <c r="J266" s="135" t="s">
        <v>631</v>
      </c>
      <c r="K266" s="136">
        <f t="shared" si="56"/>
        <v>62.5</v>
      </c>
      <c r="L266" s="137">
        <f t="shared" si="57"/>
        <v>1.0869565217391304</v>
      </c>
      <c r="M266" s="132" t="s">
        <v>547</v>
      </c>
      <c r="N266" s="138">
        <v>45049</v>
      </c>
      <c r="O266" s="54"/>
      <c r="P266" s="54"/>
      <c r="R266" s="37" t="s">
        <v>852</v>
      </c>
      <c r="S266" s="54"/>
      <c r="T266" s="37"/>
      <c r="U266" s="54"/>
      <c r="V266" s="37"/>
      <c r="W266" s="54"/>
      <c r="X266" s="37"/>
      <c r="Y266" s="54"/>
      <c r="Z266" s="37"/>
      <c r="AA266" s="54"/>
      <c r="AB266" s="37"/>
      <c r="AC266" s="54"/>
      <c r="AD266" s="37"/>
    </row>
    <row r="267" spans="1:38" ht="12.75" customHeight="1">
      <c r="A267" s="160">
        <v>184</v>
      </c>
      <c r="B267" s="161">
        <v>45008</v>
      </c>
      <c r="C267" s="161"/>
      <c r="D267" s="162" t="s">
        <v>475</v>
      </c>
      <c r="E267" s="163" t="s">
        <v>545</v>
      </c>
      <c r="F267" s="133">
        <v>2765</v>
      </c>
      <c r="G267" s="163"/>
      <c r="H267" s="163">
        <v>3547.5</v>
      </c>
      <c r="I267" s="165">
        <v>3523</v>
      </c>
      <c r="J267" s="135" t="s">
        <v>631</v>
      </c>
      <c r="K267" s="136">
        <f t="shared" si="56"/>
        <v>782.5</v>
      </c>
      <c r="L267" s="137">
        <f t="shared" si="57"/>
        <v>0.28300180831826399</v>
      </c>
      <c r="M267" s="132" t="s">
        <v>547</v>
      </c>
      <c r="N267" s="138">
        <v>45177</v>
      </c>
      <c r="O267" s="54"/>
      <c r="P267" s="54"/>
      <c r="R267" s="37" t="s">
        <v>852</v>
      </c>
      <c r="S267" s="54"/>
      <c r="T267" s="37"/>
      <c r="U267" s="54"/>
      <c r="V267" s="37"/>
      <c r="W267" s="54"/>
      <c r="X267" s="37"/>
      <c r="Y267" s="54"/>
      <c r="Z267" s="37"/>
      <c r="AA267" s="54"/>
      <c r="AB267" s="37"/>
      <c r="AC267" s="54"/>
      <c r="AD267" s="37"/>
    </row>
    <row r="268" spans="1:38" ht="12.75" customHeight="1">
      <c r="A268" s="160">
        <v>185</v>
      </c>
      <c r="B268" s="161">
        <v>45027</v>
      </c>
      <c r="C268" s="161"/>
      <c r="D268" s="162" t="s">
        <v>784</v>
      </c>
      <c r="E268" s="163" t="s">
        <v>545</v>
      </c>
      <c r="F268" s="163">
        <v>460</v>
      </c>
      <c r="G268" s="163"/>
      <c r="H268" s="163">
        <v>825</v>
      </c>
      <c r="I268" s="165">
        <v>810</v>
      </c>
      <c r="J268" s="135" t="s">
        <v>631</v>
      </c>
      <c r="K268" s="136">
        <f t="shared" si="56"/>
        <v>365</v>
      </c>
      <c r="L268" s="137">
        <f t="shared" si="57"/>
        <v>0.79347826086956519</v>
      </c>
      <c r="M268" s="132" t="s">
        <v>547</v>
      </c>
      <c r="N268" s="138">
        <v>45155</v>
      </c>
      <c r="O268" s="54"/>
      <c r="P268" s="54"/>
      <c r="R268" s="37" t="s">
        <v>852</v>
      </c>
      <c r="S268" s="54"/>
      <c r="T268" s="37"/>
      <c r="U268" s="54"/>
      <c r="V268" s="37"/>
      <c r="W268" s="54"/>
      <c r="X268" s="37"/>
      <c r="Y268" s="54"/>
      <c r="Z268" s="37"/>
      <c r="AA268" s="54"/>
      <c r="AB268" s="37"/>
      <c r="AC268" s="54"/>
      <c r="AD268" s="37"/>
    </row>
    <row r="269" spans="1:38" ht="12.75" customHeight="1">
      <c r="A269" s="160">
        <v>186</v>
      </c>
      <c r="B269" s="161">
        <v>45050</v>
      </c>
      <c r="C269" s="161"/>
      <c r="D269" s="162" t="s">
        <v>41</v>
      </c>
      <c r="E269" s="163" t="s">
        <v>545</v>
      </c>
      <c r="F269" s="163">
        <v>3630</v>
      </c>
      <c r="G269" s="163"/>
      <c r="H269" s="163">
        <v>5150</v>
      </c>
      <c r="I269" s="165">
        <v>5040</v>
      </c>
      <c r="J269" s="135" t="s">
        <v>631</v>
      </c>
      <c r="K269" s="136">
        <f t="shared" si="56"/>
        <v>1520</v>
      </c>
      <c r="L269" s="137">
        <f t="shared" si="57"/>
        <v>0.41873278236914602</v>
      </c>
      <c r="M269" s="132" t="s">
        <v>547</v>
      </c>
      <c r="N269" s="138">
        <v>45344</v>
      </c>
      <c r="O269" s="54"/>
      <c r="P269" s="54"/>
      <c r="R269" s="37" t="s">
        <v>852</v>
      </c>
      <c r="S269" s="54"/>
      <c r="T269" s="37"/>
      <c r="U269" s="54"/>
      <c r="V269" s="37"/>
      <c r="W269" s="54"/>
      <c r="X269" s="37"/>
      <c r="Y269" s="54"/>
      <c r="Z269" s="37"/>
      <c r="AA269" s="54"/>
      <c r="AB269" s="37"/>
      <c r="AC269" s="54"/>
      <c r="AD269" s="37"/>
    </row>
    <row r="270" spans="1:38" ht="12.75" customHeight="1">
      <c r="A270" s="160">
        <v>187</v>
      </c>
      <c r="B270" s="161">
        <v>45075</v>
      </c>
      <c r="C270" s="161"/>
      <c r="D270" s="162" t="s">
        <v>785</v>
      </c>
      <c r="E270" s="163" t="s">
        <v>545</v>
      </c>
      <c r="F270" s="133">
        <v>585</v>
      </c>
      <c r="G270" s="163"/>
      <c r="H270" s="163">
        <v>732</v>
      </c>
      <c r="I270" s="165">
        <v>732</v>
      </c>
      <c r="J270" s="135" t="s">
        <v>631</v>
      </c>
      <c r="K270" s="136">
        <f t="shared" si="56"/>
        <v>147</v>
      </c>
      <c r="L270" s="137">
        <f t="shared" si="57"/>
        <v>0.25128205128205128</v>
      </c>
      <c r="M270" s="132" t="s">
        <v>547</v>
      </c>
      <c r="N270" s="138">
        <v>45152</v>
      </c>
      <c r="O270" s="54"/>
      <c r="P270" s="54"/>
      <c r="R270" s="37" t="s">
        <v>852</v>
      </c>
      <c r="S270" s="54"/>
      <c r="T270" s="37"/>
      <c r="U270" s="54"/>
      <c r="V270" s="37"/>
      <c r="W270" s="54"/>
      <c r="X270" s="37"/>
      <c r="Y270" s="54"/>
      <c r="Z270" s="37"/>
      <c r="AA270" s="54"/>
      <c r="AB270" s="37"/>
      <c r="AC270" s="54"/>
      <c r="AD270" s="37"/>
      <c r="AF270" s="37"/>
      <c r="AG270" s="54"/>
      <c r="AI270" s="37"/>
      <c r="AK270" s="37"/>
      <c r="AL270" s="54"/>
    </row>
    <row r="271" spans="1:38" ht="12.75" customHeight="1">
      <c r="A271" s="160">
        <v>188</v>
      </c>
      <c r="B271" s="161">
        <v>45078</v>
      </c>
      <c r="C271" s="161"/>
      <c r="D271" s="162" t="s">
        <v>500</v>
      </c>
      <c r="E271" s="163" t="s">
        <v>545</v>
      </c>
      <c r="F271" s="133">
        <v>3310</v>
      </c>
      <c r="G271" s="163"/>
      <c r="H271" s="163">
        <v>4300</v>
      </c>
      <c r="I271" s="165">
        <v>4300</v>
      </c>
      <c r="J271" s="135" t="s">
        <v>631</v>
      </c>
      <c r="K271" s="136">
        <f t="shared" ref="K271" si="58">H271-F271</f>
        <v>990</v>
      </c>
      <c r="L271" s="137">
        <f t="shared" ref="L271" si="59">K271/F271</f>
        <v>0.29909365558912387</v>
      </c>
      <c r="M271" s="132" t="s">
        <v>547</v>
      </c>
      <c r="N271" s="138">
        <v>45436</v>
      </c>
      <c r="O271" s="54"/>
      <c r="P271" s="54"/>
      <c r="R271" s="37" t="s">
        <v>852</v>
      </c>
      <c r="S271" s="54"/>
      <c r="T271" s="37"/>
      <c r="U271" s="54"/>
      <c r="V271" s="37"/>
      <c r="W271" s="54"/>
      <c r="X271" s="37"/>
      <c r="Y271" s="54"/>
      <c r="Z271" s="37"/>
      <c r="AA271" s="54"/>
      <c r="AB271" s="37"/>
      <c r="AC271" s="54"/>
      <c r="AD271" s="37"/>
      <c r="AF271" s="37"/>
      <c r="AG271" s="54"/>
      <c r="AI271" s="37"/>
      <c r="AK271" s="37"/>
      <c r="AL271" s="54"/>
    </row>
    <row r="272" spans="1:38" ht="12.75" customHeight="1">
      <c r="A272" s="160">
        <v>189</v>
      </c>
      <c r="B272" s="161">
        <v>45103</v>
      </c>
      <c r="C272" s="161"/>
      <c r="D272" s="162" t="s">
        <v>803</v>
      </c>
      <c r="E272" s="163" t="s">
        <v>545</v>
      </c>
      <c r="F272" s="133">
        <v>282.5</v>
      </c>
      <c r="G272" s="163"/>
      <c r="H272" s="163">
        <v>383</v>
      </c>
      <c r="I272" s="165">
        <v>383</v>
      </c>
      <c r="J272" s="135" t="s">
        <v>631</v>
      </c>
      <c r="K272" s="136">
        <f>H272-F272</f>
        <v>100.5</v>
      </c>
      <c r="L272" s="137">
        <f>K272/F272</f>
        <v>0.35575221238938054</v>
      </c>
      <c r="M272" s="132" t="s">
        <v>547</v>
      </c>
      <c r="N272" s="138">
        <v>45265</v>
      </c>
      <c r="O272" s="54"/>
      <c r="P272" s="54"/>
      <c r="R272" s="37" t="s">
        <v>852</v>
      </c>
      <c r="S272" s="54"/>
      <c r="T272" s="37"/>
      <c r="U272" s="54"/>
      <c r="V272" s="37"/>
      <c r="W272" s="54"/>
      <c r="X272" s="37"/>
      <c r="Y272" s="54"/>
      <c r="Z272" s="37"/>
      <c r="AA272" s="54"/>
      <c r="AB272" s="37"/>
      <c r="AC272" s="54"/>
      <c r="AD272" s="37"/>
      <c r="AF272" s="37"/>
      <c r="AG272" s="54"/>
      <c r="AI272" s="37"/>
      <c r="AK272" s="37"/>
      <c r="AL272" s="54"/>
    </row>
    <row r="273" spans="1:38" ht="12.75" customHeight="1">
      <c r="A273" s="160">
        <v>190</v>
      </c>
      <c r="B273" s="161">
        <v>45120</v>
      </c>
      <c r="C273" s="161"/>
      <c r="D273" s="162" t="s">
        <v>499</v>
      </c>
      <c r="E273" s="163" t="s">
        <v>545</v>
      </c>
      <c r="F273" s="133">
        <v>2312.5</v>
      </c>
      <c r="G273" s="163"/>
      <c r="H273" s="163">
        <v>2935</v>
      </c>
      <c r="I273" s="165">
        <v>2935</v>
      </c>
      <c r="J273" s="135" t="s">
        <v>631</v>
      </c>
      <c r="K273" s="136">
        <f>H273-F273</f>
        <v>622.5</v>
      </c>
      <c r="L273" s="137">
        <f>K273/F273</f>
        <v>0.26918918918918922</v>
      </c>
      <c r="M273" s="132" t="s">
        <v>547</v>
      </c>
      <c r="N273" s="138">
        <v>45177</v>
      </c>
      <c r="O273" s="54"/>
      <c r="P273" s="54"/>
      <c r="R273" s="37" t="s">
        <v>852</v>
      </c>
      <c r="S273" s="54"/>
      <c r="T273" s="37"/>
      <c r="U273" s="54"/>
      <c r="V273" s="37"/>
      <c r="W273" s="54"/>
      <c r="X273" s="37"/>
      <c r="Y273" s="54"/>
      <c r="Z273" s="37"/>
      <c r="AA273" s="54"/>
      <c r="AB273" s="37"/>
      <c r="AC273" s="54"/>
      <c r="AD273" s="37"/>
      <c r="AF273" s="37"/>
      <c r="AG273" s="54"/>
      <c r="AI273" s="37"/>
      <c r="AK273" s="37"/>
      <c r="AL273" s="54"/>
    </row>
    <row r="274" spans="1:38" ht="12.75" customHeight="1">
      <c r="A274" s="160">
        <v>191</v>
      </c>
      <c r="B274" s="161">
        <v>45125</v>
      </c>
      <c r="C274" s="161"/>
      <c r="D274" s="162" t="s">
        <v>199</v>
      </c>
      <c r="E274" s="163" t="s">
        <v>545</v>
      </c>
      <c r="F274" s="133">
        <v>3980</v>
      </c>
      <c r="G274" s="163"/>
      <c r="H274" s="163">
        <v>4895</v>
      </c>
      <c r="I274" s="165">
        <v>4895</v>
      </c>
      <c r="J274" s="135" t="s">
        <v>631</v>
      </c>
      <c r="K274" s="136">
        <f>H274-F274</f>
        <v>915</v>
      </c>
      <c r="L274" s="137">
        <f>K274/F274</f>
        <v>0.22989949748743718</v>
      </c>
      <c r="M274" s="132" t="s">
        <v>547</v>
      </c>
      <c r="N274" s="138">
        <v>45155</v>
      </c>
      <c r="O274" s="54"/>
      <c r="P274" s="54"/>
      <c r="R274" s="37" t="s">
        <v>852</v>
      </c>
      <c r="S274" s="54"/>
      <c r="T274" s="37"/>
      <c r="U274" s="54"/>
      <c r="V274" s="37"/>
      <c r="W274" s="54"/>
      <c r="X274" s="37"/>
      <c r="Y274" s="54"/>
      <c r="Z274" s="37"/>
      <c r="AA274" s="54"/>
      <c r="AB274" s="37"/>
      <c r="AC274" s="54"/>
      <c r="AD274" s="37"/>
      <c r="AG274" s="54"/>
      <c r="AI274" s="37"/>
      <c r="AL274" s="54"/>
    </row>
    <row r="275" spans="1:38" ht="12.75" customHeight="1">
      <c r="A275" s="160">
        <v>192</v>
      </c>
      <c r="B275" s="161">
        <v>45145</v>
      </c>
      <c r="C275" s="161"/>
      <c r="D275" s="162" t="s">
        <v>805</v>
      </c>
      <c r="E275" s="163" t="s">
        <v>545</v>
      </c>
      <c r="F275" s="133">
        <v>565</v>
      </c>
      <c r="G275" s="163"/>
      <c r="H275" s="163">
        <v>725</v>
      </c>
      <c r="I275" s="165">
        <v>725</v>
      </c>
      <c r="J275" s="135" t="s">
        <v>631</v>
      </c>
      <c r="K275" s="136">
        <f>H275-F275</f>
        <v>160</v>
      </c>
      <c r="L275" s="137">
        <f>K275/F275</f>
        <v>0.2831858407079646</v>
      </c>
      <c r="M275" s="132" t="s">
        <v>547</v>
      </c>
      <c r="N275" s="138">
        <v>45169</v>
      </c>
      <c r="O275" s="54"/>
      <c r="P275" s="54"/>
      <c r="R275" s="37" t="s">
        <v>852</v>
      </c>
      <c r="S275" s="54"/>
      <c r="T275" s="37"/>
      <c r="U275" s="54"/>
      <c r="V275" s="37"/>
      <c r="W275" s="54"/>
      <c r="X275" s="37"/>
      <c r="Y275" s="54"/>
      <c r="Z275" s="37"/>
      <c r="AA275" s="54"/>
      <c r="AB275" s="37"/>
      <c r="AC275" s="54"/>
      <c r="AD275" s="37"/>
      <c r="AG275" s="54"/>
      <c r="AI275" s="37"/>
      <c r="AL275" s="54"/>
    </row>
    <row r="276" spans="1:38" ht="12.75" customHeight="1">
      <c r="A276" s="232">
        <v>193</v>
      </c>
      <c r="B276" s="233">
        <v>45167</v>
      </c>
      <c r="C276" s="233"/>
      <c r="D276" s="234" t="s">
        <v>809</v>
      </c>
      <c r="E276" s="235" t="s">
        <v>545</v>
      </c>
      <c r="F276" s="133">
        <v>700</v>
      </c>
      <c r="G276" s="235"/>
      <c r="H276" s="235">
        <v>950</v>
      </c>
      <c r="I276" s="236">
        <v>950</v>
      </c>
      <c r="J276" s="237" t="s">
        <v>631</v>
      </c>
      <c r="K276" s="136">
        <f>H276-F276</f>
        <v>250</v>
      </c>
      <c r="L276" s="137">
        <f>K276/F276</f>
        <v>0.35714285714285715</v>
      </c>
      <c r="M276" s="132" t="s">
        <v>547</v>
      </c>
      <c r="N276" s="138">
        <v>45261</v>
      </c>
      <c r="O276" s="54"/>
      <c r="P276" s="54"/>
      <c r="R276" s="37" t="s">
        <v>852</v>
      </c>
      <c r="S276" s="54"/>
      <c r="T276" s="37"/>
      <c r="U276" s="54"/>
      <c r="V276" s="37"/>
      <c r="W276" s="54"/>
      <c r="X276" s="37"/>
      <c r="Y276" s="54"/>
      <c r="Z276" s="37"/>
      <c r="AA276" s="54"/>
      <c r="AB276" s="37"/>
      <c r="AC276" s="54"/>
      <c r="AD276" s="37"/>
      <c r="AG276" s="54"/>
      <c r="AI276" s="37"/>
      <c r="AL276" s="54"/>
    </row>
    <row r="277" spans="1:38" ht="12.75" customHeight="1">
      <c r="A277" s="178">
        <v>194</v>
      </c>
      <c r="B277" s="179">
        <v>45184</v>
      </c>
      <c r="C277" s="53"/>
      <c r="D277" s="53" t="s">
        <v>502</v>
      </c>
      <c r="E277" s="180" t="s">
        <v>545</v>
      </c>
      <c r="F277" s="51" t="s">
        <v>810</v>
      </c>
      <c r="G277" s="51"/>
      <c r="H277" s="51"/>
      <c r="I277" s="51">
        <v>480</v>
      </c>
      <c r="J277" s="51" t="s">
        <v>546</v>
      </c>
      <c r="K277" s="51"/>
      <c r="L277" s="51"/>
      <c r="M277" s="51"/>
      <c r="N277" s="51"/>
      <c r="O277" s="54"/>
      <c r="P277" s="54"/>
      <c r="R277" s="37" t="s">
        <v>852</v>
      </c>
      <c r="S277" s="54"/>
      <c r="T277" s="37"/>
      <c r="U277" s="54"/>
      <c r="V277" s="37"/>
      <c r="W277" s="54"/>
      <c r="X277" s="37"/>
      <c r="Y277" s="54"/>
      <c r="Z277" s="37"/>
      <c r="AA277" s="54"/>
      <c r="AB277" s="37"/>
      <c r="AC277" s="54"/>
      <c r="AD277" s="37"/>
      <c r="AG277" s="54"/>
      <c r="AI277" s="37"/>
      <c r="AL277" s="54"/>
    </row>
    <row r="278" spans="1:38" ht="12.75" customHeight="1">
      <c r="A278" s="232">
        <v>195</v>
      </c>
      <c r="B278" s="233">
        <v>45203</v>
      </c>
      <c r="C278" s="233"/>
      <c r="D278" s="234" t="s">
        <v>172</v>
      </c>
      <c r="E278" s="235" t="s">
        <v>545</v>
      </c>
      <c r="F278" s="133">
        <v>992.5</v>
      </c>
      <c r="G278" s="235"/>
      <c r="H278" s="235">
        <v>1198</v>
      </c>
      <c r="I278" s="236">
        <v>1198</v>
      </c>
      <c r="J278" s="237" t="s">
        <v>631</v>
      </c>
      <c r="K278" s="136">
        <f>H278-F278</f>
        <v>205.5</v>
      </c>
      <c r="L278" s="137">
        <f>K278/F278</f>
        <v>0.2070528967254408</v>
      </c>
      <c r="M278" s="132" t="s">
        <v>547</v>
      </c>
      <c r="N278" s="138">
        <v>45392</v>
      </c>
      <c r="O278" s="54"/>
      <c r="P278" s="54"/>
      <c r="R278" s="37" t="s">
        <v>853</v>
      </c>
      <c r="S278" s="54"/>
      <c r="T278" s="37"/>
      <c r="U278" s="54"/>
      <c r="V278" s="37"/>
      <c r="W278" s="54"/>
      <c r="X278" s="37"/>
      <c r="Y278" s="54"/>
      <c r="Z278" s="37"/>
      <c r="AA278" s="54"/>
      <c r="AB278" s="37"/>
      <c r="AC278" s="54"/>
      <c r="AD278" s="37"/>
      <c r="AG278" s="54"/>
      <c r="AI278" s="37"/>
      <c r="AL278" s="54"/>
    </row>
    <row r="279" spans="1:38" ht="12.75" customHeight="1">
      <c r="A279" s="232">
        <v>196</v>
      </c>
      <c r="B279" s="233">
        <v>45216</v>
      </c>
      <c r="C279" s="233"/>
      <c r="D279" s="234" t="s">
        <v>104</v>
      </c>
      <c r="E279" s="235" t="s">
        <v>545</v>
      </c>
      <c r="F279" s="133">
        <v>5425</v>
      </c>
      <c r="G279" s="235"/>
      <c r="H279" s="235">
        <v>6880</v>
      </c>
      <c r="I279" s="236">
        <v>6870</v>
      </c>
      <c r="J279" s="237" t="s">
        <v>631</v>
      </c>
      <c r="K279" s="136">
        <f>H279-F279</f>
        <v>1455</v>
      </c>
      <c r="L279" s="137">
        <f>K279/F279</f>
        <v>0.26820276497695855</v>
      </c>
      <c r="M279" s="132" t="s">
        <v>547</v>
      </c>
      <c r="N279" s="138">
        <v>45342</v>
      </c>
      <c r="O279" s="54"/>
      <c r="P279" s="54"/>
      <c r="R279" s="37" t="s">
        <v>853</v>
      </c>
      <c r="S279" s="54"/>
      <c r="T279" s="37"/>
      <c r="U279" s="54"/>
      <c r="V279" s="37"/>
      <c r="W279" s="54"/>
      <c r="X279" s="37"/>
      <c r="Y279" s="54"/>
      <c r="Z279" s="37"/>
      <c r="AA279" s="54"/>
      <c r="AB279" s="37"/>
      <c r="AC279" s="54"/>
      <c r="AD279" s="37"/>
      <c r="AG279" s="54"/>
      <c r="AI279" s="37"/>
      <c r="AL279" s="54"/>
    </row>
    <row r="280" spans="1:38" ht="12.75" customHeight="1">
      <c r="A280" s="232">
        <v>197</v>
      </c>
      <c r="B280" s="233">
        <v>45216</v>
      </c>
      <c r="C280" s="233"/>
      <c r="D280" s="234" t="s">
        <v>811</v>
      </c>
      <c r="E280" s="235" t="s">
        <v>545</v>
      </c>
      <c r="F280" s="133">
        <v>1090</v>
      </c>
      <c r="G280" s="235"/>
      <c r="H280" s="235">
        <v>1415</v>
      </c>
      <c r="I280" s="236">
        <v>1415</v>
      </c>
      <c r="J280" s="237" t="s">
        <v>631</v>
      </c>
      <c r="K280" s="136">
        <f>H280-F280</f>
        <v>325</v>
      </c>
      <c r="L280" s="137">
        <f>K280/F280</f>
        <v>0.29816513761467889</v>
      </c>
      <c r="M280" s="132" t="s">
        <v>547</v>
      </c>
      <c r="N280" s="138">
        <v>45282</v>
      </c>
      <c r="O280" s="54"/>
      <c r="P280" s="54"/>
      <c r="R280" s="37" t="s">
        <v>852</v>
      </c>
      <c r="S280" s="54"/>
      <c r="T280" s="37"/>
      <c r="U280" s="54"/>
      <c r="V280" s="37"/>
      <c r="W280" s="54"/>
      <c r="X280" s="37"/>
      <c r="Y280" s="54"/>
      <c r="Z280" s="37"/>
      <c r="AA280" s="54"/>
      <c r="AB280" s="37"/>
      <c r="AC280" s="54"/>
      <c r="AD280" s="37"/>
      <c r="AG280" s="54"/>
      <c r="AI280" s="37"/>
      <c r="AL280" s="54"/>
    </row>
    <row r="281" spans="1:38" ht="12.75" customHeight="1">
      <c r="A281" s="232">
        <v>198</v>
      </c>
      <c r="B281" s="233">
        <v>45236</v>
      </c>
      <c r="C281" s="233"/>
      <c r="D281" s="234" t="s">
        <v>814</v>
      </c>
      <c r="E281" s="235" t="s">
        <v>545</v>
      </c>
      <c r="F281" s="133">
        <v>1270</v>
      </c>
      <c r="G281" s="235"/>
      <c r="H281" s="235">
        <v>1613</v>
      </c>
      <c r="I281" s="236">
        <v>1613</v>
      </c>
      <c r="J281" s="237" t="s">
        <v>631</v>
      </c>
      <c r="K281" s="136">
        <f>H281-F281</f>
        <v>343</v>
      </c>
      <c r="L281" s="137">
        <f>K281/F281</f>
        <v>0.27007874015748029</v>
      </c>
      <c r="M281" s="132" t="s">
        <v>547</v>
      </c>
      <c r="N281" s="138">
        <v>45246</v>
      </c>
      <c r="O281" s="54"/>
      <c r="P281" s="54"/>
      <c r="R281" s="37" t="s">
        <v>853</v>
      </c>
      <c r="S281" s="54"/>
      <c r="T281" s="37"/>
      <c r="U281" s="54"/>
      <c r="V281" s="37"/>
      <c r="W281" s="54"/>
      <c r="X281" s="37"/>
      <c r="Y281" s="54"/>
      <c r="Z281" s="37"/>
      <c r="AA281" s="54"/>
      <c r="AB281" s="37"/>
      <c r="AC281" s="54"/>
      <c r="AD281" s="37"/>
      <c r="AG281" s="54"/>
      <c r="AI281" s="37"/>
      <c r="AL281" s="54"/>
    </row>
    <row r="282" spans="1:38" ht="12.75" customHeight="1">
      <c r="A282" s="232">
        <v>199</v>
      </c>
      <c r="B282" s="233">
        <v>45251</v>
      </c>
      <c r="C282" s="233"/>
      <c r="D282" s="234" t="s">
        <v>815</v>
      </c>
      <c r="E282" s="235" t="s">
        <v>545</v>
      </c>
      <c r="F282" s="133">
        <v>807.5</v>
      </c>
      <c r="G282" s="235"/>
      <c r="H282" s="235">
        <v>1490</v>
      </c>
      <c r="I282" s="236">
        <v>1490</v>
      </c>
      <c r="J282" s="237" t="s">
        <v>631</v>
      </c>
      <c r="K282" s="136">
        <f>H282-F282</f>
        <v>682.5</v>
      </c>
      <c r="L282" s="137">
        <f>K282/F282</f>
        <v>0.84520123839009287</v>
      </c>
      <c r="M282" s="132" t="s">
        <v>547</v>
      </c>
      <c r="N282" s="138">
        <v>45479</v>
      </c>
      <c r="O282" s="54"/>
      <c r="P282" s="54"/>
      <c r="R282" s="37" t="s">
        <v>852</v>
      </c>
      <c r="S282" s="54"/>
      <c r="T282" s="37"/>
      <c r="U282" s="54"/>
      <c r="V282" s="37"/>
      <c r="W282" s="54"/>
      <c r="X282" s="37"/>
      <c r="Y282" s="54"/>
      <c r="Z282" s="37"/>
      <c r="AA282" s="54"/>
      <c r="AB282" s="37"/>
      <c r="AC282" s="54"/>
      <c r="AD282" s="37"/>
      <c r="AG282" s="54"/>
      <c r="AI282" s="37"/>
      <c r="AL282" s="54"/>
    </row>
    <row r="283" spans="1:38" ht="12.75" customHeight="1">
      <c r="A283" s="178">
        <v>200</v>
      </c>
      <c r="B283" s="179">
        <v>45254</v>
      </c>
      <c r="C283" s="53"/>
      <c r="D283" s="53" t="s">
        <v>814</v>
      </c>
      <c r="E283" s="180" t="s">
        <v>545</v>
      </c>
      <c r="F283" s="51" t="s">
        <v>816</v>
      </c>
      <c r="G283" s="51"/>
      <c r="H283" s="51"/>
      <c r="I283" s="51">
        <v>1806</v>
      </c>
      <c r="J283" s="51" t="s">
        <v>546</v>
      </c>
      <c r="K283" s="51"/>
      <c r="L283" s="51"/>
      <c r="M283" s="51"/>
      <c r="N283" s="51"/>
      <c r="O283" s="54"/>
      <c r="P283" s="54"/>
      <c r="R283" s="37" t="s">
        <v>853</v>
      </c>
      <c r="S283" s="54"/>
      <c r="T283" s="37"/>
      <c r="U283" s="54"/>
      <c r="V283" s="37"/>
      <c r="W283" s="54"/>
      <c r="X283" s="37"/>
      <c r="Y283" s="54"/>
      <c r="Z283" s="37"/>
      <c r="AA283" s="54"/>
      <c r="AB283" s="37"/>
      <c r="AC283" s="54"/>
      <c r="AD283" s="37"/>
      <c r="AG283" s="54"/>
      <c r="AI283" s="37"/>
      <c r="AL283" s="54"/>
    </row>
    <row r="284" spans="1:38" ht="12.75" customHeight="1">
      <c r="A284" s="232">
        <v>201</v>
      </c>
      <c r="B284" s="233">
        <v>45265</v>
      </c>
      <c r="C284" s="233"/>
      <c r="D284" s="234" t="s">
        <v>503</v>
      </c>
      <c r="E284" s="235" t="s">
        <v>545</v>
      </c>
      <c r="F284" s="133">
        <v>435</v>
      </c>
      <c r="G284" s="235"/>
      <c r="H284" s="235">
        <v>558</v>
      </c>
      <c r="I284" s="236">
        <v>558</v>
      </c>
      <c r="J284" s="237" t="s">
        <v>631</v>
      </c>
      <c r="K284" s="136">
        <f>H284-F284</f>
        <v>123</v>
      </c>
      <c r="L284" s="137">
        <f>K284/F284</f>
        <v>0.28275862068965518</v>
      </c>
      <c r="M284" s="132" t="s">
        <v>547</v>
      </c>
      <c r="N284" s="138">
        <v>45378</v>
      </c>
      <c r="O284" s="54"/>
      <c r="P284" s="54"/>
      <c r="R284" s="37" t="s">
        <v>852</v>
      </c>
      <c r="S284" s="54"/>
      <c r="T284" s="37"/>
      <c r="U284" s="54"/>
      <c r="V284" s="37"/>
      <c r="W284" s="54"/>
      <c r="X284" s="37"/>
      <c r="Y284" s="54"/>
      <c r="Z284" s="37"/>
      <c r="AA284" s="54"/>
      <c r="AB284" s="37"/>
      <c r="AC284" s="54"/>
      <c r="AD284" s="37"/>
      <c r="AG284" s="54"/>
      <c r="AI284" s="37"/>
      <c r="AL284" s="54"/>
    </row>
    <row r="285" spans="1:38" ht="12.75" customHeight="1">
      <c r="A285" s="232">
        <v>202</v>
      </c>
      <c r="B285" s="233">
        <v>45272</v>
      </c>
      <c r="C285" s="233"/>
      <c r="D285" s="234" t="s">
        <v>818</v>
      </c>
      <c r="E285" s="235" t="s">
        <v>545</v>
      </c>
      <c r="F285" s="133">
        <v>4225</v>
      </c>
      <c r="G285" s="235"/>
      <c r="H285" s="235">
        <v>5512</v>
      </c>
      <c r="I285" s="236">
        <v>5512</v>
      </c>
      <c r="J285" s="237" t="s">
        <v>631</v>
      </c>
      <c r="K285" s="136">
        <f>H285-F285</f>
        <v>1287</v>
      </c>
      <c r="L285" s="137">
        <f>K285/F285</f>
        <v>0.30461538461538462</v>
      </c>
      <c r="M285" s="132" t="s">
        <v>547</v>
      </c>
      <c r="N285" s="138">
        <v>45329</v>
      </c>
      <c r="O285" s="54"/>
      <c r="P285" s="54"/>
      <c r="R285" s="37" t="s">
        <v>853</v>
      </c>
      <c r="S285" s="54"/>
      <c r="T285" s="37"/>
      <c r="U285" s="54"/>
      <c r="V285" s="37"/>
      <c r="W285" s="54"/>
      <c r="X285" s="37"/>
      <c r="Y285" s="54"/>
      <c r="Z285" s="37"/>
      <c r="AA285" s="54"/>
      <c r="AB285" s="37"/>
      <c r="AC285" s="54"/>
      <c r="AD285" s="37"/>
      <c r="AG285" s="54"/>
      <c r="AI285" s="37"/>
      <c r="AL285" s="54"/>
    </row>
    <row r="286" spans="1:38" ht="12.75" customHeight="1">
      <c r="A286" s="178">
        <v>203</v>
      </c>
      <c r="B286" s="179">
        <v>45292</v>
      </c>
      <c r="C286" s="53"/>
      <c r="D286" s="53" t="s">
        <v>309</v>
      </c>
      <c r="E286" s="180" t="s">
        <v>545</v>
      </c>
      <c r="F286" s="51" t="s">
        <v>819</v>
      </c>
      <c r="G286" s="51"/>
      <c r="H286" s="51"/>
      <c r="I286" s="51">
        <v>4909</v>
      </c>
      <c r="J286" s="51" t="s">
        <v>546</v>
      </c>
      <c r="K286" s="51"/>
      <c r="L286" s="51"/>
      <c r="M286" s="51"/>
      <c r="N286" s="51"/>
      <c r="O286" s="54"/>
      <c r="P286" s="54"/>
      <c r="R286" s="37" t="s">
        <v>853</v>
      </c>
      <c r="S286" s="54"/>
      <c r="T286" s="37"/>
      <c r="U286" s="54"/>
      <c r="V286" s="37"/>
      <c r="W286" s="54"/>
      <c r="X286" s="37"/>
      <c r="Y286" s="54"/>
      <c r="Z286" s="37"/>
      <c r="AA286" s="54"/>
      <c r="AB286" s="37"/>
      <c r="AC286" s="54"/>
      <c r="AD286" s="37"/>
      <c r="AG286" s="54"/>
      <c r="AI286" s="37"/>
      <c r="AL286" s="54"/>
    </row>
    <row r="287" spans="1:38" ht="12.75" customHeight="1">
      <c r="A287" s="178">
        <v>204</v>
      </c>
      <c r="B287" s="179">
        <v>45294</v>
      </c>
      <c r="C287" s="53"/>
      <c r="D287" s="53" t="s">
        <v>501</v>
      </c>
      <c r="E287" s="180" t="s">
        <v>545</v>
      </c>
      <c r="F287" s="51" t="s">
        <v>820</v>
      </c>
      <c r="G287" s="51"/>
      <c r="H287" s="51"/>
      <c r="I287" s="51">
        <v>1080</v>
      </c>
      <c r="J287" s="51" t="s">
        <v>546</v>
      </c>
      <c r="K287" s="51"/>
      <c r="L287" s="51"/>
      <c r="M287" s="51"/>
      <c r="N287" s="51"/>
      <c r="O287" s="54"/>
      <c r="P287" s="54"/>
      <c r="R287" s="37" t="s">
        <v>852</v>
      </c>
      <c r="S287" s="54"/>
      <c r="T287" s="37"/>
      <c r="U287" s="54"/>
      <c r="V287" s="37"/>
      <c r="W287" s="54"/>
      <c r="X287" s="37"/>
      <c r="Y287" s="54"/>
      <c r="Z287" s="37"/>
      <c r="AA287" s="54"/>
      <c r="AB287" s="37"/>
      <c r="AC287" s="54"/>
      <c r="AD287" s="37"/>
      <c r="AG287" s="54"/>
      <c r="AI287" s="37"/>
      <c r="AL287" s="54"/>
    </row>
    <row r="288" spans="1:38" ht="12.75" customHeight="1">
      <c r="A288" s="178">
        <v>205</v>
      </c>
      <c r="B288" s="179">
        <v>45315</v>
      </c>
      <c r="C288" s="53"/>
      <c r="D288" s="53" t="s">
        <v>310</v>
      </c>
      <c r="E288" s="180" t="s">
        <v>545</v>
      </c>
      <c r="F288" s="51" t="s">
        <v>822</v>
      </c>
      <c r="G288" s="51"/>
      <c r="H288" s="51"/>
      <c r="I288" s="51">
        <v>2077</v>
      </c>
      <c r="J288" s="51" t="s">
        <v>546</v>
      </c>
      <c r="K288" s="51"/>
      <c r="L288" s="51"/>
      <c r="M288" s="51"/>
      <c r="N288" s="51"/>
      <c r="O288" s="54"/>
      <c r="P288" s="54"/>
      <c r="R288" s="37" t="s">
        <v>853</v>
      </c>
      <c r="S288" s="54"/>
      <c r="T288" s="37"/>
      <c r="U288" s="54"/>
      <c r="V288" s="37"/>
      <c r="W288" s="54"/>
      <c r="X288" s="37"/>
      <c r="Y288" s="54"/>
      <c r="Z288" s="37"/>
      <c r="AA288" s="54"/>
      <c r="AB288" s="37"/>
      <c r="AC288" s="54"/>
      <c r="AD288" s="37"/>
      <c r="AG288" s="54"/>
      <c r="AI288" s="37"/>
      <c r="AL288" s="54"/>
    </row>
    <row r="289" spans="1:38" ht="12.75" customHeight="1">
      <c r="A289" s="178">
        <v>206</v>
      </c>
      <c r="B289" s="179">
        <v>45320</v>
      </c>
      <c r="C289" s="53"/>
      <c r="D289" s="53" t="s">
        <v>823</v>
      </c>
      <c r="E289" s="180" t="s">
        <v>545</v>
      </c>
      <c r="F289" s="51" t="s">
        <v>824</v>
      </c>
      <c r="G289" s="51"/>
      <c r="H289" s="51"/>
      <c r="I289" s="51">
        <v>2906</v>
      </c>
      <c r="J289" s="51" t="s">
        <v>546</v>
      </c>
      <c r="K289" s="51"/>
      <c r="L289" s="51"/>
      <c r="M289" s="51"/>
      <c r="N289" s="51"/>
      <c r="O289" s="54"/>
      <c r="P289" s="54"/>
      <c r="R289" s="37" t="s">
        <v>852</v>
      </c>
      <c r="S289" s="54"/>
      <c r="T289" s="37"/>
      <c r="U289" s="54"/>
      <c r="V289" s="37"/>
      <c r="W289" s="54"/>
      <c r="X289" s="37"/>
      <c r="Y289" s="54"/>
      <c r="Z289" s="37"/>
      <c r="AA289" s="54"/>
      <c r="AB289" s="37"/>
      <c r="AC289" s="54"/>
      <c r="AD289" s="37"/>
      <c r="AG289" s="54"/>
      <c r="AI289" s="37"/>
      <c r="AL289" s="54"/>
    </row>
    <row r="290" spans="1:38" ht="12.75" customHeight="1">
      <c r="A290" s="232">
        <v>207</v>
      </c>
      <c r="B290" s="233">
        <v>45331</v>
      </c>
      <c r="C290" s="233"/>
      <c r="D290" s="234" t="s">
        <v>499</v>
      </c>
      <c r="E290" s="235" t="s">
        <v>545</v>
      </c>
      <c r="F290" s="133">
        <v>3270</v>
      </c>
      <c r="G290" s="235"/>
      <c r="H290" s="235">
        <v>4096</v>
      </c>
      <c r="I290" s="236">
        <v>4096</v>
      </c>
      <c r="J290" s="237" t="s">
        <v>631</v>
      </c>
      <c r="K290" s="136">
        <f>H290-F290</f>
        <v>826</v>
      </c>
      <c r="L290" s="137">
        <f>K290/F290</f>
        <v>0.25259938837920487</v>
      </c>
      <c r="M290" s="132" t="s">
        <v>547</v>
      </c>
      <c r="N290" s="138">
        <v>45377</v>
      </c>
      <c r="O290" s="54"/>
      <c r="P290" s="54"/>
      <c r="R290" s="37" t="s">
        <v>852</v>
      </c>
      <c r="S290" s="54"/>
      <c r="T290" s="37"/>
      <c r="U290" s="54"/>
      <c r="V290" s="37"/>
      <c r="W290" s="54"/>
      <c r="X290" s="37"/>
      <c r="Y290" s="54"/>
      <c r="Z290" s="37"/>
      <c r="AA290" s="54"/>
      <c r="AB290" s="37"/>
      <c r="AC290" s="54"/>
      <c r="AD290" s="37"/>
      <c r="AG290" s="54"/>
      <c r="AI290" s="37"/>
      <c r="AL290" s="54"/>
    </row>
    <row r="291" spans="1:38" ht="12.75" customHeight="1">
      <c r="A291" s="178">
        <v>208</v>
      </c>
      <c r="B291" s="179">
        <v>45345</v>
      </c>
      <c r="C291" s="53"/>
      <c r="D291" s="53" t="s">
        <v>59</v>
      </c>
      <c r="E291" s="180" t="s">
        <v>545</v>
      </c>
      <c r="F291" s="51" t="s">
        <v>839</v>
      </c>
      <c r="G291" s="51"/>
      <c r="H291" s="51"/>
      <c r="I291" s="51">
        <v>2627</v>
      </c>
      <c r="J291" s="51" t="s">
        <v>546</v>
      </c>
      <c r="K291" s="51"/>
      <c r="L291" s="51"/>
      <c r="M291" s="51"/>
      <c r="N291" s="53"/>
      <c r="O291" s="54"/>
      <c r="P291" s="54"/>
      <c r="R291" s="37" t="s">
        <v>853</v>
      </c>
      <c r="S291" s="54"/>
      <c r="T291" s="37"/>
      <c r="U291" s="54"/>
      <c r="V291" s="37"/>
      <c r="W291" s="54"/>
      <c r="X291" s="37"/>
      <c r="Y291" s="54"/>
      <c r="Z291" s="37"/>
      <c r="AA291" s="54"/>
      <c r="AB291" s="37"/>
      <c r="AC291" s="54"/>
      <c r="AD291" s="37"/>
      <c r="AG291" s="54"/>
      <c r="AI291" s="37"/>
      <c r="AL291" s="54"/>
    </row>
    <row r="292" spans="1:38" ht="12.75" customHeight="1">
      <c r="A292" s="232">
        <v>209</v>
      </c>
      <c r="B292" s="233">
        <v>45356</v>
      </c>
      <c r="C292" s="233"/>
      <c r="D292" s="234" t="s">
        <v>809</v>
      </c>
      <c r="E292" s="235" t="s">
        <v>545</v>
      </c>
      <c r="F292" s="133">
        <v>925</v>
      </c>
      <c r="G292" s="235"/>
      <c r="H292" s="235">
        <v>1170</v>
      </c>
      <c r="I292" s="236">
        <v>1170</v>
      </c>
      <c r="J292" s="237" t="s">
        <v>631</v>
      </c>
      <c r="K292" s="136">
        <f>H292-F292</f>
        <v>245</v>
      </c>
      <c r="L292" s="137">
        <f>K292/F292</f>
        <v>0.26486486486486488</v>
      </c>
      <c r="M292" s="132" t="s">
        <v>547</v>
      </c>
      <c r="N292" s="138">
        <v>45435</v>
      </c>
      <c r="O292" s="54"/>
      <c r="P292" s="54"/>
      <c r="R292" s="37" t="s">
        <v>854</v>
      </c>
      <c r="S292" s="54"/>
      <c r="T292" s="37"/>
      <c r="U292" s="54"/>
      <c r="V292" s="37"/>
      <c r="W292" s="54"/>
      <c r="X292" s="37"/>
      <c r="Y292" s="54"/>
      <c r="Z292" s="37"/>
      <c r="AA292" s="54"/>
      <c r="AB292" s="37"/>
      <c r="AC292" s="54"/>
      <c r="AD292" s="37"/>
      <c r="AG292" s="54"/>
      <c r="AI292" s="37"/>
      <c r="AL292" s="54"/>
    </row>
    <row r="293" spans="1:38" ht="12.75" customHeight="1">
      <c r="A293" s="232">
        <v>210</v>
      </c>
      <c r="B293" s="233">
        <v>45372</v>
      </c>
      <c r="C293" s="233"/>
      <c r="D293" s="234" t="s">
        <v>475</v>
      </c>
      <c r="E293" s="235" t="s">
        <v>545</v>
      </c>
      <c r="F293" s="133">
        <v>2910</v>
      </c>
      <c r="G293" s="235"/>
      <c r="H293" s="235">
        <v>3696</v>
      </c>
      <c r="I293" s="236">
        <v>3696</v>
      </c>
      <c r="J293" s="237" t="s">
        <v>631</v>
      </c>
      <c r="K293" s="136">
        <f>H293-F293</f>
        <v>786</v>
      </c>
      <c r="L293" s="137">
        <f>K293/F293</f>
        <v>0.27010309278350514</v>
      </c>
      <c r="M293" s="132" t="s">
        <v>547</v>
      </c>
      <c r="N293" s="138">
        <v>45412</v>
      </c>
      <c r="O293" s="54"/>
      <c r="P293" s="54"/>
      <c r="R293" s="37" t="s">
        <v>854</v>
      </c>
      <c r="S293" s="54"/>
      <c r="T293" s="37"/>
      <c r="U293" s="54"/>
      <c r="V293" s="37"/>
      <c r="W293" s="54"/>
      <c r="X293" s="37"/>
      <c r="Y293" s="54"/>
      <c r="Z293" s="37"/>
      <c r="AA293" s="54"/>
      <c r="AB293" s="37"/>
      <c r="AC293" s="54"/>
      <c r="AD293" s="37"/>
      <c r="AG293" s="54"/>
      <c r="AI293" s="37"/>
      <c r="AL293" s="54"/>
    </row>
    <row r="294" spans="1:38" ht="12.75" customHeight="1">
      <c r="A294" s="232">
        <v>211</v>
      </c>
      <c r="B294" s="233">
        <v>45387</v>
      </c>
      <c r="C294" s="233"/>
      <c r="D294" s="234" t="s">
        <v>505</v>
      </c>
      <c r="E294" s="235" t="s">
        <v>545</v>
      </c>
      <c r="F294" s="133">
        <v>735</v>
      </c>
      <c r="G294" s="235"/>
      <c r="H294" s="235">
        <v>938</v>
      </c>
      <c r="I294" s="236">
        <v>938</v>
      </c>
      <c r="J294" s="237" t="s">
        <v>631</v>
      </c>
      <c r="K294" s="136">
        <f>H294-F294</f>
        <v>203</v>
      </c>
      <c r="L294" s="137">
        <f>K294/F294</f>
        <v>0.27619047619047621</v>
      </c>
      <c r="M294" s="132" t="s">
        <v>547</v>
      </c>
      <c r="N294" s="138">
        <v>45449</v>
      </c>
      <c r="O294" s="54"/>
      <c r="P294" s="54"/>
      <c r="R294" s="43" t="s">
        <v>853</v>
      </c>
      <c r="S294" s="54"/>
      <c r="T294" s="37"/>
      <c r="U294" s="54"/>
      <c r="V294" s="37"/>
      <c r="W294" s="54"/>
      <c r="X294" s="37"/>
      <c r="Y294" s="54"/>
      <c r="Z294" s="37"/>
      <c r="AA294" s="54"/>
      <c r="AB294" s="37"/>
      <c r="AC294" s="54"/>
      <c r="AD294" s="37"/>
      <c r="AG294" s="54"/>
      <c r="AI294" s="37"/>
      <c r="AL294" s="54"/>
    </row>
    <row r="295" spans="1:38" ht="12.75" customHeight="1">
      <c r="A295" s="178">
        <v>212</v>
      </c>
      <c r="B295" s="179">
        <v>45407</v>
      </c>
      <c r="C295" s="53"/>
      <c r="D295" s="53" t="s">
        <v>811</v>
      </c>
      <c r="E295" s="180" t="s">
        <v>545</v>
      </c>
      <c r="F295" s="51" t="s">
        <v>842</v>
      </c>
      <c r="G295" s="51"/>
      <c r="H295" s="51"/>
      <c r="I295" s="51">
        <v>1675</v>
      </c>
      <c r="J295" s="51" t="s">
        <v>546</v>
      </c>
      <c r="K295" s="51"/>
      <c r="L295" s="51"/>
      <c r="M295" s="51"/>
      <c r="N295" s="53"/>
      <c r="O295" s="54"/>
      <c r="P295" s="54"/>
      <c r="R295" s="43" t="s">
        <v>853</v>
      </c>
      <c r="S295" s="54"/>
      <c r="T295" s="37"/>
      <c r="U295" s="54"/>
      <c r="V295" s="37"/>
      <c r="W295" s="54"/>
      <c r="X295" s="37"/>
      <c r="Y295" s="54"/>
      <c r="Z295" s="37"/>
      <c r="AA295" s="54"/>
      <c r="AB295" s="37"/>
      <c r="AC295" s="54"/>
      <c r="AD295" s="37"/>
      <c r="AG295" s="54"/>
      <c r="AI295" s="37"/>
      <c r="AL295" s="54"/>
    </row>
    <row r="296" spans="1:38" ht="12.75" customHeight="1">
      <c r="A296" s="178">
        <v>213</v>
      </c>
      <c r="B296" s="179">
        <v>45426</v>
      </c>
      <c r="C296" s="53"/>
      <c r="D296" s="53" t="s">
        <v>788</v>
      </c>
      <c r="E296" s="180" t="s">
        <v>545</v>
      </c>
      <c r="F296" s="51" t="s">
        <v>846</v>
      </c>
      <c r="G296" s="51"/>
      <c r="H296" s="51"/>
      <c r="I296" s="51">
        <v>617</v>
      </c>
      <c r="J296" s="51" t="s">
        <v>546</v>
      </c>
      <c r="K296" s="51"/>
      <c r="L296" s="51"/>
      <c r="M296" s="51"/>
      <c r="N296" s="53"/>
      <c r="O296" s="54"/>
      <c r="P296" s="54"/>
      <c r="R296" s="43" t="s">
        <v>853</v>
      </c>
      <c r="S296" s="54"/>
      <c r="T296" s="37"/>
      <c r="U296" s="54"/>
      <c r="V296" s="37"/>
      <c r="W296" s="54"/>
      <c r="X296" s="37"/>
      <c r="Y296" s="54"/>
      <c r="Z296" s="37"/>
      <c r="AA296" s="54"/>
      <c r="AB296" s="37"/>
      <c r="AC296" s="54"/>
      <c r="AD296" s="37"/>
      <c r="AG296" s="54"/>
      <c r="AI296" s="37"/>
      <c r="AL296" s="54"/>
    </row>
    <row r="297" spans="1:38" ht="12.75" customHeight="1">
      <c r="A297" s="232">
        <v>214</v>
      </c>
      <c r="B297" s="233">
        <v>45448</v>
      </c>
      <c r="C297" s="233"/>
      <c r="D297" s="234" t="s">
        <v>735</v>
      </c>
      <c r="E297" s="235" t="s">
        <v>545</v>
      </c>
      <c r="F297" s="133">
        <v>385</v>
      </c>
      <c r="G297" s="235"/>
      <c r="H297" s="235">
        <v>505</v>
      </c>
      <c r="I297" s="236">
        <v>505</v>
      </c>
      <c r="J297" s="237" t="s">
        <v>631</v>
      </c>
      <c r="K297" s="136">
        <f>H297-F297</f>
        <v>120</v>
      </c>
      <c r="L297" s="137">
        <f>K297/F297</f>
        <v>0.31168831168831168</v>
      </c>
      <c r="M297" s="132" t="s">
        <v>547</v>
      </c>
      <c r="N297" s="138">
        <v>45469</v>
      </c>
      <c r="O297" s="54"/>
      <c r="P297" s="54"/>
      <c r="R297" s="43" t="s">
        <v>853</v>
      </c>
      <c r="S297" s="54"/>
      <c r="T297" s="37"/>
      <c r="U297" s="54"/>
      <c r="V297" s="37"/>
      <c r="W297" s="54"/>
      <c r="X297" s="37"/>
      <c r="Y297" s="54"/>
      <c r="Z297" s="37"/>
      <c r="AA297" s="54"/>
      <c r="AB297" s="37"/>
      <c r="AC297" s="54"/>
      <c r="AD297" s="37"/>
      <c r="AG297" s="54"/>
      <c r="AI297" s="37"/>
      <c r="AL297" s="54"/>
    </row>
    <row r="298" spans="1:38" ht="12.75" customHeight="1">
      <c r="A298" s="178">
        <v>215</v>
      </c>
      <c r="B298" s="179">
        <v>45464</v>
      </c>
      <c r="C298" s="53"/>
      <c r="D298" s="53" t="s">
        <v>910</v>
      </c>
      <c r="E298" s="180" t="s">
        <v>545</v>
      </c>
      <c r="F298" s="51" t="s">
        <v>911</v>
      </c>
      <c r="G298" s="51"/>
      <c r="H298" s="51"/>
      <c r="I298" s="51">
        <v>4120</v>
      </c>
      <c r="J298" s="51" t="s">
        <v>546</v>
      </c>
      <c r="K298" s="51"/>
      <c r="L298" s="51"/>
      <c r="M298" s="51"/>
      <c r="N298" s="53"/>
      <c r="O298" s="54"/>
      <c r="P298" s="54"/>
      <c r="R298" s="54"/>
      <c r="S298" s="54"/>
      <c r="T298" s="37"/>
      <c r="U298" s="54"/>
      <c r="V298" s="37"/>
      <c r="W298" s="54"/>
      <c r="X298" s="37"/>
      <c r="Y298" s="54"/>
      <c r="Z298" s="37"/>
      <c r="AA298" s="54"/>
      <c r="AB298" s="37"/>
      <c r="AC298" s="54"/>
      <c r="AD298" s="37"/>
      <c r="AG298" s="54"/>
      <c r="AI298" s="37"/>
      <c r="AL298" s="54"/>
    </row>
    <row r="299" spans="1:38" ht="12.75" customHeight="1">
      <c r="A299" s="178">
        <v>216</v>
      </c>
      <c r="B299" s="179">
        <v>45475</v>
      </c>
      <c r="C299" s="53"/>
      <c r="D299" s="53" t="s">
        <v>954</v>
      </c>
      <c r="E299" s="180" t="s">
        <v>545</v>
      </c>
      <c r="F299" s="51" t="s">
        <v>955</v>
      </c>
      <c r="G299" s="51"/>
      <c r="H299" s="51"/>
      <c r="I299" s="51">
        <v>426</v>
      </c>
      <c r="J299" s="51" t="s">
        <v>546</v>
      </c>
      <c r="K299" s="51"/>
      <c r="L299" s="51"/>
      <c r="M299" s="51"/>
      <c r="N299" s="53"/>
      <c r="O299" s="54"/>
      <c r="P299" s="54"/>
      <c r="R299" s="54"/>
      <c r="S299" s="54"/>
      <c r="T299" s="37"/>
      <c r="U299" s="54"/>
      <c r="V299" s="37"/>
      <c r="W299" s="54"/>
      <c r="X299" s="37"/>
      <c r="Y299" s="54"/>
      <c r="Z299" s="37"/>
      <c r="AA299" s="54"/>
      <c r="AB299" s="37"/>
      <c r="AC299" s="54"/>
      <c r="AD299" s="37"/>
      <c r="AG299" s="54"/>
      <c r="AI299" s="37"/>
      <c r="AL299" s="54"/>
    </row>
    <row r="300" spans="1:38" ht="12.75" customHeight="1">
      <c r="A300" s="178"/>
      <c r="B300" s="179"/>
      <c r="C300" s="53"/>
      <c r="D300" s="53"/>
      <c r="E300" s="180"/>
      <c r="F300" s="51"/>
      <c r="G300" s="51"/>
      <c r="H300" s="51"/>
      <c r="I300" s="51"/>
      <c r="J300" s="51"/>
      <c r="K300" s="51"/>
      <c r="L300" s="51"/>
      <c r="M300" s="51"/>
      <c r="N300" s="53"/>
      <c r="O300" s="54"/>
      <c r="P300" s="54"/>
      <c r="R300" s="54"/>
      <c r="S300" s="54"/>
      <c r="T300" s="37"/>
      <c r="U300" s="54"/>
      <c r="V300" s="37"/>
      <c r="W300" s="54"/>
      <c r="X300" s="37"/>
      <c r="Y300" s="54"/>
      <c r="Z300" s="37"/>
      <c r="AA300" s="54"/>
      <c r="AB300" s="37"/>
      <c r="AC300" s="54"/>
      <c r="AD300" s="37"/>
      <c r="AG300" s="54"/>
      <c r="AI300" s="37"/>
      <c r="AL300" s="54"/>
    </row>
    <row r="301" spans="1:38" ht="15" customHeight="1">
      <c r="A301" s="178"/>
      <c r="B301" s="179"/>
      <c r="C301" s="53"/>
      <c r="D301" s="53"/>
      <c r="E301" s="180"/>
      <c r="F301" s="51"/>
      <c r="G301" s="51"/>
      <c r="H301" s="51"/>
      <c r="I301" s="51"/>
      <c r="J301" s="51"/>
      <c r="K301" s="51"/>
      <c r="L301" s="51"/>
      <c r="M301" s="51"/>
      <c r="N301" s="53"/>
      <c r="O301" s="54"/>
      <c r="P301" s="54"/>
      <c r="R301" s="54"/>
      <c r="S301" s="54"/>
      <c r="T301" s="37"/>
      <c r="U301" s="54"/>
      <c r="V301" s="37"/>
      <c r="W301" s="54"/>
      <c r="X301" s="37"/>
      <c r="Y301" s="54"/>
      <c r="Z301" s="37"/>
      <c r="AA301" s="54"/>
      <c r="AB301" s="37"/>
      <c r="AC301" s="54"/>
      <c r="AD301" s="37"/>
    </row>
    <row r="302" spans="1:38" ht="12.75" customHeight="1">
      <c r="B302" s="181" t="s">
        <v>786</v>
      </c>
      <c r="F302" s="54"/>
      <c r="G302" s="54"/>
      <c r="H302" s="54"/>
      <c r="I302" s="54"/>
      <c r="J302" s="37"/>
      <c r="K302" s="54"/>
      <c r="L302" s="54"/>
      <c r="M302" s="54"/>
      <c r="O302" s="54"/>
      <c r="P302" s="54"/>
      <c r="R302" s="54"/>
      <c r="S302" s="54"/>
      <c r="T302" s="37"/>
      <c r="U302" s="54"/>
      <c r="V302" s="37"/>
      <c r="W302" s="54"/>
      <c r="X302" s="37"/>
      <c r="Y302" s="54"/>
      <c r="Z302" s="37"/>
      <c r="AA302" s="54"/>
      <c r="AB302" s="37"/>
      <c r="AC302" s="54"/>
      <c r="AD302" s="37"/>
      <c r="AG302" s="54"/>
      <c r="AI302" s="37"/>
      <c r="AL302" s="54"/>
    </row>
    <row r="303" spans="1:38" ht="12.75" customHeight="1">
      <c r="A303" s="182"/>
      <c r="F303" s="54"/>
      <c r="G303" s="54"/>
      <c r="H303" s="54"/>
      <c r="I303" s="54"/>
      <c r="J303" s="37"/>
      <c r="K303" s="54"/>
      <c r="L303" s="54"/>
      <c r="M303" s="54"/>
      <c r="O303" s="54"/>
      <c r="P303" s="54"/>
      <c r="R303" s="54"/>
      <c r="S303" s="54"/>
      <c r="T303" s="37"/>
      <c r="U303" s="54"/>
      <c r="V303" s="37"/>
      <c r="W303" s="54"/>
      <c r="X303" s="37"/>
      <c r="Y303" s="54"/>
      <c r="Z303" s="37"/>
      <c r="AA303" s="54"/>
      <c r="AB303" s="37"/>
      <c r="AC303" s="54"/>
      <c r="AD303" s="37"/>
      <c r="AG303" s="54"/>
      <c r="AI303" s="37"/>
      <c r="AL303" s="54"/>
    </row>
    <row r="304" spans="1:38" ht="12.75" customHeight="1">
      <c r="A304" s="182"/>
      <c r="F304" s="54"/>
      <c r="G304" s="54"/>
      <c r="H304" s="54"/>
      <c r="I304" s="54"/>
      <c r="J304" s="37"/>
      <c r="K304" s="54"/>
      <c r="L304" s="54"/>
      <c r="M304" s="54"/>
      <c r="O304" s="54"/>
      <c r="P304" s="54"/>
      <c r="R304" s="54"/>
      <c r="S304" s="54"/>
      <c r="T304" s="37"/>
      <c r="U304" s="54"/>
      <c r="V304" s="37"/>
      <c r="W304" s="54"/>
      <c r="X304" s="37"/>
      <c r="Y304" s="54"/>
      <c r="Z304" s="37"/>
      <c r="AA304" s="54"/>
      <c r="AB304" s="37"/>
      <c r="AC304" s="54"/>
      <c r="AD304" s="37"/>
    </row>
    <row r="305" spans="1:30" ht="12.75" customHeight="1">
      <c r="A305" s="51"/>
      <c r="F305" s="54"/>
      <c r="G305" s="54"/>
      <c r="H305" s="54"/>
      <c r="I305" s="54"/>
      <c r="J305" s="37"/>
      <c r="K305" s="54"/>
      <c r="L305" s="54"/>
      <c r="M305" s="54"/>
      <c r="O305" s="54"/>
      <c r="P305" s="54"/>
      <c r="R305" s="54"/>
      <c r="S305" s="54"/>
      <c r="T305" s="37"/>
      <c r="U305" s="54"/>
      <c r="V305" s="37"/>
      <c r="W305" s="54"/>
      <c r="X305" s="37"/>
      <c r="Y305" s="54"/>
      <c r="Z305" s="37"/>
      <c r="AA305" s="54"/>
      <c r="AB305" s="37"/>
      <c r="AC305" s="54"/>
      <c r="AD305" s="37"/>
    </row>
    <row r="306" spans="1:30" ht="12.75" customHeight="1">
      <c r="F306" s="54"/>
      <c r="G306" s="54"/>
      <c r="H306" s="54"/>
      <c r="I306" s="54"/>
      <c r="J306" s="37"/>
      <c r="K306" s="54"/>
      <c r="L306" s="54"/>
      <c r="M306" s="54"/>
      <c r="O306" s="54"/>
      <c r="P306" s="54"/>
      <c r="R306" s="54"/>
      <c r="S306" s="54"/>
      <c r="T306" s="37"/>
      <c r="U306" s="54"/>
      <c r="V306" s="37"/>
      <c r="W306" s="54"/>
      <c r="X306" s="37"/>
      <c r="Y306" s="54"/>
      <c r="Z306" s="37"/>
      <c r="AA306" s="54"/>
      <c r="AB306" s="37"/>
      <c r="AC306" s="54"/>
      <c r="AD306" s="37"/>
    </row>
    <row r="307" spans="1:30" ht="12.75" customHeight="1">
      <c r="F307" s="54"/>
      <c r="G307" s="54"/>
      <c r="H307" s="54"/>
      <c r="I307" s="54"/>
      <c r="J307" s="37"/>
      <c r="K307" s="54"/>
      <c r="L307" s="54"/>
      <c r="M307" s="54"/>
      <c r="O307" s="54"/>
      <c r="P307" s="54"/>
      <c r="R307" s="54"/>
      <c r="S307" s="54"/>
      <c r="T307" s="37"/>
      <c r="U307" s="54"/>
      <c r="V307" s="37"/>
      <c r="W307" s="54"/>
      <c r="X307" s="37"/>
      <c r="Y307" s="54"/>
      <c r="Z307" s="37"/>
      <c r="AA307" s="54"/>
      <c r="AB307" s="37"/>
      <c r="AC307" s="54"/>
      <c r="AD307" s="37"/>
    </row>
    <row r="308" spans="1:30" ht="12.75" customHeight="1">
      <c r="F308" s="54"/>
      <c r="G308" s="54"/>
      <c r="H308" s="54"/>
      <c r="I308" s="54"/>
      <c r="J308" s="37"/>
      <c r="K308" s="54"/>
      <c r="L308" s="54"/>
      <c r="M308" s="54"/>
      <c r="O308" s="54"/>
      <c r="P308" s="54"/>
      <c r="R308" s="54"/>
      <c r="S308" s="54"/>
      <c r="T308" s="37"/>
      <c r="U308" s="54"/>
      <c r="V308" s="37"/>
      <c r="W308" s="54"/>
      <c r="X308" s="37"/>
      <c r="Y308" s="54"/>
      <c r="Z308" s="37"/>
      <c r="AA308" s="54"/>
      <c r="AB308" s="37"/>
      <c r="AC308" s="54"/>
      <c r="AD308" s="37"/>
    </row>
    <row r="309" spans="1:30" ht="12.75" customHeight="1">
      <c r="F309" s="54"/>
      <c r="G309" s="54"/>
      <c r="H309" s="54"/>
      <c r="I309" s="54"/>
      <c r="J309" s="37"/>
      <c r="K309" s="54"/>
      <c r="L309" s="54"/>
      <c r="M309" s="54"/>
      <c r="O309" s="54"/>
      <c r="P309" s="54"/>
      <c r="R309" s="54"/>
      <c r="S309" s="54"/>
      <c r="T309" s="37"/>
      <c r="U309" s="54"/>
      <c r="V309" s="37"/>
      <c r="W309" s="54"/>
      <c r="X309" s="37"/>
      <c r="Y309" s="54"/>
      <c r="Z309" s="37"/>
      <c r="AA309" s="54"/>
      <c r="AB309" s="37"/>
      <c r="AC309" s="54"/>
      <c r="AD309" s="37"/>
    </row>
    <row r="310" spans="1:30" ht="12.75" customHeight="1">
      <c r="F310" s="54"/>
      <c r="G310" s="54"/>
      <c r="H310" s="54"/>
      <c r="I310" s="54"/>
      <c r="J310" s="37"/>
      <c r="K310" s="54"/>
      <c r="L310" s="54"/>
      <c r="M310" s="54"/>
      <c r="O310" s="54"/>
      <c r="P310" s="54"/>
      <c r="R310" s="54"/>
      <c r="S310" s="54"/>
      <c r="T310" s="37"/>
      <c r="U310" s="54"/>
      <c r="V310" s="37"/>
      <c r="W310" s="54"/>
      <c r="X310" s="37"/>
      <c r="Y310" s="54"/>
      <c r="Z310" s="37"/>
      <c r="AA310" s="54"/>
      <c r="AB310" s="37"/>
      <c r="AC310" s="54"/>
      <c r="AD310" s="37"/>
    </row>
    <row r="311" spans="1:30" ht="12.75" customHeight="1">
      <c r="F311" s="54"/>
      <c r="G311" s="54"/>
      <c r="H311" s="54"/>
      <c r="I311" s="54"/>
      <c r="J311" s="37"/>
      <c r="K311" s="54"/>
      <c r="L311" s="54"/>
      <c r="M311" s="54"/>
      <c r="O311" s="54"/>
      <c r="P311" s="54"/>
      <c r="R311" s="54"/>
      <c r="S311" s="54"/>
      <c r="T311" s="37"/>
      <c r="U311" s="54"/>
      <c r="V311" s="37"/>
      <c r="W311" s="54"/>
      <c r="X311" s="37"/>
      <c r="Y311" s="54"/>
      <c r="Z311" s="37"/>
      <c r="AA311" s="54"/>
      <c r="AB311" s="37"/>
      <c r="AC311" s="54"/>
      <c r="AD311" s="37"/>
    </row>
    <row r="312" spans="1:30" ht="12.75" customHeight="1">
      <c r="F312" s="54"/>
      <c r="G312" s="54"/>
      <c r="H312" s="54"/>
      <c r="I312" s="54"/>
      <c r="J312" s="37"/>
      <c r="K312" s="54"/>
      <c r="L312" s="54"/>
      <c r="M312" s="54"/>
      <c r="O312" s="54"/>
      <c r="P312" s="54"/>
      <c r="R312" s="54"/>
      <c r="S312" s="54"/>
      <c r="T312" s="37"/>
      <c r="U312" s="54"/>
      <c r="V312" s="37"/>
      <c r="W312" s="54"/>
      <c r="X312" s="37"/>
      <c r="Y312" s="54"/>
      <c r="Z312" s="37"/>
      <c r="AA312" s="54"/>
      <c r="AB312" s="37"/>
      <c r="AC312" s="54"/>
      <c r="AD312" s="37"/>
    </row>
    <row r="313" spans="1:30" ht="12.75" customHeight="1">
      <c r="F313" s="54"/>
      <c r="G313" s="54"/>
      <c r="H313" s="54"/>
      <c r="I313" s="54"/>
      <c r="J313" s="37"/>
      <c r="K313" s="54"/>
      <c r="L313" s="54"/>
      <c r="M313" s="54"/>
      <c r="O313" s="54"/>
      <c r="P313" s="54"/>
      <c r="R313" s="54"/>
      <c r="S313" s="54"/>
      <c r="T313" s="37"/>
      <c r="U313" s="54"/>
      <c r="V313" s="37"/>
      <c r="W313" s="54"/>
      <c r="X313" s="37"/>
      <c r="Y313" s="54"/>
      <c r="Z313" s="37"/>
      <c r="AA313" s="54"/>
      <c r="AB313" s="37"/>
      <c r="AC313" s="54"/>
      <c r="AD313" s="37"/>
    </row>
    <row r="314" spans="1:30" ht="12.75" customHeight="1">
      <c r="F314" s="54"/>
      <c r="G314" s="54"/>
      <c r="H314" s="54"/>
      <c r="I314" s="54"/>
      <c r="J314" s="37"/>
      <c r="K314" s="54"/>
      <c r="L314" s="54"/>
      <c r="M314" s="54"/>
      <c r="O314" s="54"/>
      <c r="P314" s="54"/>
      <c r="R314" s="54"/>
      <c r="S314" s="54"/>
      <c r="T314" s="37"/>
      <c r="U314" s="54"/>
      <c r="V314" s="37"/>
      <c r="W314" s="54"/>
      <c r="X314" s="37"/>
      <c r="Y314" s="54"/>
      <c r="Z314" s="37"/>
      <c r="AA314" s="54"/>
      <c r="AB314" s="37"/>
      <c r="AC314" s="54"/>
      <c r="AD314" s="37"/>
    </row>
    <row r="315" spans="1:30" ht="12.75" customHeight="1">
      <c r="F315" s="54"/>
      <c r="G315" s="54"/>
      <c r="H315" s="54"/>
      <c r="I315" s="54"/>
      <c r="J315" s="37"/>
      <c r="K315" s="54"/>
      <c r="L315" s="54"/>
      <c r="M315" s="54"/>
      <c r="O315" s="54"/>
      <c r="P315" s="54"/>
      <c r="R315" s="54"/>
      <c r="S315" s="54"/>
      <c r="T315" s="37"/>
      <c r="U315" s="54"/>
      <c r="V315" s="37"/>
      <c r="W315" s="54"/>
      <c r="X315" s="37"/>
      <c r="Y315" s="54"/>
      <c r="Z315" s="37"/>
      <c r="AA315" s="54"/>
      <c r="AB315" s="37"/>
      <c r="AC315" s="54"/>
      <c r="AD315" s="37"/>
    </row>
    <row r="316" spans="1:30" ht="12.75" customHeight="1">
      <c r="F316" s="54"/>
      <c r="G316" s="54"/>
      <c r="H316" s="54"/>
      <c r="I316" s="54"/>
      <c r="J316" s="37"/>
      <c r="K316" s="54"/>
      <c r="L316" s="54"/>
      <c r="M316" s="54"/>
      <c r="O316" s="54"/>
      <c r="P316" s="54"/>
      <c r="R316" s="54"/>
      <c r="S316" s="54"/>
      <c r="T316" s="37"/>
      <c r="U316" s="54"/>
      <c r="V316" s="37"/>
      <c r="W316" s="54"/>
      <c r="X316" s="37"/>
      <c r="Y316" s="54"/>
      <c r="Z316" s="37"/>
      <c r="AA316" s="54"/>
      <c r="AB316" s="37"/>
      <c r="AC316" s="54"/>
      <c r="AD316" s="37"/>
    </row>
    <row r="317" spans="1:30" ht="12.75" customHeight="1">
      <c r="F317" s="54"/>
      <c r="G317" s="54"/>
      <c r="H317" s="54"/>
      <c r="I317" s="54"/>
      <c r="J317" s="37"/>
      <c r="K317" s="54"/>
      <c r="L317" s="54"/>
      <c r="M317" s="54"/>
      <c r="O317" s="54"/>
      <c r="P317" s="54"/>
      <c r="R317" s="54"/>
      <c r="S317" s="54"/>
      <c r="T317" s="37"/>
      <c r="U317" s="54"/>
      <c r="V317" s="37"/>
      <c r="W317" s="54"/>
      <c r="X317" s="37"/>
      <c r="Y317" s="54"/>
      <c r="Z317" s="37"/>
      <c r="AA317" s="54"/>
      <c r="AB317" s="37"/>
      <c r="AC317" s="54"/>
      <c r="AD317" s="37"/>
    </row>
    <row r="318" spans="1:30" ht="12.75" customHeight="1">
      <c r="F318" s="54"/>
      <c r="G318" s="54"/>
      <c r="H318" s="54"/>
      <c r="I318" s="54"/>
      <c r="J318" s="37"/>
      <c r="K318" s="54"/>
      <c r="L318" s="54"/>
      <c r="M318" s="54"/>
      <c r="O318" s="54"/>
      <c r="P318" s="54"/>
      <c r="R318" s="54"/>
      <c r="S318" s="54"/>
      <c r="T318" s="37"/>
      <c r="U318" s="54"/>
      <c r="V318" s="37"/>
      <c r="W318" s="54"/>
      <c r="X318" s="37"/>
      <c r="Y318" s="54"/>
      <c r="Z318" s="37"/>
      <c r="AA318" s="54"/>
      <c r="AB318" s="37"/>
      <c r="AC318" s="54"/>
      <c r="AD318" s="37"/>
    </row>
    <row r="319" spans="1:30" ht="12.75" customHeight="1">
      <c r="F319" s="54"/>
      <c r="G319" s="54"/>
      <c r="H319" s="54"/>
      <c r="I319" s="54"/>
      <c r="J319" s="37"/>
      <c r="K319" s="54"/>
      <c r="L319" s="54"/>
      <c r="M319" s="54"/>
      <c r="O319" s="54"/>
      <c r="P319" s="54"/>
      <c r="R319" s="54"/>
      <c r="S319" s="54"/>
      <c r="T319" s="37"/>
      <c r="U319" s="54"/>
      <c r="V319" s="37"/>
      <c r="W319" s="54"/>
      <c r="X319" s="37"/>
      <c r="Y319" s="54"/>
      <c r="Z319" s="37"/>
      <c r="AA319" s="54"/>
      <c r="AB319" s="37"/>
      <c r="AC319" s="54"/>
      <c r="AD319" s="37"/>
    </row>
    <row r="320" spans="1:30" ht="12.75" customHeight="1">
      <c r="F320" s="54"/>
      <c r="G320" s="54"/>
      <c r="H320" s="54"/>
      <c r="I320" s="54"/>
      <c r="J320" s="37"/>
      <c r="K320" s="54"/>
      <c r="L320" s="54"/>
      <c r="M320" s="54"/>
      <c r="O320" s="54"/>
      <c r="P320" s="54"/>
      <c r="R320" s="54"/>
      <c r="S320" s="54"/>
      <c r="T320" s="37"/>
      <c r="U320" s="54"/>
      <c r="V320" s="37"/>
      <c r="W320" s="54"/>
      <c r="X320" s="37"/>
      <c r="Y320" s="54"/>
      <c r="Z320" s="37"/>
      <c r="AA320" s="54"/>
      <c r="AB320" s="37"/>
      <c r="AC320" s="54"/>
      <c r="AD320" s="37"/>
    </row>
    <row r="321" spans="6:30" ht="12.75" customHeight="1">
      <c r="F321" s="54"/>
      <c r="G321" s="54"/>
      <c r="H321" s="54"/>
      <c r="I321" s="54"/>
      <c r="J321" s="37"/>
      <c r="K321" s="54"/>
      <c r="L321" s="54"/>
      <c r="M321" s="54"/>
      <c r="O321" s="54"/>
      <c r="P321" s="54"/>
      <c r="R321" s="54"/>
      <c r="S321" s="54"/>
      <c r="T321" s="37"/>
      <c r="U321" s="54"/>
      <c r="V321" s="37"/>
      <c r="W321" s="54"/>
      <c r="X321" s="37"/>
      <c r="Y321" s="54"/>
      <c r="Z321" s="37"/>
      <c r="AA321" s="54"/>
      <c r="AB321" s="37"/>
      <c r="AC321" s="54"/>
      <c r="AD321" s="37"/>
    </row>
    <row r="322" spans="6:30" ht="12.75" customHeight="1">
      <c r="F322" s="54"/>
      <c r="G322" s="54"/>
      <c r="H322" s="54"/>
      <c r="I322" s="54"/>
      <c r="J322" s="37"/>
      <c r="K322" s="54"/>
      <c r="L322" s="54"/>
      <c r="M322" s="54"/>
      <c r="O322" s="54"/>
      <c r="P322" s="54"/>
      <c r="R322" s="54"/>
      <c r="S322" s="54"/>
      <c r="T322" s="37"/>
      <c r="U322" s="54"/>
      <c r="V322" s="37"/>
      <c r="W322" s="54"/>
      <c r="X322" s="37"/>
      <c r="Y322" s="54"/>
      <c r="Z322" s="37"/>
      <c r="AA322" s="54"/>
      <c r="AB322" s="37"/>
      <c r="AC322" s="54"/>
      <c r="AD322" s="37"/>
    </row>
    <row r="323" spans="6:30" ht="12.75" customHeight="1">
      <c r="F323" s="54"/>
      <c r="G323" s="54"/>
      <c r="H323" s="54"/>
      <c r="I323" s="54"/>
      <c r="J323" s="37"/>
      <c r="K323" s="54"/>
      <c r="L323" s="54"/>
      <c r="M323" s="54"/>
      <c r="O323" s="54"/>
      <c r="P323" s="54"/>
      <c r="R323" s="54"/>
      <c r="S323" s="54"/>
      <c r="T323" s="37"/>
      <c r="U323" s="54"/>
      <c r="V323" s="37"/>
      <c r="W323" s="54"/>
      <c r="X323" s="37"/>
      <c r="Y323" s="54"/>
      <c r="Z323" s="37"/>
      <c r="AA323" s="54"/>
      <c r="AB323" s="37"/>
      <c r="AC323" s="54"/>
      <c r="AD323" s="37"/>
    </row>
    <row r="324" spans="6:30" ht="12.75" customHeight="1">
      <c r="F324" s="54"/>
      <c r="G324" s="54"/>
      <c r="H324" s="54"/>
      <c r="I324" s="54"/>
      <c r="J324" s="37"/>
      <c r="K324" s="54"/>
      <c r="L324" s="54"/>
      <c r="M324" s="54"/>
      <c r="O324" s="54"/>
      <c r="P324" s="54"/>
      <c r="R324" s="54"/>
      <c r="S324" s="54"/>
      <c r="T324" s="37"/>
      <c r="U324" s="54"/>
      <c r="V324" s="37"/>
      <c r="W324" s="54"/>
      <c r="X324" s="37"/>
      <c r="Y324" s="54"/>
      <c r="Z324" s="37"/>
      <c r="AA324" s="54"/>
      <c r="AB324" s="37"/>
      <c r="AC324" s="54"/>
      <c r="AD324" s="37"/>
    </row>
    <row r="325" spans="6:30" ht="12.75" customHeight="1">
      <c r="F325" s="54"/>
      <c r="G325" s="54"/>
      <c r="H325" s="54"/>
      <c r="I325" s="54"/>
      <c r="J325" s="37"/>
      <c r="K325" s="54"/>
      <c r="L325" s="54"/>
      <c r="M325" s="54"/>
      <c r="O325" s="54"/>
      <c r="P325" s="54"/>
      <c r="R325" s="54"/>
      <c r="S325" s="54"/>
      <c r="T325" s="37"/>
      <c r="U325" s="54"/>
      <c r="V325" s="37"/>
      <c r="W325" s="54"/>
      <c r="X325" s="37"/>
      <c r="Y325" s="54"/>
      <c r="Z325" s="37"/>
      <c r="AA325" s="54"/>
      <c r="AB325" s="37"/>
      <c r="AC325" s="54"/>
      <c r="AD325" s="37"/>
    </row>
    <row r="326" spans="6:30" ht="12.75" customHeight="1">
      <c r="F326" s="54"/>
      <c r="G326" s="54"/>
      <c r="H326" s="54"/>
      <c r="I326" s="54"/>
      <c r="J326" s="37"/>
      <c r="K326" s="54"/>
      <c r="L326" s="54"/>
      <c r="M326" s="54"/>
      <c r="O326" s="54"/>
      <c r="P326" s="54"/>
      <c r="R326" s="54"/>
      <c r="S326" s="54"/>
      <c r="T326" s="37"/>
      <c r="U326" s="54"/>
      <c r="V326" s="37"/>
      <c r="W326" s="54"/>
      <c r="X326" s="37"/>
      <c r="Y326" s="54"/>
      <c r="Z326" s="37"/>
      <c r="AA326" s="54"/>
      <c r="AB326" s="37"/>
      <c r="AC326" s="54"/>
      <c r="AD326" s="37"/>
    </row>
    <row r="327" spans="6:30" ht="12.75" customHeight="1">
      <c r="F327" s="54"/>
      <c r="G327" s="54"/>
      <c r="H327" s="54"/>
      <c r="I327" s="54"/>
      <c r="J327" s="37"/>
      <c r="K327" s="54"/>
      <c r="L327" s="54"/>
      <c r="M327" s="54"/>
      <c r="O327" s="54"/>
      <c r="P327" s="54"/>
      <c r="R327" s="54"/>
      <c r="S327" s="54"/>
      <c r="T327" s="37"/>
      <c r="U327" s="54"/>
      <c r="V327" s="37"/>
      <c r="W327" s="54"/>
      <c r="X327" s="37"/>
      <c r="Y327" s="54"/>
      <c r="Z327" s="37"/>
      <c r="AA327" s="54"/>
      <c r="AB327" s="37"/>
      <c r="AC327" s="54"/>
      <c r="AD327" s="37"/>
    </row>
    <row r="328" spans="6:30" ht="12.75" customHeight="1">
      <c r="F328" s="54"/>
      <c r="G328" s="54"/>
      <c r="H328" s="54"/>
      <c r="I328" s="54"/>
      <c r="J328" s="37"/>
      <c r="K328" s="54"/>
      <c r="L328" s="54"/>
      <c r="M328" s="54"/>
      <c r="O328" s="54"/>
      <c r="P328" s="54"/>
      <c r="R328" s="54"/>
      <c r="S328" s="54"/>
      <c r="T328" s="37"/>
      <c r="U328" s="54"/>
      <c r="V328" s="37"/>
      <c r="W328" s="54"/>
      <c r="X328" s="37"/>
      <c r="Y328" s="54"/>
      <c r="Z328" s="37"/>
      <c r="AA328" s="54"/>
      <c r="AB328" s="37"/>
      <c r="AC328" s="54"/>
      <c r="AD328" s="37"/>
    </row>
    <row r="329" spans="6:30" ht="12.75" customHeight="1">
      <c r="F329" s="54"/>
      <c r="G329" s="54"/>
      <c r="H329" s="54"/>
      <c r="I329" s="54"/>
      <c r="J329" s="37"/>
      <c r="K329" s="54"/>
      <c r="L329" s="54"/>
      <c r="M329" s="54"/>
      <c r="O329" s="37"/>
      <c r="R329" s="54"/>
      <c r="S329" s="54"/>
      <c r="T329" s="37"/>
      <c r="U329" s="54"/>
      <c r="V329" s="37"/>
      <c r="W329" s="54"/>
      <c r="X329" s="37"/>
      <c r="Y329" s="54"/>
      <c r="Z329" s="37"/>
      <c r="AA329" s="54"/>
      <c r="AB329" s="37"/>
      <c r="AC329" s="54"/>
      <c r="AD329" s="37"/>
    </row>
    <row r="330" spans="6:30" ht="12.75" customHeight="1">
      <c r="F330" s="54"/>
      <c r="G330" s="54"/>
      <c r="H330" s="54"/>
      <c r="I330" s="54"/>
      <c r="J330" s="37"/>
      <c r="K330" s="54"/>
      <c r="L330" s="54"/>
      <c r="M330" s="54"/>
      <c r="O330" s="37"/>
      <c r="R330" s="54"/>
      <c r="S330" s="54"/>
      <c r="T330" s="37"/>
      <c r="U330" s="54"/>
      <c r="V330" s="37"/>
      <c r="W330" s="54"/>
      <c r="X330" s="37"/>
      <c r="Y330" s="54"/>
      <c r="Z330" s="37"/>
      <c r="AA330" s="54"/>
      <c r="AB330" s="37"/>
      <c r="AC330" s="54"/>
      <c r="AD330" s="37"/>
    </row>
    <row r="331" spans="6:30" ht="12.75" customHeight="1">
      <c r="F331" s="54"/>
      <c r="G331" s="54"/>
      <c r="H331" s="54"/>
      <c r="I331" s="54"/>
      <c r="J331" s="37"/>
      <c r="K331" s="54"/>
      <c r="L331" s="54"/>
      <c r="M331" s="54"/>
      <c r="O331" s="37"/>
      <c r="R331" s="54"/>
      <c r="S331" s="54"/>
      <c r="T331" s="37"/>
      <c r="U331" s="54"/>
      <c r="V331" s="37"/>
      <c r="W331" s="54"/>
      <c r="X331" s="37"/>
      <c r="Y331" s="54"/>
      <c r="Z331" s="37"/>
      <c r="AA331" s="54"/>
      <c r="AB331" s="37"/>
      <c r="AC331" s="54"/>
      <c r="AD331" s="37"/>
    </row>
    <row r="332" spans="6:30" ht="12.75" customHeight="1">
      <c r="F332" s="54"/>
      <c r="G332" s="54"/>
      <c r="H332" s="54"/>
      <c r="I332" s="54"/>
      <c r="J332" s="37"/>
      <c r="K332" s="54"/>
      <c r="L332" s="54"/>
      <c r="M332" s="54"/>
      <c r="O332" s="37"/>
      <c r="R332" s="54"/>
      <c r="S332" s="54"/>
      <c r="T332" s="37"/>
      <c r="U332" s="54"/>
      <c r="V332" s="37"/>
      <c r="W332" s="54"/>
      <c r="X332" s="37"/>
      <c r="Y332" s="54"/>
      <c r="Z332" s="37"/>
      <c r="AA332" s="54"/>
      <c r="AB332" s="37"/>
      <c r="AC332" s="54"/>
      <c r="AD332" s="37"/>
    </row>
    <row r="333" spans="6:30" ht="12.75" customHeight="1">
      <c r="F333" s="54"/>
      <c r="G333" s="54"/>
      <c r="H333" s="54"/>
      <c r="I333" s="54"/>
      <c r="J333" s="37"/>
      <c r="K333" s="54"/>
      <c r="L333" s="54"/>
      <c r="M333" s="54"/>
      <c r="O333" s="37"/>
      <c r="R333" s="54"/>
      <c r="S333" s="54"/>
      <c r="T333" s="37"/>
      <c r="U333" s="54"/>
      <c r="V333" s="37"/>
      <c r="W333" s="54"/>
      <c r="X333" s="37"/>
      <c r="Y333" s="54"/>
      <c r="Z333" s="37"/>
      <c r="AA333" s="54"/>
      <c r="AB333" s="37"/>
      <c r="AC333" s="54"/>
      <c r="AD333" s="37"/>
    </row>
    <row r="334" spans="6:30" ht="12.75" customHeight="1">
      <c r="F334" s="54"/>
      <c r="G334" s="54"/>
      <c r="H334" s="54"/>
      <c r="I334" s="54"/>
      <c r="J334" s="37"/>
      <c r="K334" s="54"/>
      <c r="L334" s="54"/>
      <c r="M334" s="54"/>
      <c r="O334" s="37"/>
      <c r="R334" s="54"/>
      <c r="S334" s="54"/>
      <c r="T334" s="37"/>
      <c r="U334" s="54"/>
      <c r="V334" s="37"/>
      <c r="W334" s="54"/>
      <c r="X334" s="37"/>
      <c r="Y334" s="54"/>
      <c r="Z334" s="37"/>
      <c r="AA334" s="54"/>
      <c r="AB334" s="37"/>
      <c r="AC334" s="54"/>
      <c r="AD334" s="37"/>
    </row>
    <row r="335" spans="6:30" ht="12.75" customHeight="1">
      <c r="F335" s="54"/>
      <c r="G335" s="54"/>
      <c r="H335" s="54"/>
      <c r="I335" s="54"/>
      <c r="J335" s="37"/>
      <c r="K335" s="54"/>
      <c r="L335" s="54"/>
      <c r="M335" s="54"/>
      <c r="O335" s="37"/>
      <c r="R335" s="54"/>
      <c r="S335" s="54"/>
      <c r="T335" s="37"/>
      <c r="U335" s="54"/>
      <c r="V335" s="37"/>
      <c r="W335" s="54"/>
      <c r="X335" s="37"/>
      <c r="Y335" s="54"/>
      <c r="Z335" s="37"/>
      <c r="AA335" s="54"/>
      <c r="AB335" s="37"/>
      <c r="AC335" s="54"/>
      <c r="AD335" s="37"/>
    </row>
    <row r="336" spans="6:30" ht="12.75" customHeight="1">
      <c r="F336" s="54"/>
      <c r="G336" s="54"/>
      <c r="H336" s="54"/>
      <c r="I336" s="54"/>
      <c r="J336" s="37"/>
      <c r="K336" s="54"/>
      <c r="L336" s="54"/>
      <c r="M336" s="54"/>
      <c r="O336" s="37"/>
      <c r="R336" s="54"/>
      <c r="S336" s="54"/>
      <c r="T336" s="37"/>
      <c r="U336" s="54"/>
      <c r="V336" s="37"/>
      <c r="W336" s="54"/>
      <c r="X336" s="37"/>
      <c r="Y336" s="54"/>
      <c r="Z336" s="37"/>
      <c r="AA336" s="54"/>
      <c r="AB336" s="37"/>
      <c r="AC336" s="54"/>
      <c r="AD336" s="37"/>
    </row>
    <row r="337" spans="6:30" ht="12.75" customHeight="1">
      <c r="F337" s="54"/>
      <c r="G337" s="54"/>
      <c r="H337" s="54"/>
      <c r="I337" s="54"/>
      <c r="J337" s="37"/>
      <c r="K337" s="54"/>
      <c r="L337" s="54"/>
      <c r="M337" s="54"/>
      <c r="O337" s="37"/>
      <c r="R337" s="54"/>
      <c r="S337" s="54"/>
      <c r="T337" s="37"/>
      <c r="U337" s="54"/>
      <c r="V337" s="37"/>
      <c r="W337" s="54"/>
      <c r="X337" s="37"/>
      <c r="Y337" s="54"/>
      <c r="Z337" s="37"/>
      <c r="AA337" s="54"/>
      <c r="AB337" s="37"/>
      <c r="AC337" s="54"/>
      <c r="AD337" s="37"/>
    </row>
    <row r="338" spans="6:30" ht="12.75" customHeight="1">
      <c r="F338" s="54"/>
      <c r="G338" s="54"/>
      <c r="H338" s="54"/>
      <c r="I338" s="54"/>
      <c r="J338" s="37"/>
      <c r="K338" s="54"/>
      <c r="L338" s="54"/>
      <c r="M338" s="54"/>
      <c r="O338" s="37"/>
      <c r="R338" s="54"/>
      <c r="S338" s="54"/>
      <c r="T338" s="37"/>
      <c r="U338" s="54"/>
      <c r="V338" s="37"/>
      <c r="W338" s="54"/>
      <c r="X338" s="37"/>
      <c r="Y338" s="54"/>
      <c r="Z338" s="37"/>
      <c r="AA338" s="54"/>
      <c r="AB338" s="37"/>
      <c r="AC338" s="54"/>
      <c r="AD338" s="37"/>
    </row>
    <row r="339" spans="6:30" ht="12.75" customHeight="1">
      <c r="F339" s="54"/>
      <c r="G339" s="54"/>
      <c r="H339" s="54"/>
      <c r="I339" s="54"/>
      <c r="J339" s="37"/>
      <c r="K339" s="54"/>
      <c r="L339" s="54"/>
      <c r="M339" s="54"/>
      <c r="O339" s="37"/>
      <c r="R339" s="54"/>
      <c r="S339" s="54"/>
      <c r="T339" s="37"/>
      <c r="U339" s="54"/>
      <c r="V339" s="37"/>
      <c r="W339" s="54"/>
      <c r="X339" s="37"/>
      <c r="Y339" s="54"/>
      <c r="Z339" s="37"/>
      <c r="AA339" s="54"/>
      <c r="AB339" s="37"/>
      <c r="AC339" s="54"/>
      <c r="AD339" s="37"/>
    </row>
    <row r="340" spans="6:30" ht="12.75" customHeight="1">
      <c r="F340" s="54"/>
      <c r="G340" s="54"/>
      <c r="H340" s="54"/>
      <c r="I340" s="54"/>
      <c r="J340" s="37"/>
      <c r="K340" s="54"/>
      <c r="L340" s="54"/>
      <c r="M340" s="54"/>
      <c r="O340" s="37"/>
      <c r="R340" s="54"/>
      <c r="S340" s="54"/>
      <c r="T340" s="37"/>
      <c r="U340" s="54"/>
      <c r="V340" s="37"/>
      <c r="W340" s="54"/>
      <c r="X340" s="37"/>
      <c r="Y340" s="54"/>
      <c r="Z340" s="37"/>
      <c r="AA340" s="54"/>
      <c r="AB340" s="37"/>
      <c r="AC340" s="54"/>
      <c r="AD340" s="37"/>
    </row>
    <row r="341" spans="6:30" ht="12.75" customHeight="1">
      <c r="F341" s="54"/>
      <c r="G341" s="54"/>
      <c r="H341" s="54"/>
      <c r="I341" s="54"/>
      <c r="J341" s="37"/>
      <c r="K341" s="54"/>
      <c r="L341" s="54"/>
      <c r="M341" s="54"/>
      <c r="O341" s="37"/>
      <c r="R341" s="54"/>
      <c r="S341" s="54"/>
      <c r="T341" s="37"/>
      <c r="U341" s="54"/>
      <c r="V341" s="37"/>
      <c r="W341" s="54"/>
      <c r="X341" s="37"/>
      <c r="Y341" s="54"/>
      <c r="Z341" s="37"/>
      <c r="AA341" s="54"/>
      <c r="AB341" s="37"/>
      <c r="AC341" s="54"/>
      <c r="AD341" s="37"/>
    </row>
    <row r="342" spans="6:30" ht="12.75" customHeight="1">
      <c r="F342" s="54"/>
      <c r="G342" s="54"/>
      <c r="H342" s="54"/>
      <c r="I342" s="54"/>
      <c r="J342" s="37"/>
      <c r="K342" s="54"/>
      <c r="L342" s="54"/>
      <c r="M342" s="54"/>
      <c r="O342" s="37"/>
      <c r="R342" s="54"/>
      <c r="S342" s="54"/>
      <c r="T342" s="37"/>
      <c r="U342" s="54"/>
      <c r="V342" s="37"/>
      <c r="W342" s="54"/>
      <c r="X342" s="37"/>
      <c r="Y342" s="54"/>
      <c r="Z342" s="37"/>
      <c r="AA342" s="54"/>
      <c r="AB342" s="37"/>
      <c r="AC342" s="54"/>
      <c r="AD342" s="37"/>
    </row>
    <row r="343" spans="6:30" ht="12.75" customHeight="1">
      <c r="F343" s="54"/>
      <c r="G343" s="54"/>
      <c r="H343" s="54"/>
      <c r="I343" s="54"/>
      <c r="J343" s="37"/>
      <c r="K343" s="54"/>
      <c r="L343" s="54"/>
      <c r="M343" s="54"/>
      <c r="O343" s="37"/>
      <c r="R343" s="54"/>
      <c r="S343" s="54"/>
      <c r="T343" s="37"/>
      <c r="U343" s="54"/>
      <c r="V343" s="37"/>
      <c r="W343" s="54"/>
      <c r="X343" s="37"/>
      <c r="Y343" s="54"/>
      <c r="Z343" s="37"/>
      <c r="AA343" s="54"/>
      <c r="AB343" s="37"/>
      <c r="AC343" s="54"/>
      <c r="AD343" s="37"/>
    </row>
    <row r="344" spans="6:30" ht="12.75" customHeight="1">
      <c r="F344" s="54"/>
      <c r="G344" s="54"/>
      <c r="H344" s="54"/>
      <c r="I344" s="54"/>
      <c r="J344" s="37"/>
      <c r="K344" s="54"/>
      <c r="L344" s="54"/>
      <c r="M344" s="54"/>
      <c r="O344" s="37"/>
      <c r="R344" s="54"/>
      <c r="S344" s="54"/>
      <c r="T344" s="37"/>
      <c r="U344" s="54"/>
      <c r="V344" s="37"/>
      <c r="W344" s="54"/>
      <c r="X344" s="37"/>
      <c r="Y344" s="54"/>
      <c r="Z344" s="37"/>
      <c r="AA344" s="54"/>
      <c r="AB344" s="37"/>
      <c r="AC344" s="54"/>
      <c r="AD344" s="37"/>
    </row>
    <row r="345" spans="6:30" ht="12.75" customHeight="1">
      <c r="F345" s="54"/>
      <c r="G345" s="54"/>
      <c r="H345" s="54"/>
      <c r="I345" s="54"/>
      <c r="J345" s="37"/>
      <c r="K345" s="54"/>
      <c r="L345" s="54"/>
      <c r="M345" s="54"/>
      <c r="O345" s="37"/>
      <c r="R345" s="54"/>
      <c r="S345" s="54"/>
      <c r="T345" s="37"/>
      <c r="U345" s="54"/>
      <c r="V345" s="37"/>
      <c r="W345" s="54"/>
      <c r="X345" s="37"/>
      <c r="Y345" s="54"/>
      <c r="Z345" s="37"/>
      <c r="AA345" s="54"/>
      <c r="AB345" s="37"/>
      <c r="AC345" s="54"/>
      <c r="AD345" s="37"/>
    </row>
    <row r="346" spans="6:30" ht="12.75" customHeight="1">
      <c r="F346" s="54"/>
      <c r="G346" s="54"/>
      <c r="H346" s="54"/>
      <c r="I346" s="54"/>
      <c r="J346" s="37"/>
      <c r="K346" s="54"/>
      <c r="L346" s="54"/>
      <c r="M346" s="54"/>
      <c r="O346" s="37"/>
      <c r="R346" s="54"/>
      <c r="S346" s="54"/>
      <c r="T346" s="37"/>
      <c r="U346" s="54"/>
      <c r="V346" s="37"/>
      <c r="W346" s="54"/>
      <c r="X346" s="37"/>
      <c r="Y346" s="54"/>
      <c r="Z346" s="37"/>
      <c r="AA346" s="54"/>
      <c r="AB346" s="37"/>
      <c r="AC346" s="54"/>
      <c r="AD346" s="37"/>
    </row>
    <row r="347" spans="6:30" ht="12.75" customHeight="1">
      <c r="F347" s="54"/>
      <c r="G347" s="54"/>
      <c r="H347" s="54"/>
      <c r="I347" s="54"/>
      <c r="J347" s="37"/>
      <c r="K347" s="54"/>
      <c r="L347" s="54"/>
      <c r="M347" s="54"/>
      <c r="O347" s="37"/>
    </row>
    <row r="348" spans="6:30" ht="12.75" customHeight="1">
      <c r="F348" s="54"/>
      <c r="G348" s="54"/>
      <c r="H348" s="54"/>
      <c r="I348" s="54"/>
      <c r="J348" s="37"/>
      <c r="K348" s="54"/>
      <c r="L348" s="54"/>
      <c r="M348" s="54"/>
      <c r="O348" s="37"/>
    </row>
    <row r="349" spans="6:30" ht="12.75" customHeight="1">
      <c r="F349" s="54"/>
      <c r="G349" s="54"/>
      <c r="H349" s="54"/>
      <c r="I349" s="54"/>
      <c r="J349" s="37"/>
      <c r="K349" s="54"/>
      <c r="L349" s="54"/>
      <c r="M349" s="54"/>
      <c r="O349" s="37"/>
    </row>
    <row r="350" spans="6:30" ht="12.75" customHeight="1">
      <c r="F350" s="54"/>
      <c r="G350" s="54"/>
      <c r="H350" s="54"/>
      <c r="I350" s="54"/>
      <c r="J350" s="37"/>
      <c r="K350" s="54"/>
      <c r="L350" s="54"/>
      <c r="M350" s="54"/>
      <c r="O350" s="37"/>
    </row>
    <row r="351" spans="6:30" ht="12.75" customHeight="1">
      <c r="F351" s="54"/>
      <c r="G351" s="54"/>
      <c r="H351" s="54"/>
      <c r="I351" s="54"/>
      <c r="J351" s="37"/>
      <c r="K351" s="54"/>
      <c r="L351" s="54"/>
      <c r="M351" s="54"/>
      <c r="O351" s="37"/>
    </row>
    <row r="352" spans="6:30" ht="12.75" customHeight="1">
      <c r="F352" s="54"/>
      <c r="G352" s="54"/>
      <c r="H352" s="54"/>
      <c r="I352" s="54"/>
      <c r="J352" s="37"/>
      <c r="K352" s="54"/>
      <c r="L352" s="54"/>
      <c r="M352" s="54"/>
      <c r="O352" s="37"/>
    </row>
    <row r="353" spans="6:15" ht="12.75" customHeight="1">
      <c r="F353" s="54"/>
      <c r="G353" s="54"/>
      <c r="H353" s="54"/>
      <c r="I353" s="54"/>
      <c r="J353" s="37"/>
      <c r="K353" s="54"/>
      <c r="L353" s="54"/>
      <c r="M353" s="54"/>
      <c r="O353" s="37"/>
    </row>
    <row r="354" spans="6:15" ht="12.75" customHeight="1">
      <c r="F354" s="54"/>
      <c r="G354" s="54"/>
      <c r="H354" s="54"/>
      <c r="I354" s="54"/>
      <c r="J354" s="37"/>
      <c r="K354" s="54"/>
      <c r="L354" s="54"/>
      <c r="M354" s="54"/>
      <c r="O354" s="37"/>
    </row>
    <row r="355" spans="6:15" ht="12.75" customHeight="1">
      <c r="F355" s="54"/>
      <c r="G355" s="54"/>
      <c r="H355" s="54"/>
      <c r="I355" s="54"/>
      <c r="J355" s="37"/>
      <c r="K355" s="54"/>
      <c r="L355" s="54"/>
      <c r="M355" s="54"/>
      <c r="O355" s="37"/>
    </row>
    <row r="356" spans="6:15" ht="12.75" customHeight="1">
      <c r="F356" s="54"/>
      <c r="G356" s="54"/>
      <c r="H356" s="54"/>
      <c r="I356" s="54"/>
      <c r="J356" s="37"/>
      <c r="K356" s="54"/>
      <c r="L356" s="54"/>
      <c r="M356" s="54"/>
      <c r="O356" s="37"/>
    </row>
    <row r="357" spans="6:15" ht="12.75" customHeight="1">
      <c r="F357" s="54"/>
      <c r="G357" s="54"/>
      <c r="H357" s="54"/>
      <c r="I357" s="54"/>
      <c r="J357" s="37"/>
      <c r="K357" s="54"/>
      <c r="L357" s="54"/>
      <c r="M357" s="54"/>
      <c r="O357" s="37"/>
    </row>
    <row r="358" spans="6:15" ht="12.75" customHeight="1">
      <c r="F358" s="54"/>
      <c r="G358" s="54"/>
      <c r="H358" s="54"/>
      <c r="I358" s="54"/>
      <c r="J358" s="37"/>
      <c r="K358" s="54"/>
      <c r="L358" s="54"/>
      <c r="M358" s="54"/>
      <c r="O358" s="37"/>
    </row>
    <row r="359" spans="6:15" ht="12.75" customHeight="1">
      <c r="F359" s="54"/>
      <c r="G359" s="54"/>
      <c r="H359" s="54"/>
      <c r="I359" s="54"/>
      <c r="J359" s="37"/>
      <c r="K359" s="54"/>
      <c r="L359" s="54"/>
      <c r="M359" s="54"/>
      <c r="O359" s="37"/>
    </row>
    <row r="360" spans="6:15" ht="12.75" customHeight="1">
      <c r="F360" s="54"/>
      <c r="G360" s="54"/>
      <c r="H360" s="54"/>
      <c r="I360" s="54"/>
      <c r="J360" s="37"/>
      <c r="K360" s="54"/>
      <c r="L360" s="54"/>
      <c r="M360" s="54"/>
      <c r="O360" s="37"/>
    </row>
    <row r="361" spans="6:15" ht="12.75" customHeight="1">
      <c r="F361" s="54"/>
      <c r="G361" s="54"/>
      <c r="H361" s="54"/>
      <c r="I361" s="54"/>
      <c r="J361" s="37"/>
      <c r="K361" s="54"/>
      <c r="L361" s="54"/>
      <c r="M361" s="54"/>
      <c r="O361" s="37"/>
    </row>
    <row r="362" spans="6:15" ht="12.75" customHeight="1">
      <c r="F362" s="54"/>
      <c r="G362" s="54"/>
      <c r="H362" s="54"/>
      <c r="I362" s="54"/>
      <c r="J362" s="37"/>
      <c r="K362" s="54"/>
      <c r="L362" s="54"/>
      <c r="M362" s="54"/>
      <c r="O362" s="37"/>
    </row>
    <row r="363" spans="6:15" ht="12.75" customHeight="1">
      <c r="F363" s="54"/>
      <c r="G363" s="54"/>
      <c r="H363" s="54"/>
      <c r="I363" s="54"/>
      <c r="J363" s="37"/>
      <c r="K363" s="54"/>
      <c r="L363" s="54"/>
      <c r="M363" s="54"/>
      <c r="O363" s="37"/>
    </row>
    <row r="364" spans="6:15" ht="12.75" customHeight="1">
      <c r="F364" s="54"/>
      <c r="G364" s="54"/>
      <c r="H364" s="54"/>
      <c r="I364" s="54"/>
      <c r="J364" s="37"/>
      <c r="K364" s="54"/>
      <c r="L364" s="54"/>
      <c r="M364" s="54"/>
      <c r="O364" s="37"/>
    </row>
    <row r="365" spans="6:15" ht="12.75" customHeight="1">
      <c r="F365" s="54"/>
      <c r="G365" s="54"/>
      <c r="H365" s="54"/>
      <c r="I365" s="54"/>
      <c r="J365" s="37"/>
      <c r="K365" s="54"/>
      <c r="L365" s="54"/>
      <c r="M365" s="54"/>
      <c r="O365" s="37"/>
    </row>
    <row r="366" spans="6:15" ht="12.75" customHeight="1">
      <c r="F366" s="54"/>
      <c r="G366" s="54"/>
      <c r="H366" s="54"/>
      <c r="I366" s="54"/>
      <c r="J366" s="37"/>
      <c r="K366" s="54"/>
      <c r="L366" s="54"/>
      <c r="M366" s="54"/>
      <c r="O366" s="37"/>
    </row>
    <row r="367" spans="6:15" ht="12.75" customHeight="1">
      <c r="F367" s="54"/>
      <c r="G367" s="54"/>
      <c r="H367" s="54"/>
      <c r="I367" s="54"/>
      <c r="J367" s="37"/>
      <c r="K367" s="54"/>
      <c r="L367" s="54"/>
      <c r="M367" s="54"/>
      <c r="O367" s="37"/>
    </row>
    <row r="368" spans="6:15" ht="12.75" customHeight="1">
      <c r="F368" s="54"/>
      <c r="G368" s="54"/>
      <c r="H368" s="54"/>
      <c r="I368" s="54"/>
      <c r="J368" s="37"/>
      <c r="K368" s="54"/>
      <c r="L368" s="54"/>
      <c r="M368" s="54"/>
      <c r="O368" s="37"/>
    </row>
    <row r="369" spans="6:15" ht="12.75" customHeight="1">
      <c r="F369" s="54"/>
      <c r="G369" s="54"/>
      <c r="H369" s="54"/>
      <c r="I369" s="54"/>
      <c r="J369" s="37"/>
      <c r="K369" s="54"/>
      <c r="L369" s="54"/>
      <c r="M369" s="54"/>
      <c r="O369" s="37"/>
    </row>
    <row r="370" spans="6:15" ht="12.75" customHeight="1">
      <c r="F370" s="54"/>
      <c r="G370" s="54"/>
      <c r="H370" s="54"/>
      <c r="I370" s="54"/>
      <c r="J370" s="37"/>
      <c r="K370" s="54"/>
      <c r="L370" s="54"/>
      <c r="M370" s="54"/>
      <c r="O370" s="37"/>
    </row>
    <row r="371" spans="6:15" ht="12.75" customHeight="1">
      <c r="F371" s="54"/>
      <c r="G371" s="54"/>
      <c r="H371" s="54"/>
      <c r="I371" s="54"/>
      <c r="J371" s="37"/>
      <c r="K371" s="54"/>
      <c r="L371" s="54"/>
      <c r="M371" s="54"/>
      <c r="O371" s="37"/>
    </row>
    <row r="372" spans="6:15" ht="12.75" customHeight="1">
      <c r="F372" s="54"/>
      <c r="G372" s="54"/>
      <c r="H372" s="54"/>
      <c r="I372" s="54"/>
      <c r="J372" s="37"/>
      <c r="K372" s="54"/>
      <c r="L372" s="54"/>
      <c r="M372" s="54"/>
      <c r="O372" s="37"/>
    </row>
    <row r="373" spans="6:15" ht="12.75" customHeight="1">
      <c r="F373" s="54"/>
      <c r="G373" s="54"/>
      <c r="H373" s="54"/>
      <c r="I373" s="54"/>
      <c r="J373" s="37"/>
      <c r="K373" s="54"/>
      <c r="L373" s="54"/>
      <c r="M373" s="54"/>
      <c r="O373" s="37"/>
    </row>
    <row r="374" spans="6:15" ht="12.75" customHeight="1">
      <c r="F374" s="54"/>
      <c r="G374" s="54"/>
      <c r="H374" s="54"/>
      <c r="I374" s="54"/>
      <c r="J374" s="37"/>
      <c r="K374" s="54"/>
      <c r="L374" s="54"/>
      <c r="M374" s="54"/>
      <c r="O374" s="37"/>
    </row>
    <row r="375" spans="6:15" ht="12.75" customHeight="1">
      <c r="F375" s="54"/>
      <c r="G375" s="54"/>
      <c r="H375" s="54"/>
      <c r="I375" s="54"/>
      <c r="J375" s="37"/>
      <c r="K375" s="54"/>
      <c r="L375" s="54"/>
      <c r="M375" s="54"/>
      <c r="O375" s="37"/>
    </row>
    <row r="376" spans="6:15" ht="12.75" customHeight="1">
      <c r="F376" s="54"/>
      <c r="G376" s="54"/>
      <c r="H376" s="54"/>
      <c r="I376" s="54"/>
      <c r="J376" s="37"/>
      <c r="K376" s="54"/>
      <c r="L376" s="54"/>
      <c r="M376" s="54"/>
      <c r="O376" s="37"/>
    </row>
    <row r="377" spans="6:15" ht="12.75" customHeight="1">
      <c r="F377" s="54"/>
      <c r="G377" s="54"/>
      <c r="H377" s="54"/>
      <c r="I377" s="54"/>
      <c r="J377" s="37"/>
      <c r="K377" s="54"/>
      <c r="L377" s="54"/>
      <c r="M377" s="54"/>
      <c r="O377" s="37"/>
    </row>
    <row r="378" spans="6:15" ht="12.75" customHeight="1">
      <c r="F378" s="54"/>
      <c r="G378" s="54"/>
      <c r="H378" s="54"/>
      <c r="I378" s="54"/>
      <c r="J378" s="37"/>
      <c r="K378" s="54"/>
      <c r="L378" s="54"/>
      <c r="M378" s="54"/>
      <c r="O378" s="37"/>
    </row>
    <row r="379" spans="6:15" ht="12.75" customHeight="1">
      <c r="F379" s="54"/>
      <c r="G379" s="54"/>
      <c r="H379" s="54"/>
      <c r="I379" s="54"/>
      <c r="J379" s="37"/>
      <c r="K379" s="54"/>
      <c r="L379" s="54"/>
      <c r="M379" s="54"/>
      <c r="O379" s="37"/>
    </row>
    <row r="380" spans="6:15" ht="12.75" customHeight="1">
      <c r="F380" s="54"/>
      <c r="G380" s="54"/>
      <c r="H380" s="54"/>
      <c r="I380" s="54"/>
      <c r="J380" s="37"/>
      <c r="K380" s="54"/>
      <c r="L380" s="54"/>
      <c r="M380" s="54"/>
      <c r="O380" s="37"/>
    </row>
    <row r="381" spans="6:15" ht="12.75" customHeight="1">
      <c r="F381" s="54"/>
      <c r="G381" s="54"/>
      <c r="H381" s="54"/>
      <c r="I381" s="54"/>
      <c r="J381" s="37"/>
      <c r="K381" s="54"/>
      <c r="L381" s="54"/>
      <c r="M381" s="54"/>
      <c r="O381" s="37"/>
    </row>
    <row r="382" spans="6:15" ht="12.75" customHeight="1">
      <c r="F382" s="54"/>
      <c r="G382" s="54"/>
      <c r="H382" s="54"/>
      <c r="I382" s="54"/>
      <c r="J382" s="37"/>
      <c r="K382" s="54"/>
      <c r="L382" s="54"/>
      <c r="M382" s="54"/>
      <c r="O382" s="37"/>
    </row>
    <row r="383" spans="6:15" ht="12.75" customHeight="1">
      <c r="F383" s="54"/>
      <c r="G383" s="54"/>
      <c r="H383" s="54"/>
      <c r="I383" s="54"/>
      <c r="J383" s="37"/>
      <c r="K383" s="54"/>
      <c r="L383" s="54"/>
      <c r="M383" s="54"/>
      <c r="O383" s="37"/>
    </row>
    <row r="384" spans="6:15" ht="12.75" customHeight="1">
      <c r="F384" s="54"/>
      <c r="G384" s="54"/>
      <c r="H384" s="54"/>
      <c r="I384" s="54"/>
      <c r="J384" s="37"/>
      <c r="K384" s="54"/>
      <c r="L384" s="54"/>
      <c r="M384" s="54"/>
      <c r="O384" s="37"/>
    </row>
    <row r="385" spans="6:15" ht="12.75" customHeight="1">
      <c r="F385" s="54"/>
      <c r="G385" s="54"/>
      <c r="H385" s="54"/>
      <c r="I385" s="54"/>
      <c r="J385" s="37"/>
      <c r="K385" s="54"/>
      <c r="L385" s="54"/>
      <c r="M385" s="54"/>
      <c r="O385" s="37"/>
    </row>
    <row r="386" spans="6:15" ht="12.75" customHeight="1">
      <c r="F386" s="54"/>
      <c r="G386" s="54"/>
      <c r="H386" s="54"/>
      <c r="I386" s="54"/>
      <c r="J386" s="37"/>
      <c r="K386" s="54"/>
      <c r="L386" s="54"/>
      <c r="M386" s="54"/>
      <c r="O386" s="37"/>
    </row>
    <row r="387" spans="6:15" ht="12.75" customHeight="1">
      <c r="F387" s="54"/>
      <c r="G387" s="54"/>
      <c r="H387" s="54"/>
      <c r="I387" s="54"/>
      <c r="J387" s="37"/>
      <c r="K387" s="54"/>
      <c r="L387" s="54"/>
      <c r="M387" s="54"/>
      <c r="O387" s="37"/>
    </row>
    <row r="388" spans="6:15" ht="12.75" customHeight="1">
      <c r="F388" s="54"/>
      <c r="G388" s="54"/>
      <c r="H388" s="54"/>
      <c r="I388" s="54"/>
      <c r="J388" s="37"/>
      <c r="K388" s="54"/>
      <c r="L388" s="54"/>
      <c r="M388" s="54"/>
      <c r="O388" s="37"/>
    </row>
    <row r="389" spans="6:15" ht="12.75" customHeight="1">
      <c r="F389" s="54"/>
      <c r="G389" s="54"/>
      <c r="H389" s="54"/>
      <c r="I389" s="54"/>
      <c r="J389" s="37"/>
      <c r="K389" s="54"/>
      <c r="L389" s="54"/>
      <c r="M389" s="54"/>
      <c r="O389" s="37"/>
    </row>
    <row r="390" spans="6:15" ht="12.75" customHeight="1">
      <c r="F390" s="54"/>
      <c r="G390" s="54"/>
      <c r="H390" s="54"/>
      <c r="I390" s="54"/>
      <c r="J390" s="37"/>
      <c r="K390" s="54"/>
      <c r="L390" s="54"/>
      <c r="M390" s="54"/>
      <c r="O390" s="37"/>
    </row>
    <row r="391" spans="6:15" ht="12.75" customHeight="1">
      <c r="F391" s="54"/>
      <c r="G391" s="54"/>
      <c r="H391" s="54"/>
      <c r="I391" s="54"/>
      <c r="J391" s="37"/>
      <c r="K391" s="54"/>
      <c r="L391" s="54"/>
      <c r="M391" s="54"/>
      <c r="O391" s="37"/>
    </row>
    <row r="392" spans="6:15" ht="12.75" customHeight="1">
      <c r="F392" s="54"/>
      <c r="G392" s="54"/>
      <c r="H392" s="54"/>
      <c r="I392" s="54"/>
      <c r="J392" s="37"/>
      <c r="K392" s="54"/>
      <c r="L392" s="54"/>
      <c r="M392" s="54"/>
      <c r="O392" s="37"/>
    </row>
    <row r="393" spans="6:15" ht="12.75" customHeight="1">
      <c r="F393" s="54"/>
      <c r="G393" s="54"/>
      <c r="H393" s="54"/>
      <c r="I393" s="54"/>
      <c r="J393" s="37"/>
      <c r="K393" s="54"/>
      <c r="L393" s="54"/>
      <c r="M393" s="54"/>
      <c r="O393" s="37"/>
    </row>
    <row r="394" spans="6:15" ht="12.75" customHeight="1">
      <c r="F394" s="54"/>
      <c r="G394" s="54"/>
      <c r="H394" s="54"/>
      <c r="I394" s="54"/>
      <c r="J394" s="37"/>
      <c r="K394" s="54"/>
      <c r="L394" s="54"/>
      <c r="M394" s="54"/>
      <c r="O394" s="37"/>
    </row>
    <row r="395" spans="6:15" ht="12.75" customHeight="1">
      <c r="F395" s="54"/>
      <c r="G395" s="54"/>
      <c r="H395" s="54"/>
      <c r="I395" s="54"/>
      <c r="J395" s="37"/>
      <c r="K395" s="54"/>
      <c r="L395" s="54"/>
      <c r="M395" s="54"/>
      <c r="O395" s="37"/>
    </row>
    <row r="396" spans="6:15" ht="12.75" customHeight="1">
      <c r="F396" s="54"/>
      <c r="G396" s="54"/>
      <c r="H396" s="54"/>
      <c r="I396" s="54"/>
      <c r="J396" s="37"/>
      <c r="K396" s="54"/>
      <c r="L396" s="54"/>
      <c r="M396" s="54"/>
      <c r="O396" s="37"/>
    </row>
    <row r="397" spans="6:15" ht="12.75" customHeight="1">
      <c r="F397" s="54"/>
      <c r="G397" s="54"/>
      <c r="H397" s="54"/>
      <c r="I397" s="54"/>
      <c r="J397" s="37"/>
      <c r="K397" s="54"/>
      <c r="L397" s="54"/>
      <c r="M397" s="54"/>
      <c r="O397" s="37"/>
    </row>
    <row r="398" spans="6:15" ht="12.75" customHeight="1">
      <c r="F398" s="54"/>
      <c r="G398" s="54"/>
      <c r="H398" s="54"/>
      <c r="I398" s="54"/>
      <c r="J398" s="37"/>
      <c r="K398" s="54"/>
      <c r="L398" s="54"/>
      <c r="M398" s="54"/>
      <c r="O398" s="37"/>
    </row>
    <row r="399" spans="6:15" ht="12.75" customHeight="1">
      <c r="F399" s="54"/>
      <c r="G399" s="54"/>
      <c r="H399" s="54"/>
      <c r="I399" s="54"/>
      <c r="J399" s="37"/>
      <c r="K399" s="54"/>
      <c r="L399" s="54"/>
      <c r="M399" s="54"/>
      <c r="O399" s="37"/>
    </row>
    <row r="400" spans="6:15" ht="12.75" customHeight="1">
      <c r="F400" s="54"/>
      <c r="G400" s="54"/>
      <c r="H400" s="54"/>
      <c r="I400" s="54"/>
      <c r="J400" s="37"/>
      <c r="K400" s="54"/>
      <c r="L400" s="54"/>
      <c r="M400" s="54"/>
      <c r="O400" s="37"/>
    </row>
    <row r="401" spans="6:15" ht="12.75" customHeight="1">
      <c r="F401" s="54"/>
      <c r="G401" s="54"/>
      <c r="H401" s="54"/>
      <c r="I401" s="54"/>
      <c r="J401" s="37"/>
      <c r="K401" s="54"/>
      <c r="L401" s="54"/>
      <c r="M401" s="54"/>
      <c r="O401" s="37"/>
    </row>
    <row r="402" spans="6:15" ht="12.75" customHeight="1">
      <c r="F402" s="54"/>
      <c r="G402" s="54"/>
      <c r="H402" s="54"/>
      <c r="I402" s="54"/>
      <c r="J402" s="37"/>
      <c r="K402" s="54"/>
      <c r="L402" s="54"/>
      <c r="M402" s="54"/>
      <c r="O402" s="37"/>
    </row>
    <row r="403" spans="6:15" ht="12.75" customHeight="1">
      <c r="F403" s="54"/>
      <c r="G403" s="54"/>
      <c r="H403" s="54"/>
      <c r="I403" s="54"/>
      <c r="J403" s="37"/>
      <c r="K403" s="54"/>
      <c r="L403" s="54"/>
      <c r="M403" s="54"/>
      <c r="O403" s="37"/>
    </row>
    <row r="404" spans="6:15" ht="12.75" customHeight="1">
      <c r="F404" s="54"/>
      <c r="G404" s="54"/>
      <c r="H404" s="54"/>
      <c r="I404" s="54"/>
      <c r="J404" s="37"/>
      <c r="K404" s="54"/>
      <c r="L404" s="54"/>
      <c r="M404" s="54"/>
      <c r="O404" s="37"/>
    </row>
    <row r="405" spans="6:15" ht="12.75" customHeight="1">
      <c r="F405" s="54"/>
      <c r="G405" s="54"/>
      <c r="H405" s="54"/>
      <c r="I405" s="54"/>
      <c r="J405" s="37"/>
      <c r="K405" s="54"/>
      <c r="L405" s="54"/>
      <c r="M405" s="54"/>
      <c r="O405" s="37"/>
    </row>
    <row r="406" spans="6:15" ht="12.75" customHeight="1">
      <c r="F406" s="54"/>
      <c r="G406" s="54"/>
      <c r="H406" s="54"/>
      <c r="I406" s="54"/>
      <c r="J406" s="37"/>
      <c r="K406" s="54"/>
      <c r="L406" s="54"/>
      <c r="M406" s="54"/>
      <c r="O406" s="37"/>
    </row>
    <row r="407" spans="6:15" ht="12.75" customHeight="1">
      <c r="F407" s="54"/>
      <c r="G407" s="54"/>
      <c r="H407" s="54"/>
      <c r="I407" s="54"/>
      <c r="J407" s="37"/>
      <c r="K407" s="54"/>
      <c r="L407" s="54"/>
      <c r="M407" s="54"/>
      <c r="O407" s="37"/>
    </row>
    <row r="408" spans="6:15" ht="12.75" customHeight="1">
      <c r="F408" s="54"/>
      <c r="G408" s="54"/>
      <c r="H408" s="54"/>
      <c r="I408" s="54"/>
      <c r="J408" s="37"/>
      <c r="K408" s="54"/>
      <c r="L408" s="54"/>
      <c r="M408" s="54"/>
      <c r="O408" s="37"/>
    </row>
    <row r="409" spans="6:15" ht="12.75" customHeight="1">
      <c r="F409" s="54"/>
      <c r="G409" s="54"/>
      <c r="H409" s="54"/>
      <c r="I409" s="54"/>
      <c r="J409" s="37"/>
      <c r="K409" s="54"/>
      <c r="L409" s="54"/>
      <c r="M409" s="54"/>
      <c r="O409" s="37"/>
    </row>
    <row r="410" spans="6:15" ht="12.75" customHeight="1">
      <c r="F410" s="54"/>
      <c r="G410" s="54"/>
      <c r="H410" s="54"/>
      <c r="I410" s="54"/>
      <c r="J410" s="37"/>
      <c r="K410" s="54"/>
      <c r="L410" s="54"/>
      <c r="M410" s="54"/>
      <c r="O410" s="37"/>
    </row>
    <row r="411" spans="6:15" ht="12.75" customHeight="1">
      <c r="F411" s="54"/>
      <c r="G411" s="54"/>
      <c r="H411" s="54"/>
      <c r="I411" s="54"/>
      <c r="J411" s="37"/>
      <c r="K411" s="54"/>
      <c r="L411" s="54"/>
      <c r="M411" s="54"/>
      <c r="O411" s="37"/>
    </row>
    <row r="412" spans="6:15" ht="12.75" customHeight="1">
      <c r="F412" s="54"/>
      <c r="G412" s="54"/>
      <c r="H412" s="54"/>
      <c r="I412" s="54"/>
      <c r="J412" s="37"/>
      <c r="K412" s="54"/>
      <c r="L412" s="54"/>
      <c r="M412" s="54"/>
      <c r="O412" s="37"/>
    </row>
    <row r="413" spans="6:15" ht="12.75" customHeight="1">
      <c r="F413" s="54"/>
      <c r="G413" s="54"/>
      <c r="H413" s="54"/>
      <c r="I413" s="54"/>
      <c r="J413" s="37"/>
      <c r="K413" s="54"/>
      <c r="L413" s="54"/>
      <c r="M413" s="54"/>
      <c r="O413" s="37"/>
    </row>
    <row r="414" spans="6:15" ht="12.75" customHeight="1">
      <c r="F414" s="54"/>
      <c r="G414" s="54"/>
      <c r="H414" s="54"/>
      <c r="I414" s="54"/>
      <c r="J414" s="37"/>
      <c r="K414" s="54"/>
      <c r="L414" s="54"/>
      <c r="M414" s="54"/>
      <c r="O414" s="37"/>
    </row>
    <row r="415" spans="6:15" ht="12.75" customHeight="1">
      <c r="F415" s="54"/>
      <c r="G415" s="54"/>
      <c r="H415" s="54"/>
      <c r="I415" s="54"/>
      <c r="J415" s="37"/>
      <c r="K415" s="54"/>
      <c r="L415" s="54"/>
      <c r="M415" s="54"/>
      <c r="O415" s="37"/>
    </row>
    <row r="416" spans="6:15" ht="12.75" customHeight="1">
      <c r="F416" s="54"/>
      <c r="G416" s="54"/>
      <c r="H416" s="54"/>
      <c r="I416" s="54"/>
      <c r="J416" s="37"/>
      <c r="K416" s="54"/>
      <c r="L416" s="54"/>
      <c r="M416" s="54"/>
      <c r="O416" s="37"/>
    </row>
    <row r="417" spans="6:15" ht="12.75" customHeight="1">
      <c r="F417" s="54"/>
      <c r="G417" s="54"/>
      <c r="H417" s="54"/>
      <c r="I417" s="54"/>
      <c r="J417" s="37"/>
      <c r="K417" s="54"/>
      <c r="L417" s="54"/>
      <c r="M417" s="54"/>
      <c r="O417" s="37"/>
    </row>
    <row r="418" spans="6:15" ht="12.75" customHeight="1">
      <c r="F418" s="54"/>
      <c r="G418" s="54"/>
      <c r="H418" s="54"/>
      <c r="I418" s="54"/>
      <c r="J418" s="37"/>
      <c r="K418" s="54"/>
      <c r="L418" s="54"/>
      <c r="M418" s="54"/>
      <c r="O418" s="37"/>
    </row>
    <row r="419" spans="6:15" ht="12.75" customHeight="1">
      <c r="F419" s="54"/>
      <c r="G419" s="54"/>
      <c r="H419" s="54"/>
      <c r="I419" s="54"/>
      <c r="J419" s="37"/>
      <c r="K419" s="54"/>
      <c r="L419" s="54"/>
      <c r="M419" s="54"/>
      <c r="O419" s="37"/>
    </row>
    <row r="420" spans="6:15" ht="12.75" customHeight="1">
      <c r="F420" s="54"/>
      <c r="G420" s="54"/>
      <c r="H420" s="54"/>
      <c r="I420" s="54"/>
      <c r="J420" s="37"/>
      <c r="K420" s="54"/>
      <c r="L420" s="54"/>
      <c r="M420" s="54"/>
      <c r="O420" s="37"/>
    </row>
    <row r="421" spans="6:15" ht="12.75" customHeight="1">
      <c r="F421" s="54"/>
      <c r="G421" s="54"/>
      <c r="H421" s="54"/>
      <c r="I421" s="54"/>
      <c r="J421" s="37"/>
      <c r="K421" s="54"/>
      <c r="L421" s="54"/>
      <c r="M421" s="54"/>
      <c r="O421" s="37"/>
    </row>
    <row r="422" spans="6:15" ht="12.75" customHeight="1">
      <c r="F422" s="54"/>
      <c r="G422" s="54"/>
      <c r="H422" s="54"/>
      <c r="I422" s="54"/>
      <c r="J422" s="37"/>
      <c r="K422" s="54"/>
      <c r="L422" s="54"/>
      <c r="M422" s="54"/>
      <c r="O422" s="37"/>
    </row>
    <row r="423" spans="6:15" ht="12.75" customHeight="1">
      <c r="F423" s="54"/>
      <c r="G423" s="54"/>
      <c r="H423" s="54"/>
      <c r="I423" s="54"/>
      <c r="J423" s="37"/>
      <c r="K423" s="54"/>
      <c r="L423" s="54"/>
      <c r="M423" s="54"/>
      <c r="O423" s="37"/>
    </row>
    <row r="424" spans="6:15" ht="12.75" customHeight="1">
      <c r="F424" s="54"/>
      <c r="G424" s="54"/>
      <c r="H424" s="54"/>
      <c r="I424" s="54"/>
      <c r="J424" s="37"/>
      <c r="K424" s="54"/>
      <c r="L424" s="54"/>
      <c r="M424" s="54"/>
      <c r="O424" s="37"/>
    </row>
    <row r="425" spans="6:15" ht="12.75" customHeight="1">
      <c r="F425" s="54"/>
      <c r="G425" s="54"/>
      <c r="H425" s="54"/>
      <c r="I425" s="54"/>
      <c r="J425" s="37"/>
      <c r="K425" s="54"/>
      <c r="L425" s="54"/>
      <c r="M425" s="54"/>
      <c r="O425" s="37"/>
    </row>
    <row r="426" spans="6:15" ht="12.75" customHeight="1">
      <c r="F426" s="54"/>
      <c r="G426" s="54"/>
      <c r="H426" s="54"/>
      <c r="I426" s="54"/>
      <c r="J426" s="37"/>
      <c r="K426" s="54"/>
      <c r="L426" s="54"/>
      <c r="M426" s="54"/>
      <c r="O426" s="37"/>
    </row>
    <row r="427" spans="6:15" ht="12.75" customHeight="1">
      <c r="F427" s="54"/>
      <c r="G427" s="54"/>
      <c r="H427" s="54"/>
      <c r="I427" s="54"/>
      <c r="J427" s="37"/>
      <c r="K427" s="54"/>
      <c r="L427" s="54"/>
      <c r="M427" s="54"/>
      <c r="O427" s="37"/>
    </row>
    <row r="428" spans="6:15" ht="12.75" customHeight="1">
      <c r="F428" s="54"/>
      <c r="G428" s="54"/>
      <c r="H428" s="54"/>
      <c r="I428" s="54"/>
      <c r="J428" s="37"/>
      <c r="K428" s="54"/>
      <c r="L428" s="54"/>
      <c r="M428" s="54"/>
      <c r="O428" s="37"/>
    </row>
    <row r="429" spans="6:15" ht="12.75" customHeight="1">
      <c r="F429" s="54"/>
      <c r="G429" s="54"/>
      <c r="H429" s="54"/>
      <c r="I429" s="54"/>
      <c r="J429" s="37"/>
      <c r="K429" s="54"/>
      <c r="L429" s="54"/>
      <c r="M429" s="54"/>
      <c r="O429" s="37"/>
    </row>
    <row r="430" spans="6:15" ht="12.75" customHeight="1">
      <c r="F430" s="54"/>
      <c r="G430" s="54"/>
      <c r="H430" s="54"/>
      <c r="I430" s="54"/>
      <c r="J430" s="37"/>
      <c r="K430" s="54"/>
      <c r="L430" s="54"/>
      <c r="M430" s="54"/>
      <c r="O430" s="37"/>
    </row>
    <row r="431" spans="6:15" ht="12.75" customHeight="1">
      <c r="F431" s="54"/>
      <c r="G431" s="54"/>
      <c r="H431" s="54"/>
      <c r="I431" s="54"/>
      <c r="J431" s="37"/>
      <c r="K431" s="54"/>
      <c r="L431" s="54"/>
      <c r="M431" s="54"/>
      <c r="O431" s="37"/>
    </row>
    <row r="432" spans="6:15" ht="12.75" customHeight="1">
      <c r="F432" s="54"/>
      <c r="G432" s="54"/>
      <c r="H432" s="54"/>
      <c r="I432" s="54"/>
      <c r="J432" s="37"/>
      <c r="K432" s="54"/>
      <c r="L432" s="54"/>
      <c r="M432" s="54"/>
      <c r="O432" s="37"/>
    </row>
    <row r="433" spans="6:15" ht="12.75" customHeight="1">
      <c r="F433" s="54"/>
      <c r="G433" s="54"/>
      <c r="H433" s="54"/>
      <c r="I433" s="54"/>
      <c r="J433" s="37"/>
      <c r="K433" s="54"/>
      <c r="L433" s="54"/>
      <c r="M433" s="54"/>
      <c r="O433" s="37"/>
    </row>
    <row r="434" spans="6:15" ht="12.75" customHeight="1">
      <c r="F434" s="54"/>
      <c r="G434" s="54"/>
      <c r="H434" s="54"/>
      <c r="I434" s="54"/>
      <c r="J434" s="37"/>
      <c r="K434" s="54"/>
      <c r="L434" s="54"/>
      <c r="M434" s="54"/>
      <c r="O434" s="37"/>
    </row>
    <row r="435" spans="6:15" ht="12.75" customHeight="1">
      <c r="F435" s="54"/>
      <c r="G435" s="54"/>
      <c r="H435" s="54"/>
      <c r="I435" s="54"/>
      <c r="J435" s="37"/>
      <c r="K435" s="54"/>
      <c r="L435" s="54"/>
      <c r="M435" s="54"/>
      <c r="O435" s="37"/>
    </row>
    <row r="436" spans="6:15" ht="12.75" customHeight="1">
      <c r="F436" s="54"/>
      <c r="G436" s="54"/>
      <c r="H436" s="54"/>
      <c r="I436" s="54"/>
      <c r="J436" s="37"/>
      <c r="K436" s="54"/>
      <c r="L436" s="54"/>
      <c r="M436" s="54"/>
      <c r="O436" s="37"/>
    </row>
    <row r="437" spans="6:15" ht="12.75" customHeight="1">
      <c r="F437" s="54"/>
      <c r="G437" s="54"/>
      <c r="H437" s="54"/>
      <c r="I437" s="54"/>
      <c r="J437" s="37"/>
      <c r="K437" s="54"/>
      <c r="L437" s="54"/>
      <c r="M437" s="54"/>
      <c r="O437" s="37"/>
    </row>
    <row r="438" spans="6:15" ht="12.75" customHeight="1">
      <c r="F438" s="54"/>
      <c r="G438" s="54"/>
      <c r="H438" s="54"/>
      <c r="I438" s="54"/>
      <c r="J438" s="37"/>
      <c r="K438" s="54"/>
      <c r="L438" s="54"/>
      <c r="M438" s="54"/>
      <c r="O438" s="37"/>
    </row>
    <row r="439" spans="6:15" ht="12.75" customHeight="1">
      <c r="F439" s="54"/>
      <c r="G439" s="54"/>
      <c r="H439" s="54"/>
      <c r="I439" s="54"/>
      <c r="J439" s="37"/>
      <c r="K439" s="54"/>
      <c r="L439" s="54"/>
      <c r="M439" s="54"/>
      <c r="O439" s="37"/>
    </row>
    <row r="440" spans="6:15" ht="12.75" customHeight="1">
      <c r="F440" s="54"/>
      <c r="G440" s="54"/>
      <c r="H440" s="54"/>
      <c r="I440" s="54"/>
      <c r="J440" s="37"/>
      <c r="K440" s="54"/>
      <c r="L440" s="54"/>
      <c r="M440" s="54"/>
      <c r="O440" s="37"/>
    </row>
    <row r="441" spans="6:15" ht="12.75" customHeight="1">
      <c r="F441" s="54"/>
      <c r="G441" s="54"/>
      <c r="H441" s="54"/>
      <c r="I441" s="54"/>
      <c r="J441" s="37"/>
      <c r="K441" s="54"/>
      <c r="L441" s="54"/>
      <c r="M441" s="54"/>
      <c r="O441" s="37"/>
    </row>
    <row r="442" spans="6:15" ht="12.75" customHeight="1">
      <c r="F442" s="54"/>
      <c r="G442" s="54"/>
      <c r="H442" s="54"/>
      <c r="I442" s="54"/>
      <c r="J442" s="37"/>
      <c r="K442" s="54"/>
      <c r="L442" s="54"/>
      <c r="M442" s="54"/>
      <c r="O442" s="37"/>
    </row>
    <row r="443" spans="6:15" ht="12.75" customHeight="1">
      <c r="F443" s="54"/>
      <c r="G443" s="54"/>
      <c r="H443" s="54"/>
      <c r="I443" s="54"/>
      <c r="J443" s="37"/>
      <c r="K443" s="54"/>
      <c r="L443" s="54"/>
      <c r="M443" s="54"/>
      <c r="O443" s="37"/>
    </row>
    <row r="444" spans="6:15" ht="12.75" customHeight="1">
      <c r="F444" s="54"/>
      <c r="G444" s="54"/>
      <c r="H444" s="54"/>
      <c r="I444" s="54"/>
      <c r="J444" s="37"/>
      <c r="K444" s="54"/>
      <c r="L444" s="54"/>
      <c r="M444" s="54"/>
      <c r="O444" s="37"/>
    </row>
    <row r="445" spans="6:15" ht="12.75" customHeight="1">
      <c r="F445" s="54"/>
      <c r="G445" s="54"/>
      <c r="H445" s="54"/>
      <c r="I445" s="54"/>
      <c r="J445" s="37"/>
      <c r="K445" s="54"/>
      <c r="L445" s="54"/>
      <c r="M445" s="54"/>
      <c r="O445" s="37"/>
    </row>
    <row r="446" spans="6:15" ht="12.75" customHeight="1">
      <c r="F446" s="54"/>
      <c r="G446" s="54"/>
      <c r="H446" s="54"/>
      <c r="I446" s="54"/>
      <c r="J446" s="37"/>
      <c r="K446" s="54"/>
      <c r="L446" s="54"/>
      <c r="M446" s="54"/>
      <c r="O446" s="37"/>
    </row>
    <row r="447" spans="6:15" ht="12.75" customHeight="1">
      <c r="F447" s="54"/>
      <c r="G447" s="54"/>
      <c r="H447" s="54"/>
      <c r="I447" s="54"/>
      <c r="J447" s="37"/>
      <c r="K447" s="54"/>
      <c r="L447" s="54"/>
      <c r="M447" s="54"/>
      <c r="O447" s="37"/>
    </row>
    <row r="448" spans="6:15" ht="12.75" customHeight="1">
      <c r="F448" s="54"/>
      <c r="G448" s="54"/>
      <c r="H448" s="54"/>
      <c r="I448" s="54"/>
      <c r="J448" s="37"/>
      <c r="K448" s="54"/>
      <c r="L448" s="54"/>
      <c r="M448" s="54"/>
      <c r="O448" s="37"/>
    </row>
    <row r="449" spans="6:15" ht="12.75" customHeight="1">
      <c r="F449" s="54"/>
      <c r="G449" s="54"/>
      <c r="H449" s="54"/>
      <c r="I449" s="54"/>
      <c r="J449" s="37"/>
      <c r="K449" s="54"/>
      <c r="L449" s="54"/>
      <c r="M449" s="54"/>
      <c r="O449" s="37"/>
    </row>
    <row r="450" spans="6:15" ht="12.75" customHeight="1">
      <c r="F450" s="54"/>
      <c r="G450" s="54"/>
      <c r="H450" s="54"/>
      <c r="I450" s="54"/>
      <c r="J450" s="37"/>
      <c r="K450" s="54"/>
      <c r="L450" s="54"/>
      <c r="M450" s="54"/>
      <c r="O450" s="37"/>
    </row>
    <row r="451" spans="6:15" ht="12.75" customHeight="1">
      <c r="F451" s="54"/>
      <c r="G451" s="54"/>
      <c r="H451" s="54"/>
      <c r="I451" s="54"/>
      <c r="J451" s="37"/>
      <c r="K451" s="54"/>
      <c r="L451" s="54"/>
      <c r="M451" s="54"/>
      <c r="O451" s="37"/>
    </row>
    <row r="452" spans="6:15" ht="12.75" customHeight="1">
      <c r="F452" s="54"/>
      <c r="G452" s="54"/>
      <c r="H452" s="54"/>
      <c r="I452" s="54"/>
      <c r="J452" s="37"/>
      <c r="K452" s="54"/>
      <c r="L452" s="54"/>
      <c r="M452" s="54"/>
      <c r="O452" s="37"/>
    </row>
    <row r="453" spans="6:15" ht="12.75" customHeight="1">
      <c r="F453" s="54"/>
      <c r="G453" s="54"/>
      <c r="H453" s="54"/>
      <c r="I453" s="54"/>
      <c r="J453" s="37"/>
      <c r="K453" s="54"/>
      <c r="L453" s="54"/>
      <c r="M453" s="54"/>
      <c r="O453" s="37"/>
    </row>
    <row r="454" spans="6:15" ht="12.75" customHeight="1">
      <c r="F454" s="54"/>
      <c r="G454" s="54"/>
      <c r="H454" s="54"/>
      <c r="I454" s="54"/>
      <c r="J454" s="37"/>
      <c r="K454" s="54"/>
      <c r="L454" s="54"/>
      <c r="M454" s="54"/>
      <c r="O454" s="37"/>
    </row>
    <row r="455" spans="6:15" ht="12.75" customHeight="1">
      <c r="F455" s="54"/>
      <c r="G455" s="54"/>
      <c r="H455" s="54"/>
      <c r="I455" s="54"/>
      <c r="J455" s="37"/>
      <c r="K455" s="54"/>
      <c r="L455" s="54"/>
      <c r="M455" s="54"/>
      <c r="O455" s="37"/>
    </row>
    <row r="456" spans="6:15" ht="12.75" customHeight="1">
      <c r="F456" s="54"/>
      <c r="G456" s="54"/>
      <c r="H456" s="54"/>
      <c r="I456" s="54"/>
      <c r="J456" s="37"/>
      <c r="K456" s="54"/>
      <c r="L456" s="54"/>
      <c r="M456" s="54"/>
      <c r="O456" s="37"/>
    </row>
    <row r="457" spans="6:15" ht="12.75" customHeight="1">
      <c r="F457" s="54"/>
      <c r="G457" s="54"/>
      <c r="H457" s="54"/>
      <c r="I457" s="54"/>
      <c r="J457" s="37"/>
      <c r="K457" s="54"/>
      <c r="L457" s="54"/>
      <c r="M457" s="54"/>
      <c r="O457" s="37"/>
    </row>
    <row r="458" spans="6:15" ht="12.75" customHeight="1">
      <c r="F458" s="54"/>
      <c r="G458" s="54"/>
      <c r="H458" s="54"/>
      <c r="I458" s="54"/>
      <c r="J458" s="37"/>
      <c r="K458" s="54"/>
      <c r="L458" s="54"/>
      <c r="M458" s="54"/>
      <c r="O458" s="37"/>
    </row>
    <row r="459" spans="6:15" ht="12.75" customHeight="1">
      <c r="F459" s="54"/>
      <c r="G459" s="54"/>
      <c r="H459" s="54"/>
      <c r="I459" s="54"/>
      <c r="J459" s="37"/>
      <c r="K459" s="54"/>
      <c r="L459" s="54"/>
      <c r="M459" s="54"/>
      <c r="O459" s="37"/>
    </row>
    <row r="460" spans="6:15" ht="12.75" customHeight="1">
      <c r="F460" s="54"/>
      <c r="G460" s="54"/>
      <c r="H460" s="54"/>
      <c r="I460" s="54"/>
      <c r="J460" s="37"/>
      <c r="K460" s="54"/>
      <c r="L460" s="54"/>
      <c r="M460" s="54"/>
      <c r="O460" s="37"/>
    </row>
    <row r="461" spans="6:15" ht="12.75" customHeight="1">
      <c r="F461" s="54"/>
      <c r="G461" s="54"/>
      <c r="H461" s="54"/>
      <c r="I461" s="54"/>
      <c r="J461" s="37"/>
      <c r="K461" s="54"/>
      <c r="L461" s="54"/>
      <c r="M461" s="54"/>
      <c r="O461" s="37"/>
    </row>
    <row r="462" spans="6:15" ht="12.75" customHeight="1">
      <c r="F462" s="54"/>
      <c r="G462" s="54"/>
      <c r="H462" s="54"/>
      <c r="I462" s="54"/>
      <c r="J462" s="37"/>
      <c r="K462" s="54"/>
      <c r="L462" s="54"/>
      <c r="M462" s="54"/>
      <c r="O462" s="37"/>
    </row>
    <row r="463" spans="6:15" ht="12.75" customHeight="1">
      <c r="F463" s="54"/>
      <c r="G463" s="54"/>
      <c r="H463" s="54"/>
      <c r="I463" s="54"/>
      <c r="J463" s="37"/>
      <c r="K463" s="54"/>
      <c r="L463" s="54"/>
      <c r="M463" s="54"/>
      <c r="O463" s="37"/>
    </row>
    <row r="464" spans="6:15" ht="12.75" customHeight="1">
      <c r="F464" s="54"/>
      <c r="G464" s="54"/>
      <c r="H464" s="54"/>
      <c r="I464" s="54"/>
      <c r="J464" s="37"/>
      <c r="K464" s="54"/>
      <c r="L464" s="54"/>
      <c r="M464" s="54"/>
      <c r="O464" s="37"/>
    </row>
    <row r="465" spans="6:15" ht="12.75" customHeight="1">
      <c r="F465" s="54"/>
      <c r="G465" s="54"/>
      <c r="H465" s="54"/>
      <c r="I465" s="54"/>
      <c r="J465" s="37"/>
      <c r="K465" s="54"/>
      <c r="L465" s="54"/>
      <c r="M465" s="54"/>
      <c r="O465" s="37"/>
    </row>
    <row r="466" spans="6:15" ht="12.75" customHeight="1">
      <c r="F466" s="54"/>
      <c r="G466" s="54"/>
      <c r="H466" s="54"/>
      <c r="I466" s="54"/>
      <c r="J466" s="37"/>
      <c r="K466" s="54"/>
      <c r="L466" s="54"/>
      <c r="M466" s="54"/>
      <c r="O466" s="37"/>
    </row>
    <row r="467" spans="6:15" ht="12.75" customHeight="1">
      <c r="F467" s="54"/>
      <c r="G467" s="54"/>
      <c r="H467" s="54"/>
      <c r="I467" s="54"/>
      <c r="J467" s="37"/>
      <c r="K467" s="54"/>
      <c r="L467" s="54"/>
      <c r="M467" s="54"/>
      <c r="O467" s="37"/>
    </row>
    <row r="468" spans="6:15" ht="12.75" customHeight="1">
      <c r="F468" s="54"/>
      <c r="G468" s="54"/>
      <c r="H468" s="54"/>
      <c r="I468" s="54"/>
      <c r="J468" s="37"/>
      <c r="K468" s="54"/>
      <c r="L468" s="54"/>
      <c r="M468" s="54"/>
      <c r="O468" s="37"/>
    </row>
    <row r="469" spans="6:15" ht="12.75" customHeight="1">
      <c r="F469" s="54"/>
      <c r="G469" s="54"/>
      <c r="H469" s="54"/>
      <c r="I469" s="54"/>
      <c r="J469" s="37"/>
      <c r="K469" s="54"/>
      <c r="L469" s="54"/>
      <c r="M469" s="54"/>
      <c r="O469" s="37"/>
    </row>
    <row r="470" spans="6:15" ht="12.75" customHeight="1">
      <c r="F470" s="54"/>
      <c r="G470" s="54"/>
      <c r="H470" s="54"/>
      <c r="I470" s="54"/>
      <c r="J470" s="37"/>
      <c r="K470" s="54"/>
      <c r="L470" s="54"/>
      <c r="M470" s="54"/>
      <c r="O470" s="37"/>
    </row>
    <row r="471" spans="6:15" ht="12.75" customHeight="1">
      <c r="F471" s="54"/>
      <c r="G471" s="54"/>
      <c r="H471" s="54"/>
      <c r="I471" s="54"/>
      <c r="J471" s="37"/>
      <c r="K471" s="54"/>
      <c r="L471" s="54"/>
      <c r="M471" s="54"/>
      <c r="O471" s="37"/>
    </row>
    <row r="472" spans="6:15" ht="12.75" customHeight="1">
      <c r="F472" s="54"/>
      <c r="G472" s="54"/>
      <c r="H472" s="54"/>
      <c r="I472" s="54"/>
      <c r="J472" s="37"/>
      <c r="K472" s="54"/>
      <c r="L472" s="54"/>
      <c r="M472" s="54"/>
      <c r="O472" s="37"/>
    </row>
    <row r="473" spans="6:15" ht="12.75" customHeight="1">
      <c r="F473" s="54"/>
      <c r="G473" s="54"/>
      <c r="H473" s="54"/>
      <c r="I473" s="54"/>
      <c r="J473" s="37"/>
      <c r="K473" s="54"/>
      <c r="L473" s="54"/>
      <c r="M473" s="54"/>
      <c r="O473" s="37"/>
    </row>
    <row r="474" spans="6:15" ht="12.75" customHeight="1">
      <c r="F474" s="54"/>
      <c r="G474" s="54"/>
      <c r="H474" s="54"/>
      <c r="I474" s="54"/>
      <c r="J474" s="37"/>
      <c r="K474" s="54"/>
      <c r="L474" s="54"/>
      <c r="M474" s="54"/>
      <c r="O474" s="37"/>
    </row>
    <row r="475" spans="6:15" ht="12.75" customHeight="1">
      <c r="F475" s="54"/>
      <c r="G475" s="54"/>
      <c r="H475" s="54"/>
      <c r="I475" s="54"/>
      <c r="J475" s="37"/>
      <c r="K475" s="54"/>
      <c r="L475" s="54"/>
      <c r="M475" s="54"/>
      <c r="O475" s="37"/>
    </row>
    <row r="476" spans="6:15" ht="12.75" customHeight="1">
      <c r="F476" s="54"/>
      <c r="G476" s="54"/>
      <c r="H476" s="54"/>
      <c r="I476" s="54"/>
      <c r="J476" s="37"/>
      <c r="K476" s="54"/>
      <c r="L476" s="54"/>
      <c r="M476" s="54"/>
      <c r="O476" s="37"/>
    </row>
    <row r="477" spans="6:15" ht="12.75" customHeight="1">
      <c r="F477" s="54"/>
      <c r="G477" s="54"/>
      <c r="H477" s="54"/>
      <c r="I477" s="54"/>
      <c r="J477" s="37"/>
      <c r="K477" s="54"/>
      <c r="L477" s="54"/>
      <c r="M477" s="54"/>
      <c r="O477" s="37"/>
    </row>
    <row r="478" spans="6:15" ht="15" customHeight="1">
      <c r="F478" s="54"/>
      <c r="G478" s="54"/>
      <c r="H478" s="54"/>
      <c r="I478" s="54"/>
      <c r="J478" s="37"/>
      <c r="K478" s="54"/>
      <c r="L478" s="54"/>
      <c r="M478" s="54"/>
      <c r="O478" s="37"/>
    </row>
  </sheetData>
  <hyperlinks>
    <hyperlink ref="M5" location="Main!A1" display="Back To Main Page"/>
  </hyperlinks>
  <pageMargins left="0.7" right="0.7" top="0.75" bottom="0.75" header="0" footer="0"/>
  <pageSetup orientation="portrait" r:id="rId1"/>
  <ignoredErrors>
    <ignoredError sqref="K44 K58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2023-07-25T18:59:36Z</cp:lastPrinted>
  <dcterms:created xsi:type="dcterms:W3CDTF">2015-06-08T02:34:00Z</dcterms:created>
  <dcterms:modified xsi:type="dcterms:W3CDTF">2024-07-08T02:38:39Z</dcterms:modified>
</cp:coreProperties>
</file>