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Deals'!$A$9:$H$133</definedName>
    <definedName name="_xlnm._FilterDatabase" localSheetId="5" hidden="1">'Call Tracker (Equity &amp; F&amp;O)'!$R$1:$R$265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6" l="1"/>
  <c r="M52" i="6" s="1"/>
  <c r="L11" i="6"/>
  <c r="K11" i="6"/>
  <c r="M11" i="6" s="1"/>
  <c r="K51" i="6" l="1"/>
  <c r="M51" i="6" s="1"/>
  <c r="K50" i="6" l="1"/>
  <c r="M50" i="6" s="1"/>
  <c r="K49" i="6"/>
  <c r="M49" i="6" s="1"/>
  <c r="L23" i="6"/>
  <c r="K23" i="6"/>
  <c r="M23" i="6" l="1"/>
  <c r="P13" i="6"/>
  <c r="K44" i="6"/>
  <c r="M44" i="6" s="1"/>
  <c r="L36" i="6"/>
  <c r="K36" i="6"/>
  <c r="M36" i="6" l="1"/>
  <c r="L62" i="6" l="1"/>
  <c r="K62" i="6"/>
  <c r="M62" i="6" s="1"/>
  <c r="K47" i="6"/>
  <c r="M47" i="6" s="1"/>
  <c r="K46" i="6"/>
  <c r="M46" i="6" s="1"/>
  <c r="K45" i="6"/>
  <c r="M45" i="6" s="1"/>
  <c r="K43" i="6"/>
  <c r="M43" i="6" s="1"/>
  <c r="P12" i="6" l="1"/>
  <c r="L60" i="6" l="1"/>
  <c r="K60" i="6"/>
  <c r="M60" i="6" l="1"/>
  <c r="P10" i="6" l="1"/>
  <c r="P59" i="6" l="1"/>
  <c r="K258" i="6" l="1"/>
  <c r="L258" i="6" s="1"/>
  <c r="K247" i="6" l="1"/>
  <c r="L247" i="6" s="1"/>
  <c r="K253" i="6" l="1"/>
  <c r="L253" i="6" s="1"/>
  <c r="K236" i="6" l="1"/>
  <c r="L236" i="6" s="1"/>
  <c r="K250" i="6" l="1"/>
  <c r="L250" i="6" s="1"/>
  <c r="K242" i="6" l="1"/>
  <c r="L242" i="6" s="1"/>
  <c r="K252" i="6" l="1"/>
  <c r="L252" i="6" s="1"/>
  <c r="H248" i="6" l="1"/>
  <c r="K248" i="6" l="1"/>
  <c r="L248" i="6" s="1"/>
  <c r="K237" i="6"/>
  <c r="L237" i="6" s="1"/>
  <c r="K227" i="6"/>
  <c r="L227" i="6" s="1"/>
  <c r="K243" i="6" l="1"/>
  <c r="L243" i="6" s="1"/>
  <c r="K244" i="6" l="1"/>
  <c r="L244" i="6" s="1"/>
  <c r="K241" i="6" l="1"/>
  <c r="L241" i="6" s="1"/>
  <c r="K220" i="6"/>
  <c r="L220" i="6" s="1"/>
  <c r="K240" i="6"/>
  <c r="L240" i="6" s="1"/>
  <c r="K239" i="6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F216" i="6"/>
  <c r="K216" i="6" s="1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F210" i="6"/>
  <c r="K210" i="6" s="1"/>
  <c r="L210" i="6" s="1"/>
  <c r="F209" i="6"/>
  <c r="K209" i="6" s="1"/>
  <c r="L209" i="6" s="1"/>
  <c r="K208" i="6"/>
  <c r="L208" i="6" s="1"/>
  <c r="F207" i="6"/>
  <c r="K207" i="6" s="1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89" i="6"/>
  <c r="L189" i="6" s="1"/>
  <c r="K188" i="6"/>
  <c r="L188" i="6" s="1"/>
  <c r="F187" i="6"/>
  <c r="K187" i="6" s="1"/>
  <c r="L187" i="6" s="1"/>
  <c r="K186" i="6"/>
  <c r="L186" i="6" s="1"/>
  <c r="K183" i="6"/>
  <c r="L183" i="6" s="1"/>
  <c r="K182" i="6"/>
  <c r="L182" i="6" s="1"/>
  <c r="K181" i="6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1" i="6"/>
  <c r="L161" i="6" s="1"/>
  <c r="K159" i="6"/>
  <c r="L159" i="6" s="1"/>
  <c r="K157" i="6"/>
  <c r="L157" i="6" s="1"/>
  <c r="K155" i="6"/>
  <c r="L155" i="6" s="1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K147" i="6"/>
  <c r="L147" i="6" s="1"/>
  <c r="K146" i="6"/>
  <c r="L146" i="6" s="1"/>
  <c r="K144" i="6"/>
  <c r="L144" i="6" s="1"/>
  <c r="K143" i="6"/>
  <c r="L143" i="6" s="1"/>
  <c r="K142" i="6"/>
  <c r="L142" i="6" s="1"/>
  <c r="K141" i="6"/>
  <c r="L141" i="6" s="1"/>
  <c r="K140" i="6"/>
  <c r="L140" i="6" s="1"/>
  <c r="F139" i="6"/>
  <c r="K139" i="6" s="1"/>
  <c r="L139" i="6" s="1"/>
  <c r="H138" i="6"/>
  <c r="K138" i="6" s="1"/>
  <c r="L138" i="6" s="1"/>
  <c r="K135" i="6"/>
  <c r="L135" i="6" s="1"/>
  <c r="K134" i="6"/>
  <c r="L134" i="6" s="1"/>
  <c r="K133" i="6"/>
  <c r="L133" i="6" s="1"/>
  <c r="K132" i="6"/>
  <c r="L132" i="6" s="1"/>
  <c r="K131" i="6"/>
  <c r="L131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H104" i="6"/>
  <c r="K104" i="6" s="1"/>
  <c r="L104" i="6" s="1"/>
  <c r="F103" i="6"/>
  <c r="K103" i="6" s="1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<sst xmlns="http://schemas.openxmlformats.org/spreadsheetml/2006/main" count="2882" uniqueCount="1111">
  <si>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</si>
  <si>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</si>
  <si>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</si>
  <si>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</si>
  <si>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</si>
  <si>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</si>
  <si>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</si>
  <si>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</si>
  <si>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</si>
  <si>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</si>
  <si>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</si>
  <si>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</si>
  <si>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</si>
  <si>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</si>
  <si>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</si>
  <si>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</si>
  <si>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</si>
  <si>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</si>
  <si>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</si>
  <si>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</si>
  <si>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</si>
  <si>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</si>
  <si>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</si>
  <si>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</si>
  <si>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</si>
  <si>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</si>
  <si>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</si>
  <si>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</si>
  <si>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</si>
  <si>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</si>
  <si>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</si>
  <si>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</si>
  <si>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</si>
  <si>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</si>
  <si>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</si>
  <si>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</si>
  <si>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</si>
  <si>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</si>
  <si>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</si>
  <si>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</si>
  <si>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</si>
  <si>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</si>
  <si>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</si>
  <si>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</si>
  <si>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</si>
  <si>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</si>
  <si>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</si>
  <si>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</si>
  <si>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</si>
  <si>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</si>
  <si>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</si>
  <si>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</si>
  <si>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</si>
  <si>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</si>
  <si>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</si>
  <si>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</si>
  <si>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</si>
  <si>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</si>
  <si>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</si>
  <si>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</si>
  <si>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</si>
  <si>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</si>
  <si>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</si>
  <si>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</si>
  <si>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</si>
  <si>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</si>
  <si>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</si>
  <si>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</si>
  <si>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</si>
  <si>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</si>
  <si>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</si>
  <si>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</si>
  <si>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</si>
  <si>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</si>
  <si>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</si>
  <si>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</si>
  <si>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</si>
  <si>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</si>
  <si>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</si>
  <si>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</si>
  <si>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</si>
  <si>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</si>
  <si>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</si>
  <si>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</si>
  <si>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</si>
  <si>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</si>
  <si>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</si>
  <si>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</si>
  <si>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</si>
  <si>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</si>
  <si>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</si>
  <si>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</si>
  <si>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</si>
  <si>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</si>
  <si>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</si>
  <si>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</si>
  <si>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</si>
  <si>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</si>
  <si>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</si>
  <si>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</si>
  <si>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</si>
  <si>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</si>
  <si>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</si>
  <si>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</si>
  <si>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</si>
  <si>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</si>
  <si>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</si>
  <si>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</si>
  <si>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</si>
  <si>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</si>
  <si>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</si>
  <si>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</si>
  <si>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</si>
  <si>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</si>
  <si>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</si>
  <si>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</si>
  <si>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</si>
  <si>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</si>
  <si>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</si>
  <si>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</si>
  <si>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</si>
  <si>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</si>
  <si>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</si>
  <si>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</si>
  <si>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</si>
  <si>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</si>
  <si>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</si>
  <si>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</si>
  <si>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</si>
  <si>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</si>
  <si>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</si>
  <si>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</si>
  <si>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</si>
  <si>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</si>
  <si>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</si>
  <si>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</si>
  <si>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</si>
  <si>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</si>
  <si>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</si>
  <si>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</si>
  <si>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</si>
  <si>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</si>
  <si>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</si>
  <si>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</si>
  <si>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</si>
  <si>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</si>
  <si>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</si>
  <si>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</si>
  <si>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</si>
  <si>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</si>
  <si>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</si>
  <si>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</si>
  <si>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</si>
  <si>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</si>
  <si>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</si>
  <si>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</si>
  <si>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</si>
  <si>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</si>
  <si>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</si>
  <si>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</si>
  <si>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</si>
  <si>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</si>
  <si>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</si>
  <si>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</si>
  <si>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</si>
  <si>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</si>
  <si>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</si>
  <si>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</si>
  <si>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</si>
  <si>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</si>
  <si>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</si>
  <si>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</si>
  <si>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</si>
  <si>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</si>
  <si>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</si>
  <si>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</si>
  <si>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</si>
  <si>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</si>
  <si>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</si>
  <si>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</si>
  <si>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</si>
  <si>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</si>
  <si>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</si>
  <si>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</si>
  <si>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</si>
  <si>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</si>
  <si>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</si>
  <si>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</si>
  <si>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</si>
  <si>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</si>
  <si>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</si>
  <si>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</si>
  <si>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</si>
  <si>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</si>
  <si>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</si>
  <si>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</si>
  <si>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</si>
  <si>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</si>
  <si>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</si>
  <si>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</si>
  <si>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</si>
  <si>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</si>
  <si>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</si>
  <si>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</si>
  <si>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</si>
  <si>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</si>
  <si>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</si>
  <si>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</si>
  <si>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</si>
  <si>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</si>
  <si>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</si>
  <si>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</si>
  <si>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</si>
  <si>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</si>
  <si>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</si>
  <si>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</si>
  <si>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</si>
  <si>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</si>
  <si>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</si>
  <si>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</si>
  <si>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</si>
  <si>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</si>
  <si>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</si>
  <si>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</si>
  <si>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</si>
  <si>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</si>
  <si>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</si>
  <si>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</si>
  <si>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</si>
  <si>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</si>
  <si>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</si>
  <si>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</si>
  <si>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</si>
  <si>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</si>
  <si>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</si>
  <si>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</si>
  <si>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</si>
  <si>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</si>
  <si>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</si>
  <si>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</si>
  <si>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</si>
  <si>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</si>
  <si>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</si>
  <si>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</si>
  <si>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</si>
  <si>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</si>
  <si>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</si>
  <si>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</si>
  <si>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</si>
  <si>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</si>
  <si>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</si>
  <si>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</si>
  <si>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</si>
  <si>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</si>
  <si>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</si>
  <si>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</si>
  <si>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</si>
  <si>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</si>
  <si>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</si>
  <si>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</si>
  <si>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</si>
  <si>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</si>
  <si>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</si>
  <si>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</si>
  <si>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</si>
  <si>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</si>
  <si>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</si>
  <si>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</si>
  <si>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</si>
  <si>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</si>
  <si>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</si>
  <si>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</si>
  <si>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</si>
  <si>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</si>
  <si>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</si>
  <si>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</si>
  <si>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</si>
  <si>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</si>
  <si>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</si>
  <si>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</si>
  <si>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</si>
  <si>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</si>
  <si>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</si>
  <si>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</si>
  <si>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</si>
  <si>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</si>
  <si>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</si>
  <si>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</si>
  <si>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</si>
  <si>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</si>
  <si>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</si>
  <si>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</si>
  <si>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</si>
  <si>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</si>
  <si>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</si>
  <si>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</si>
  <si>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</si>
  <si>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</si>
  <si>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</si>
  <si>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</si>
  <si>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</si>
  <si>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</si>
  <si>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</si>
  <si>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</si>
  <si>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</si>
  <si>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</si>
  <si>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</si>
  <si>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</si>
  <si>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</si>
  <si>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</si>
  <si>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</si>
  <si>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</si>
  <si>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</si>
  <si>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</si>
  <si>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</si>
  <si>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</si>
  <si>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</si>
  <si>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</si>
  <si>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</si>
  <si>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</si>
  <si>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</si>
  <si>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</si>
  <si>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</si>
  <si>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</si>
  <si>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</si>
  <si>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</si>
  <si>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</si>
  <si>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</si>
  <si>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</si>
  <si>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</si>
  <si>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</si>
  <si>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</si>
  <si>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</si>
  <si>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</si>
  <si>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</si>
  <si>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</si>
  <si>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</si>
  <si>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</si>
  <si>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</si>
  <si>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</si>
  <si>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</si>
  <si>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</si>
  <si>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</si>
  <si>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</si>
  <si>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</si>
  <si>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</si>
  <si>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</si>
  <si>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</si>
  <si>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</si>
  <si>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</si>
  <si>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</si>
  <si>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</si>
  <si>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</si>
  <si>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</si>
  <si>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</si>
  <si>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</si>
  <si>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</si>
  <si>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</si>
  <si>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</si>
  <si>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</si>
  <si>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</si>
  <si>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</si>
  <si>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</si>
  <si>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</si>
  <si>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</si>
  <si>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</si>
  <si>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</si>
  <si>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</si>
  <si>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</si>
  <si>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</si>
  <si>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</si>
  <si>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</si>
  <si>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</si>
  <si>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</si>
  <si>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</si>
  <si>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</si>
  <si>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</si>
  <si>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</si>
  <si>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</si>
  <si>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</si>
  <si>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</si>
  <si>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</si>
  <si>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</si>
  <si>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</si>
  <si>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</si>
  <si>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</si>
  <si>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</si>
  <si>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</si>
  <si>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</si>
  <si>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</si>
  <si>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</si>
  <si>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</si>
  <si>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</si>
  <si>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</si>
  <si>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</si>
  <si>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</si>
  <si>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</si>
  <si>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</si>
  <si>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</si>
  <si>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</si>
  <si>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</si>
  <si>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</si>
  <si>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</si>
  <si>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</si>
  <si>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</si>
  <si>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</si>
  <si>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</si>
  <si>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</si>
  <si>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</si>
  <si>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</si>
  <si>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</si>
  <si>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</si>
  <si>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</si>
  <si>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</si>
  <si>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</si>
  <si>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</si>
  <si>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</si>
  <si>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</si>
  <si>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</si>
  <si>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</si>
  <si>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</si>
  <si>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</si>
  <si>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</si>
  <si>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</si>
  <si>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</si>
  <si>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</si>
  <si>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</si>
  <si>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</si>
  <si>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</si>
  <si>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</si>
  <si>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</si>
  <si>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</si>
  <si>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</si>
  <si>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</si>
  <si>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</si>
  <si>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</si>
  <si>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</si>
  <si>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</si>
  <si>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</si>
  <si>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</si>
  <si>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</si>
  <si>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</si>
  <si>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</si>
  <si>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</si>
  <si>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</si>
  <si>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</si>
  <si>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</si>
  <si>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</si>
  <si>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</si>
  <si>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</si>
  <si>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</si>
  <si>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</si>
  <si>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</si>
  <si>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</si>
  <si>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</si>
  <si>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</si>
  <si>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</si>
  <si>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</si>
  <si>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</si>
  <si>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</si>
  <si>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</si>
  <si>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</si>
  <si>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</si>
  <si>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</si>
  <si>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</si>
  <si>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</si>
  <si>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</si>
  <si>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</si>
  <si>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</si>
  <si>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</si>
  <si>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</si>
  <si>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</si>
  <si>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</si>
  <si>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</si>
  <si>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</si>
  <si>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</si>
  <si>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</si>
  <si>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</si>
  <si>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</si>
  <si>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</si>
  <si>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</si>
  <si>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</si>
  <si>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</si>
  <si>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</si>
  <si>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</si>
  <si>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</si>
  <si>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</si>
  <si>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</si>
  <si>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</si>
  <si>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</si>
  <si>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</si>
  <si>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</si>
  <si>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</si>
  <si>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</si>
  <si>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</si>
  <si>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</si>
  <si>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</si>
  <si>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</si>
  <si>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</si>
  <si>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</si>
  <si>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</si>
  <si>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</si>
  <si>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</si>
  <si>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</si>
  <si>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</si>
  <si>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</si>
  <si>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</si>
  <si>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</si>
  <si>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</si>
  <si>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</si>
  <si>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</si>
  <si>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</si>
  <si>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</si>
  <si>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</si>
  <si>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</si>
  <si>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</si>
  <si>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</si>
  <si>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</si>
  <si>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</si>
  <si>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</si>
  <si>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</si>
  <si>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</si>
  <si>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</si>
  <si>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</si>
  <si>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</si>
  <si>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</si>
  <si>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</si>
  <si>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</si>
  <si>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</si>
  <si>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</si>
  <si>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</si>
  <si>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</si>
  <si>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</si>
  <si>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</si>
  <si>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</si>
  <si>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</si>
  <si>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</si>
  <si>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</si>
  <si>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</si>
  <si>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</si>
  <si>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</si>
  <si>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</si>
  <si>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</si>
  <si>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</si>
  <si>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</si>
  <si>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</si>
  <si>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</si>
  <si>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</si>
  <si>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</si>
  <si>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</si>
  <si>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</si>
  <si>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</si>
  <si>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</si>
  <si>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</si>
  <si>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</si>
  <si>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</si>
  <si>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</si>
  <si>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</si>
  <si>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</si>
  <si>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</si>
  <si>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</si>
  <si>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</si>
  <si>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</si>
  <si>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</si>
  <si>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</si>
  <si>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</si>
  <si>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</si>
  <si>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</si>
  <si>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</si>
  <si>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</si>
  <si>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</si>
  <si>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</si>
  <si>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</si>
  <si>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</si>
  <si>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</si>
  <si>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</si>
  <si>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</si>
  <si>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</si>
  <si>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</si>
  <si>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</si>
  <si>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</si>
  <si>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</si>
  <si>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</si>
  <si>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</si>
  <si>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</si>
  <si>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</si>
  <si>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</si>
  <si>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</si>
  <si>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</si>
  <si>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</si>
  <si>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</si>
  <si>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</si>
  <si>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</si>
  <si>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</si>
  <si>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</si>
  <si>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</si>
  <si>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</si>
  <si>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</si>
  <si>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</si>
  <si>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</si>
  <si>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</si>
  <si>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</si>
  <si>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</si>
  <si>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</si>
  <si>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</si>
  <si>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</si>
  <si>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</si>
  <si>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</si>
  <si>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</si>
  <si>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</si>
  <si>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</si>
  <si>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</si>
  <si>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</si>
  <si>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</si>
  <si>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</si>
  <si>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</si>
  <si>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</si>
  <si>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</si>
  <si>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</si>
  <si>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</si>
  <si>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</si>
  <si>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</si>
  <si>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</si>
  <si>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</si>
  <si>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</si>
  <si>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</si>
  <si>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</si>
  <si>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</si>
  <si>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</si>
  <si>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</si>
  <si>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</si>
  <si>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</si>
  <si>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</si>
  <si>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</si>
  <si>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</si>
  <si>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</si>
  <si>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</si>
  <si>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</si>
  <si>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</si>
  <si>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</si>
  <si>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</si>
  <si>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</si>
  <si>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</si>
  <si>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</si>
  <si>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</si>
  <si>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</si>
  <si>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</si>
  <si>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</si>
  <si>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</si>
  <si>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</si>
  <si>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</si>
  <si>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</si>
  <si>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</si>
  <si>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</si>
  <si>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</si>
  <si>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</si>
  <si>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</si>
  <si>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</si>
  <si>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</si>
  <si>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</si>
  <si>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</si>
  <si>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</si>
  <si>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</si>
  <si>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</si>
  <si>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</si>
  <si>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</si>
  <si>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</si>
  <si>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</si>
  <si>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</si>
  <si>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</si>
  <si>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</si>
  <si>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</si>
  <si>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</si>
  <si>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</si>
  <si>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</si>
  <si>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</si>
  <si>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</si>
  <si>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</si>
  <si>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</si>
  <si>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</si>
  <si>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</si>
  <si>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</si>
  <si>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</si>
  <si>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</si>
  <si>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</si>
  <si>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</si>
  <si>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</si>
  <si>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</si>
  <si>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</si>
  <si>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</si>
  <si>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</si>
  <si>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</si>
  <si>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</si>
  <si>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</si>
  <si>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</si>
  <si>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</si>
  <si>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</si>
  <si>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</si>
  <si>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</si>
  <si>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</si>
  <si>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</si>
  <si>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</si>
  <si>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</si>
  <si>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</si>
  <si>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</si>
  <si>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</si>
  <si>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</si>
  <si>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</si>
  <si>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</si>
  <si>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</si>
  <si>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</si>
  <si>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</si>
  <si>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</si>
  <si>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</si>
  <si>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</si>
  <si>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</si>
  <si>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</si>
  <si>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</si>
  <si>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</si>
  <si>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</si>
  <si>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</si>
  <si>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</si>
  <si>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</si>
  <si>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</si>
  <si>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</si>
  <si>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</si>
  <si>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</si>
  <si>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</si>
  <si>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</si>
  <si>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</si>
  <si>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</si>
  <si>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</si>
  <si>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</si>
  <si>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</si>
  <si>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</si>
  <si>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</si>
  <si>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</si>
  <si>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</si>
  <si>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</si>
  <si>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</si>
  <si>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</si>
  <si>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</si>
  <si>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</si>
  <si>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</si>
  <si>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</si>
  <si>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</si>
  <si>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</si>
  <si>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</si>
  <si>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</si>
  <si>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</si>
  <si>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</si>
  <si>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</si>
  <si>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</si>
  <si>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</si>
  <si>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</si>
  <si>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</si>
  <si>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</si>
  <si>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</si>
  <si>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</si>
  <si>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</si>
  <si>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</si>
  <si>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</si>
  <si>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</si>
  <si>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</si>
  <si>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</si>
  <si>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</si>
  <si>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</si>
  <si>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</si>
  <si>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</si>
  <si>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</si>
  <si>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</si>
  <si>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</si>
  <si>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</si>
  <si>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</si>
  <si>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</si>
  <si>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</si>
  <si>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</si>
  <si>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</si>
  <si>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</si>
  <si>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</si>
  <si>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</si>
  <si>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</si>
  <si>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</si>
  <si>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</si>
  <si>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</si>
  <si>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</si>
  <si>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</si>
  <si>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</si>
  <si>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</si>
  <si>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</si>
  <si>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</si>
  <si>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</si>
  <si>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</si>
  <si>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</si>
  <si>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</si>
  <si>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</si>
  <si>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</si>
  <si>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</si>
  <si>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</si>
  <si>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</si>
  <si>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</si>
  <si>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</si>
  <si>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</si>
  <si>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</si>
  <si>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</si>
  <si>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</si>
  <si>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</si>
  <si>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</si>
  <si>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</si>
  <si>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</si>
  <si>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</si>
  <si>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</si>
  <si>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</si>
  <si>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</si>
  <si>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</si>
  <si>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</si>
  <si>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</si>
  <si>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</si>
  <si>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</si>
  <si>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</si>
  <si>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</si>
  <si>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</si>
  <si>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</si>
  <si>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</si>
  <si>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</si>
  <si>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</si>
  <si>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</si>
  <si>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</si>
  <si>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</si>
  <si>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</si>
  <si>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</si>
  <si>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</si>
  <si>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</si>
  <si>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</si>
  <si>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</si>
  <si>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</si>
  <si>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</si>
  <si>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</si>
  <si>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</si>
  <si>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</si>
  <si>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</si>
  <si>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</si>
  <si>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</si>
  <si>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</si>
  <si>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</si>
  <si>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</si>
  <si>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</si>
  <si>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</si>
  <si>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</si>
  <si>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</si>
  <si>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</si>
  <si>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</si>
  <si>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</si>
  <si>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</si>
  <si>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</si>
  <si>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</si>
  <si>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</si>
  <si>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</si>
  <si>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</si>
  <si>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</si>
  <si>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</si>
  <si>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</si>
  <si>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</si>
  <si>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</si>
  <si>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</si>
  <si>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</si>
  <si>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</si>
  <si>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BEML</t>
  </si>
  <si>
    <t>LEMONTREE</t>
  </si>
  <si>
    <t>PPLPHARMA</t>
  </si>
  <si>
    <t>RAINBOW</t>
  </si>
  <si>
    <t>UCOBANK</t>
  </si>
  <si>
    <t>2750-2780</t>
  </si>
  <si>
    <t>GRSE</t>
  </si>
  <si>
    <t>450-470</t>
  </si>
  <si>
    <t>3600-3660</t>
  </si>
  <si>
    <t>580-590</t>
  </si>
  <si>
    <t>MULTIPLIER SHARE &amp; STOCK ADVISORS PRIVATE LIMITED</t>
  </si>
  <si>
    <t>562-574</t>
  </si>
  <si>
    <t>600-630</t>
  </si>
  <si>
    <t>PVRINOX</t>
  </si>
  <si>
    <t>GRAVITON RESEARCH CAPITAL LLP</t>
  </si>
  <si>
    <t>740-780</t>
  </si>
  <si>
    <t>1900-1920</t>
  </si>
  <si>
    <t>Part profit of Rs.5.75/-</t>
  </si>
  <si>
    <t>276-296</t>
  </si>
  <si>
    <t>330-350</t>
  </si>
  <si>
    <t>ATLAS EVENTS PRIVATE LIMITED</t>
  </si>
  <si>
    <t>GRAVITA</t>
  </si>
  <si>
    <t>1600-1650</t>
  </si>
  <si>
    <t>90-110</t>
  </si>
  <si>
    <t>152-157</t>
  </si>
  <si>
    <t>170-175</t>
  </si>
  <si>
    <t>554-557</t>
  </si>
  <si>
    <t>590-600</t>
  </si>
  <si>
    <t>3290-3330</t>
  </si>
  <si>
    <t>COALINDIA 240 CE JUN</t>
  </si>
  <si>
    <t>3.0-4.0</t>
  </si>
  <si>
    <t>NIFTY 18400 PE 8-JUN</t>
  </si>
  <si>
    <t>BANKNIFTY 44200 CE 8-JUN</t>
  </si>
  <si>
    <t>320-380</t>
  </si>
  <si>
    <t>228.5-230.5</t>
  </si>
  <si>
    <t>240-244</t>
  </si>
  <si>
    <t>Retail Research Technical Calls &amp; Fundamental Performance Report for the month of June-2023</t>
  </si>
  <si>
    <t>MINDACORP</t>
  </si>
  <si>
    <t>292-294</t>
  </si>
  <si>
    <t>305-315</t>
  </si>
  <si>
    <t>Profit of Rs.0.65/-</t>
  </si>
  <si>
    <t>Profit of Rs.0.15/-</t>
  </si>
  <si>
    <t>NIFTY 18900 CE 29-JUNE</t>
  </si>
  <si>
    <t>Sell</t>
  </si>
  <si>
    <t>10.0-1</t>
  </si>
  <si>
    <t>Profit of Rs.20/-</t>
  </si>
  <si>
    <t>LT JUNE FUT</t>
  </si>
  <si>
    <t>2300-2320</t>
  </si>
  <si>
    <t>ICICIBANK 930 PE JUN</t>
  </si>
  <si>
    <t>18-22</t>
  </si>
  <si>
    <t>10.0-11</t>
  </si>
  <si>
    <t>TRANSPACT</t>
  </si>
  <si>
    <t>ANMOL</t>
  </si>
  <si>
    <t>Anmol India Limited</t>
  </si>
  <si>
    <t>SKSE SECURITIES LTD</t>
  </si>
  <si>
    <t>SETU SECURITIES PVT LTD</t>
  </si>
  <si>
    <t>Profit of Rs.31/-</t>
  </si>
  <si>
    <t>Loss of Rs.30.5/-</t>
  </si>
  <si>
    <t>BANKNIFTY 44000 PE 8-JUN</t>
  </si>
  <si>
    <t>200-250</t>
  </si>
  <si>
    <t>IGL 480 CE 29-JUNE</t>
  </si>
  <si>
    <t>173.5-180.5</t>
  </si>
  <si>
    <t>195-200</t>
  </si>
  <si>
    <t>VISAGAR FINANCIAL SERVICES LIMITED</t>
  </si>
  <si>
    <t>DUES MANAGER PRIVATE LIMITED</t>
  </si>
  <si>
    <t>Profit of Rs.44/-</t>
  </si>
  <si>
    <t>Profit of Rs.1.55/-</t>
  </si>
  <si>
    <t>DIPTIBEN MUKESHBHAI PATEL</t>
  </si>
  <si>
    <t>OROSMITHS</t>
  </si>
  <si>
    <t>NAM SECURITIES LTD.</t>
  </si>
  <si>
    <t>AJAY SALVI</t>
  </si>
  <si>
    <t>SHEETAL</t>
  </si>
  <si>
    <t>TOPGAIN FINANCE PRIVATE LIMITED</t>
  </si>
  <si>
    <t>LAXMICOT</t>
  </si>
  <si>
    <t>Laxmi Cotspin Limited</t>
  </si>
  <si>
    <t>DINESH KANTILAL RATHI</t>
  </si>
  <si>
    <t>MAANALU</t>
  </si>
  <si>
    <t>Maan Aluminium Limited</t>
  </si>
  <si>
    <t>NK SECURITIES RESEARCH PRIVATE LIMITED</t>
  </si>
  <si>
    <t>MANGLMCEM</t>
  </si>
  <si>
    <t>Mangalam Cement Ltd</t>
  </si>
  <si>
    <t>QE SECURITIES</t>
  </si>
  <si>
    <t>TOKYOPLAST</t>
  </si>
  <si>
    <t>Tokyo Plast Intl Ltd</t>
  </si>
  <si>
    <t>MITTAL RIMPY</t>
  </si>
  <si>
    <t>SAFFORD MERCANTILE PVTLTD</t>
  </si>
  <si>
    <t>PRAXIS</t>
  </si>
  <si>
    <t>Praxis Home Retail Ltd</t>
  </si>
  <si>
    <t xml:space="preserve">FINNIFTY 19450 CE 6-JUN </t>
  </si>
  <si>
    <t>40-60</t>
  </si>
  <si>
    <t>Profit of Rs.22.5/-</t>
  </si>
  <si>
    <t>Profit of Rs.10/-</t>
  </si>
  <si>
    <t>Profit of Rs.41/-</t>
  </si>
  <si>
    <t>Profit of Rs.130/-</t>
  </si>
  <si>
    <t>87.5-120</t>
  </si>
  <si>
    <t>1840-1846</t>
  </si>
  <si>
    <t>1920-1950</t>
  </si>
  <si>
    <t>280-281</t>
  </si>
  <si>
    <t>290-295</t>
  </si>
  <si>
    <t>GODREJCP JUNE FUT</t>
  </si>
  <si>
    <t>1064-1066</t>
  </si>
  <si>
    <t>1080-1100</t>
  </si>
  <si>
    <t>BANKNIFTY 44200 PE 8-JUN</t>
  </si>
  <si>
    <t>115-123</t>
  </si>
  <si>
    <t>RELIANCE 2480 CE JUNE</t>
  </si>
  <si>
    <t>Profit of Rs.6/-</t>
  </si>
  <si>
    <t>BFLAFL</t>
  </si>
  <si>
    <t>PARITOSH KUMAR DAS</t>
  </si>
  <si>
    <t>BONLON</t>
  </si>
  <si>
    <t>KAMLESH JAIN</t>
  </si>
  <si>
    <t>JAIN</t>
  </si>
  <si>
    <t>RITA JAIN</t>
  </si>
  <si>
    <t>CFEL</t>
  </si>
  <si>
    <t>AALIDHRA TEXTOOL ENGINEERS PRIVATE LIMITED</t>
  </si>
  <si>
    <t>NEELIMA KARNAWAT</t>
  </si>
  <si>
    <t>CHLOGIST</t>
  </si>
  <si>
    <t>LALITKUMAR G GANDHI</t>
  </si>
  <si>
    <t>CLARA</t>
  </si>
  <si>
    <t>ZYANA STOCKS AND COMMODITIES</t>
  </si>
  <si>
    <t>EASYFIN</t>
  </si>
  <si>
    <t>RAINBOW INVESTMENTS LIMITED</t>
  </si>
  <si>
    <t>KALPANA KHANDELWAL</t>
  </si>
  <si>
    <t>EKI</t>
  </si>
  <si>
    <t>NEXT ORBIT VENTURES FUND</t>
  </si>
  <si>
    <t>JANUSCORP</t>
  </si>
  <si>
    <t>MISTERKAPOORKESHRI</t>
  </si>
  <si>
    <t>KPEL</t>
  </si>
  <si>
    <t>VEENA KOTHARI</t>
  </si>
  <si>
    <t>MANSI SHARE &amp; STOCK ADVISORS PRIVATE LIMITED</t>
  </si>
  <si>
    <t>MAIDEN</t>
  </si>
  <si>
    <t>JAYAKRISHNA HANUMANBUX TAPARIA</t>
  </si>
  <si>
    <t>7SEA CAPITAL LIMITED</t>
  </si>
  <si>
    <t>RAJASTHAN GLOBAL SECURITIES PRIVATE LIMITED</t>
  </si>
  <si>
    <t>SAROJ GUPTA</t>
  </si>
  <si>
    <t>UMESH AGGARWAL</t>
  </si>
  <si>
    <t>VINAYKUMARCHAWLA</t>
  </si>
  <si>
    <t>SYGNIFIC CORPORATE SOLUTIONS PVT LTD</t>
  </si>
  <si>
    <t>MIHIKA</t>
  </si>
  <si>
    <t>SKSE SECURITIES LIMITED CORP CM/TM PROP A/C</t>
  </si>
  <si>
    <t>NHIT</t>
  </si>
  <si>
    <t>NEO MARKETS SERVICES PRIVATE LIMITED</t>
  </si>
  <si>
    <t>TRUST INVESTMENT ADVISORS PRIVATE LIMITED</t>
  </si>
  <si>
    <t>RITA NARULA</t>
  </si>
  <si>
    <t>OVOBELE</t>
  </si>
  <si>
    <t>SUKANYA SATHISH</t>
  </si>
  <si>
    <t>PRAVEG</t>
  </si>
  <si>
    <t>SUNITA PARAS PATEL</t>
  </si>
  <si>
    <t>PVVINFRA</t>
  </si>
  <si>
    <t>DIPCHHAYA DEBSEN</t>
  </si>
  <si>
    <t>RCL</t>
  </si>
  <si>
    <t>GIRIDHAR GUPTA SOMISETTY</t>
  </si>
  <si>
    <t>REGENCY</t>
  </si>
  <si>
    <t>MALWA OXYGEN AND INDUSTRIAL GASES PVT LTD</t>
  </si>
  <si>
    <t>PARESH DHIRAJLAL SHAH</t>
  </si>
  <si>
    <t>SHREEPAC</t>
  </si>
  <si>
    <t>MANMOHINI KAUR</t>
  </si>
  <si>
    <t>SIDDHA</t>
  </si>
  <si>
    <t>KAMAL KUMAR JALAN SEC. PVT. LTD</t>
  </si>
  <si>
    <t>AJIAM CAPITAL PRIVATE LIMITED .</t>
  </si>
  <si>
    <t>VINITAJAIN</t>
  </si>
  <si>
    <t>SOFCOM</t>
  </si>
  <si>
    <t>RAHUL NITWARE</t>
  </si>
  <si>
    <t>VINOD KUMAR</t>
  </si>
  <si>
    <t>VEERKRUPA</t>
  </si>
  <si>
    <t>BONANZA COMMODITY BROKERS PRIVATE LIMITED</t>
  </si>
  <si>
    <t>VEL</t>
  </si>
  <si>
    <t>SANJAY KARANRAJ SAKARIA</t>
  </si>
  <si>
    <t>AKI</t>
  </si>
  <si>
    <t>AKI India Limited</t>
  </si>
  <si>
    <t>SAMAR SHAHAJI RANSING</t>
  </si>
  <si>
    <t>ALKALI</t>
  </si>
  <si>
    <t>Alkali Metals Limited</t>
  </si>
  <si>
    <t>INDRA KIRAN VENTURES</t>
  </si>
  <si>
    <t>ARCHIES</t>
  </si>
  <si>
    <t>Archies Limited</t>
  </si>
  <si>
    <t>NEIL INFORMATION TECHNOLOGY PRIVATE LIMITED</t>
  </si>
  <si>
    <t>BRIGHT</t>
  </si>
  <si>
    <t>Bright Solar Limited</t>
  </si>
  <si>
    <t>GUNASEKARAN  RATHINAVELU</t>
  </si>
  <si>
    <t>CRAYONS</t>
  </si>
  <si>
    <t>Crayons Advertising Ltd</t>
  </si>
  <si>
    <t>GOEL ANIL KUMAR</t>
  </si>
  <si>
    <t>Deepak Fertilisers Ltd</t>
  </si>
  <si>
    <t>ANIRUDH  DAMANI</t>
  </si>
  <si>
    <t>DIL</t>
  </si>
  <si>
    <t>Debock Industries Limited</t>
  </si>
  <si>
    <t>KEYA VIMAL SALOT</t>
  </si>
  <si>
    <t>KETAN HASMUKHLAL DOSHI</t>
  </si>
  <si>
    <t>PAULOMI KETAN DOSHI</t>
  </si>
  <si>
    <t>SAUMIK KETAN DOSHI</t>
  </si>
  <si>
    <t>CORE4 MARCOM PRIVATE LIMITED</t>
  </si>
  <si>
    <t>GOYALALUM</t>
  </si>
  <si>
    <t>Goyal Aluminiums Limited</t>
  </si>
  <si>
    <t>ECONO TRADING &amp; INVESTMENT PRIVATE LIMITED</t>
  </si>
  <si>
    <t>GSTL</t>
  </si>
  <si>
    <t>Globesecure Techno Ltd</t>
  </si>
  <si>
    <t>HBSL</t>
  </si>
  <si>
    <t>HB Stockholdings Limited</t>
  </si>
  <si>
    <t>SANDEEP PRAKASHCHANDRA JAIN (HUF)</t>
  </si>
  <si>
    <t>HISARMETAL</t>
  </si>
  <si>
    <t>Hisar Metal Ind. Limited</t>
  </si>
  <si>
    <t>ANANTH VUMMIDI</t>
  </si>
  <si>
    <t>IZMO</t>
  </si>
  <si>
    <t>IZMO Limited</t>
  </si>
  <si>
    <t>RAVI TRILOCHAN BHATIA</t>
  </si>
  <si>
    <t>JPPOWER</t>
  </si>
  <si>
    <t>Jaiprakash Power Ven. Lt</t>
  </si>
  <si>
    <t>SAHASTRAA ADVISORS PRIVATE LIMITED</t>
  </si>
  <si>
    <t>RAMBARA TRADING PRIVATE LIMITED</t>
  </si>
  <si>
    <t>NURECA</t>
  </si>
  <si>
    <t>Nureca Limited</t>
  </si>
  <si>
    <t>QUICKTOUCH</t>
  </si>
  <si>
    <t>Quicktouch Technologies L</t>
  </si>
  <si>
    <t>BHAVESHKUMAR NATVARLAL SHETH</t>
  </si>
  <si>
    <t>RPOWER</t>
  </si>
  <si>
    <t>Reliance Power Limited</t>
  </si>
  <si>
    <t>HRTI PRIVATE LIMITED</t>
  </si>
  <si>
    <t>SNOWMAN</t>
  </si>
  <si>
    <t>Snowman Logistics Ltd.</t>
  </si>
  <si>
    <t>GATEWAY DISTRIPARKS LIMITED</t>
  </si>
  <si>
    <t>SPTL</t>
  </si>
  <si>
    <t>Sintex Plastics Tech Ltd</t>
  </si>
  <si>
    <t>Suzlon Energy Limited</t>
  </si>
  <si>
    <t>M/S. PRARTHANA ENTERPRISES</t>
  </si>
  <si>
    <t>PACE STOCK BROKING SERVICES PVT LTD</t>
  </si>
  <si>
    <t>ACHINTYA SECURITIES PRIVATE LIMITED</t>
  </si>
  <si>
    <t>UNIVASTU</t>
  </si>
  <si>
    <t>Univastu India Limited</t>
  </si>
  <si>
    <t>VEENA RAJESH SHAH</t>
  </si>
  <si>
    <t>ASAD KAMAL IRAQI</t>
  </si>
  <si>
    <t>AVG</t>
  </si>
  <si>
    <t>AVG Logistics Limited</t>
  </si>
  <si>
    <t>SIXTH SENSE INDIA OPPORTUNITIES 11</t>
  </si>
  <si>
    <t>SMALLCAPWORLD FUND INC</t>
  </si>
  <si>
    <t>WILSON HOLDINGS PRIVATE LIMITED</t>
  </si>
  <si>
    <t>DLINKINDIA</t>
  </si>
  <si>
    <t>D-Link India Ltd</t>
  </si>
  <si>
    <t>ASHISH KACHOLIA</t>
  </si>
  <si>
    <t>SURBHI PIYUSH SHAH</t>
  </si>
  <si>
    <t>JHS</t>
  </si>
  <si>
    <t>JHS Svendgaard Laboratori</t>
  </si>
  <si>
    <t>NIKHIL VORA</t>
  </si>
  <si>
    <t>NEW ERA FABRICS LIMITED</t>
  </si>
  <si>
    <t>RAJESH KUMAR SINGLA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</si>
</sst>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0" fillId="11" borderId="20" xfId="0" applyFill="1" applyBorder="1"/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17" borderId="20" xfId="0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0" fontId="32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 wrapText="1"/>
    </xf>
    <xf numFmtId="167" fontId="1" fillId="2" borderId="2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2" borderId="18" xfId="0" applyNumberFormat="1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0" fontId="37" fillId="21" borderId="20" xfId="0" applyFont="1" applyFill="1" applyBorder="1" applyAlignment="1">
      <alignment horizontal="center" vertical="center"/>
    </xf>
    <xf numFmtId="2" fontId="37" fillId="21" borderId="20" xfId="0" applyNumberFormat="1" applyFont="1" applyFill="1" applyBorder="1" applyAlignment="1">
      <alignment horizontal="center" vertical="center"/>
    </xf>
    <xf numFmtId="166" fontId="37" fillId="21" borderId="20" xfId="0" applyNumberFormat="1" applyFont="1" applyFill="1" applyBorder="1" applyAlignment="1">
      <alignment horizontal="center" vertical="center"/>
    </xf>
    <xf numFmtId="165" fontId="31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/>
    <xf numFmtId="0" fontId="31" fillId="22" borderId="20" xfId="0" applyFont="1" applyFill="1" applyBorder="1"/>
    <xf numFmtId="0" fontId="31" fillId="21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" fontId="37" fillId="26" borderId="20" xfId="0" applyNumberFormat="1" applyFont="1" applyFill="1" applyBorder="1" applyAlignment="1">
      <alignment horizontal="center" vertical="center"/>
    </xf>
    <xf numFmtId="0" fontId="31" fillId="27" borderId="20" xfId="0" applyFont="1" applyFill="1" applyBorder="1"/>
    <xf numFmtId="0" fontId="31" fillId="26" borderId="20" xfId="0" applyFont="1" applyFill="1" applyBorder="1"/>
    <xf numFmtId="0" fontId="31" fillId="27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7" fillId="27" borderId="20" xfId="0" applyFont="1" applyFill="1" applyBorder="1" applyAlignment="1">
      <alignment horizontal="center" vertical="center"/>
    </xf>
    <xf numFmtId="2" fontId="37" fillId="27" borderId="20" xfId="0" applyNumberFormat="1" applyFont="1" applyFill="1" applyBorder="1" applyAlignment="1">
      <alignment horizontal="center" vertical="center"/>
    </xf>
    <xf numFmtId="166" fontId="37" fillId="27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5" fontId="31" fillId="21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/>
    <xf numFmtId="43" fontId="31" fillId="21" borderId="20" xfId="0" applyNumberFormat="1" applyFont="1" applyFill="1" applyBorder="1" applyAlignment="1">
      <alignment horizontal="center" vertical="top"/>
    </xf>
    <xf numFmtId="0" fontId="31" fillId="21" borderId="20" xfId="0" applyFont="1" applyFill="1" applyBorder="1" applyAlignment="1">
      <alignment horizontal="center" vertical="top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1" xfId="0" applyNumberFormat="1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7" fillId="21" borderId="20" xfId="0" applyFont="1" applyFill="1" applyBorder="1"/>
    <xf numFmtId="0" fontId="32" fillId="20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45085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G17" sqref="G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45085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3" t="s">
        <v>20</v>
      </c>
      <c r="F9" s="23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3"/>
      <c r="N9" s="24"/>
      <c r="O9" s="24"/>
      <c r="P9" s="24"/>
    </row>
    <row r="10" spans="1:16" ht="59.25" customHeight="1">
      <c r="A10" s="377"/>
      <c r="B10" s="379"/>
      <c r="C10" s="379"/>
      <c r="D10" s="3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18798.400000000001</v>
      </c>
      <c r="F11" s="32">
        <v>18770.883333333335</v>
      </c>
      <c r="G11" s="33">
        <v>18734.116666666669</v>
      </c>
      <c r="H11" s="33">
        <v>18669.833333333332</v>
      </c>
      <c r="I11" s="33">
        <v>18633.066666666666</v>
      </c>
      <c r="J11" s="33">
        <v>18835.166666666672</v>
      </c>
      <c r="K11" s="33">
        <v>18871.933333333342</v>
      </c>
      <c r="L11" s="33">
        <v>18936.216666666674</v>
      </c>
      <c r="M11" s="34">
        <v>18807.650000000001</v>
      </c>
      <c r="N11" s="34">
        <v>18706.599999999999</v>
      </c>
      <c r="O11" s="35">
        <v>10605400</v>
      </c>
      <c r="P11" s="36">
        <v>8.3338866444320731E-2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44394.400000000001</v>
      </c>
      <c r="F12" s="37">
        <v>44373.066666666673</v>
      </c>
      <c r="G12" s="38">
        <v>44321.333333333343</v>
      </c>
      <c r="H12" s="38">
        <v>44248.26666666667</v>
      </c>
      <c r="I12" s="38">
        <v>44196.53333333334</v>
      </c>
      <c r="J12" s="38">
        <v>44446.133333333346</v>
      </c>
      <c r="K12" s="38">
        <v>44497.866666666669</v>
      </c>
      <c r="L12" s="38">
        <v>44570.933333333349</v>
      </c>
      <c r="M12" s="28">
        <v>44424.800000000003</v>
      </c>
      <c r="N12" s="28">
        <v>44300</v>
      </c>
      <c r="O12" s="39">
        <v>2648270</v>
      </c>
      <c r="P12" s="40">
        <v>1.6538172912864153E-2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19583.3</v>
      </c>
      <c r="F13" s="37">
        <v>19571.383333333335</v>
      </c>
      <c r="G13" s="38">
        <v>19546.816666666669</v>
      </c>
      <c r="H13" s="38">
        <v>19510.333333333336</v>
      </c>
      <c r="I13" s="38">
        <v>19485.76666666667</v>
      </c>
      <c r="J13" s="38">
        <v>19607.866666666669</v>
      </c>
      <c r="K13" s="38">
        <v>19632.433333333334</v>
      </c>
      <c r="L13" s="38">
        <v>19668.916666666668</v>
      </c>
      <c r="M13" s="28">
        <v>19595.95</v>
      </c>
      <c r="N13" s="28">
        <v>19534.900000000001</v>
      </c>
      <c r="O13" s="39">
        <v>41560</v>
      </c>
      <c r="P13" s="40">
        <v>-8.5877862595419852E-3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7925.55</v>
      </c>
      <c r="F14" s="37">
        <v>7908.1833333333334</v>
      </c>
      <c r="G14" s="38">
        <v>7887.3666666666668</v>
      </c>
      <c r="H14" s="38">
        <v>7849.1833333333334</v>
      </c>
      <c r="I14" s="38">
        <v>7828.3666666666668</v>
      </c>
      <c r="J14" s="38">
        <v>7946.3666666666668</v>
      </c>
      <c r="K14" s="38">
        <v>7967.1833333333343</v>
      </c>
      <c r="L14" s="38">
        <v>8005.3666666666668</v>
      </c>
      <c r="M14" s="28">
        <v>7929</v>
      </c>
      <c r="N14" s="28">
        <v>7870</v>
      </c>
      <c r="O14" s="39">
        <v>2925</v>
      </c>
      <c r="P14" s="40">
        <v>3.3333333333333335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524.85</v>
      </c>
      <c r="F15" s="37">
        <v>521.79999999999995</v>
      </c>
      <c r="G15" s="38">
        <v>517.59999999999991</v>
      </c>
      <c r="H15" s="38">
        <v>510.34999999999991</v>
      </c>
      <c r="I15" s="38">
        <v>506.14999999999986</v>
      </c>
      <c r="J15" s="38">
        <v>529.04999999999995</v>
      </c>
      <c r="K15" s="38">
        <v>533.25</v>
      </c>
      <c r="L15" s="38">
        <v>540.5</v>
      </c>
      <c r="M15" s="28">
        <v>526</v>
      </c>
      <c r="N15" s="28">
        <v>514.54999999999995</v>
      </c>
      <c r="O15" s="39">
        <v>5550850</v>
      </c>
      <c r="P15" s="40">
        <v>-2.3373858578038954E-2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4137.75</v>
      </c>
      <c r="F16" s="37">
        <v>4114.6833333333334</v>
      </c>
      <c r="G16" s="38">
        <v>4079.3666666666668</v>
      </c>
      <c r="H16" s="38">
        <v>4020.9833333333336</v>
      </c>
      <c r="I16" s="38">
        <v>3985.666666666667</v>
      </c>
      <c r="J16" s="38">
        <v>4173.0666666666666</v>
      </c>
      <c r="K16" s="38">
        <v>4208.3833333333341</v>
      </c>
      <c r="L16" s="38">
        <v>4266.7666666666664</v>
      </c>
      <c r="M16" s="28">
        <v>4150</v>
      </c>
      <c r="N16" s="28">
        <v>4056.3</v>
      </c>
      <c r="O16" s="39">
        <v>1467000</v>
      </c>
      <c r="P16" s="40">
        <v>2.8391167192429023E-2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22012.15</v>
      </c>
      <c r="F17" s="37">
        <v>22026.183333333334</v>
      </c>
      <c r="G17" s="38">
        <v>21902.51666666667</v>
      </c>
      <c r="H17" s="38">
        <v>21792.883333333335</v>
      </c>
      <c r="I17" s="38">
        <v>21669.216666666671</v>
      </c>
      <c r="J17" s="38">
        <v>22135.816666666669</v>
      </c>
      <c r="K17" s="38">
        <v>22259.483333333334</v>
      </c>
      <c r="L17" s="38">
        <v>22369.116666666669</v>
      </c>
      <c r="M17" s="28">
        <v>22149.85</v>
      </c>
      <c r="N17" s="28">
        <v>21916.55</v>
      </c>
      <c r="O17" s="39">
        <v>72160</v>
      </c>
      <c r="P17" s="40">
        <v>1.1210762331838564E-2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174.4</v>
      </c>
      <c r="F18" s="37">
        <v>173.73333333333335</v>
      </c>
      <c r="G18" s="38">
        <v>172.41666666666669</v>
      </c>
      <c r="H18" s="38">
        <v>170.43333333333334</v>
      </c>
      <c r="I18" s="38">
        <v>169.11666666666667</v>
      </c>
      <c r="J18" s="38">
        <v>175.7166666666667</v>
      </c>
      <c r="K18" s="38">
        <v>177.03333333333336</v>
      </c>
      <c r="L18" s="38">
        <v>179.01666666666671</v>
      </c>
      <c r="M18" s="28">
        <v>175.05</v>
      </c>
      <c r="N18" s="28">
        <v>171.75</v>
      </c>
      <c r="O18" s="39">
        <v>29878200</v>
      </c>
      <c r="P18" s="40">
        <v>7.4654042243262929E-3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207.85</v>
      </c>
      <c r="F19" s="37">
        <v>208.23333333333332</v>
      </c>
      <c r="G19" s="38">
        <v>207.01666666666665</v>
      </c>
      <c r="H19" s="38">
        <v>206.18333333333334</v>
      </c>
      <c r="I19" s="38">
        <v>204.96666666666667</v>
      </c>
      <c r="J19" s="38">
        <v>209.06666666666663</v>
      </c>
      <c r="K19" s="38">
        <v>210.28333333333327</v>
      </c>
      <c r="L19" s="38">
        <v>211.11666666666662</v>
      </c>
      <c r="M19" s="28">
        <v>209.45</v>
      </c>
      <c r="N19" s="28">
        <v>207.4</v>
      </c>
      <c r="O19" s="39">
        <v>27643200</v>
      </c>
      <c r="P19" s="40">
        <v>-1.6648168701442843E-2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1862.65</v>
      </c>
      <c r="F20" s="37">
        <v>1863.1333333333332</v>
      </c>
      <c r="G20" s="38">
        <v>1845.4666666666665</v>
      </c>
      <c r="H20" s="38">
        <v>1828.2833333333333</v>
      </c>
      <c r="I20" s="38">
        <v>1810.6166666666666</v>
      </c>
      <c r="J20" s="38">
        <v>1880.3166666666664</v>
      </c>
      <c r="K20" s="38">
        <v>1897.9833333333333</v>
      </c>
      <c r="L20" s="38">
        <v>1915.1666666666663</v>
      </c>
      <c r="M20" s="28">
        <v>1880.8</v>
      </c>
      <c r="N20" s="28">
        <v>1845.95</v>
      </c>
      <c r="O20" s="39">
        <v>5163450</v>
      </c>
      <c r="P20" s="40">
        <v>2.6133010065680303E-2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2458.25</v>
      </c>
      <c r="F21" s="37">
        <v>2465.2666666666664</v>
      </c>
      <c r="G21" s="38">
        <v>2445.833333333333</v>
      </c>
      <c r="H21" s="38">
        <v>2433.4166666666665</v>
      </c>
      <c r="I21" s="38">
        <v>2413.9833333333331</v>
      </c>
      <c r="J21" s="38">
        <v>2477.6833333333329</v>
      </c>
      <c r="K21" s="38">
        <v>2497.1166666666663</v>
      </c>
      <c r="L21" s="38">
        <v>2509.5333333333328</v>
      </c>
      <c r="M21" s="28">
        <v>2484.6999999999998</v>
      </c>
      <c r="N21" s="28">
        <v>2452.85</v>
      </c>
      <c r="O21" s="39">
        <v>10559150</v>
      </c>
      <c r="P21" s="40">
        <v>7.3650418099685654E-3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747.7</v>
      </c>
      <c r="F22" s="37">
        <v>749</v>
      </c>
      <c r="G22" s="38">
        <v>744.75</v>
      </c>
      <c r="H22" s="38">
        <v>741.8</v>
      </c>
      <c r="I22" s="38">
        <v>737.55</v>
      </c>
      <c r="J22" s="38">
        <v>751.95</v>
      </c>
      <c r="K22" s="38">
        <v>756.2</v>
      </c>
      <c r="L22" s="38">
        <v>759.15000000000009</v>
      </c>
      <c r="M22" s="28">
        <v>753.25</v>
      </c>
      <c r="N22" s="28">
        <v>746.05</v>
      </c>
      <c r="O22" s="39">
        <v>34952950</v>
      </c>
      <c r="P22" s="40">
        <v>4.3034866790170722E-3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3432.35</v>
      </c>
      <c r="F23" s="37">
        <v>3424.9333333333329</v>
      </c>
      <c r="G23" s="38">
        <v>3410.7166666666658</v>
      </c>
      <c r="H23" s="38">
        <v>3389.083333333333</v>
      </c>
      <c r="I23" s="38">
        <v>3374.8666666666659</v>
      </c>
      <c r="J23" s="38">
        <v>3446.5666666666657</v>
      </c>
      <c r="K23" s="38">
        <v>3460.7833333333328</v>
      </c>
      <c r="L23" s="38">
        <v>3482.4166666666656</v>
      </c>
      <c r="M23" s="28">
        <v>3439.15</v>
      </c>
      <c r="N23" s="28">
        <v>3403.3</v>
      </c>
      <c r="O23" s="39">
        <v>632600</v>
      </c>
      <c r="P23" s="40">
        <v>2.4287564766839378E-2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457.5</v>
      </c>
      <c r="F24" s="37">
        <v>458.09999999999997</v>
      </c>
      <c r="G24" s="38">
        <v>453.59999999999991</v>
      </c>
      <c r="H24" s="38">
        <v>449.69999999999993</v>
      </c>
      <c r="I24" s="38">
        <v>445.19999999999987</v>
      </c>
      <c r="J24" s="38">
        <v>461.99999999999994</v>
      </c>
      <c r="K24" s="38">
        <v>466.50000000000006</v>
      </c>
      <c r="L24" s="38">
        <v>470.4</v>
      </c>
      <c r="M24" s="28">
        <v>462.6</v>
      </c>
      <c r="N24" s="28">
        <v>454.2</v>
      </c>
      <c r="O24" s="39">
        <v>57781800</v>
      </c>
      <c r="P24" s="40">
        <v>-4.7435976933093574E-3</v>
      </c>
    </row>
    <row r="25" spans="1:16" ht="12.75" customHeight="1">
      <c r="A25" s="28">
        <v>15</v>
      </c>
      <c r="B25" s="203" t="s">
        <v>44</v>
      </c>
      <c r="C25" s="30" t="s">
        <v>53</v>
      </c>
      <c r="D25" s="31">
        <v>45106</v>
      </c>
      <c r="E25" s="37">
        <v>5047.05</v>
      </c>
      <c r="F25" s="37">
        <v>5028.6833333333334</v>
      </c>
      <c r="G25" s="38">
        <v>4988.3666666666668</v>
      </c>
      <c r="H25" s="38">
        <v>4929.6833333333334</v>
      </c>
      <c r="I25" s="38">
        <v>4889.3666666666668</v>
      </c>
      <c r="J25" s="38">
        <v>5087.3666666666668</v>
      </c>
      <c r="K25" s="38">
        <v>5127.6833333333343</v>
      </c>
      <c r="L25" s="38">
        <v>5186.3666666666668</v>
      </c>
      <c r="M25" s="28">
        <v>5069</v>
      </c>
      <c r="N25" s="28">
        <v>4970</v>
      </c>
      <c r="O25" s="39">
        <v>1981875</v>
      </c>
      <c r="P25" s="40">
        <v>-1.6744186046511629E-2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396.1</v>
      </c>
      <c r="F26" s="37">
        <v>396.41666666666669</v>
      </c>
      <c r="G26" s="38">
        <v>392.53333333333336</v>
      </c>
      <c r="H26" s="38">
        <v>388.9666666666667</v>
      </c>
      <c r="I26" s="38">
        <v>385.08333333333337</v>
      </c>
      <c r="J26" s="38">
        <v>399.98333333333335</v>
      </c>
      <c r="K26" s="38">
        <v>403.86666666666667</v>
      </c>
      <c r="L26" s="38">
        <v>407.43333333333334</v>
      </c>
      <c r="M26" s="28">
        <v>400.3</v>
      </c>
      <c r="N26" s="28">
        <v>392.85</v>
      </c>
      <c r="O26" s="39">
        <v>13391000</v>
      </c>
      <c r="P26" s="40">
        <v>2.2814937024052306E-2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152.94999999999999</v>
      </c>
      <c r="F27" s="37">
        <v>152.49999999999997</v>
      </c>
      <c r="G27" s="38">
        <v>151.39999999999995</v>
      </c>
      <c r="H27" s="38">
        <v>149.84999999999997</v>
      </c>
      <c r="I27" s="38">
        <v>148.74999999999994</v>
      </c>
      <c r="J27" s="38">
        <v>154.04999999999995</v>
      </c>
      <c r="K27" s="38">
        <v>155.14999999999998</v>
      </c>
      <c r="L27" s="38">
        <v>156.69999999999996</v>
      </c>
      <c r="M27" s="28">
        <v>153.6</v>
      </c>
      <c r="N27" s="28">
        <v>150.94999999999999</v>
      </c>
      <c r="O27" s="39">
        <v>65400000</v>
      </c>
      <c r="P27" s="40">
        <v>3.7602639858798251E-3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3220.75</v>
      </c>
      <c r="F28" s="37">
        <v>3215.65</v>
      </c>
      <c r="G28" s="38">
        <v>3207.3</v>
      </c>
      <c r="H28" s="38">
        <v>3193.85</v>
      </c>
      <c r="I28" s="38">
        <v>3185.5</v>
      </c>
      <c r="J28" s="38">
        <v>3229.1000000000004</v>
      </c>
      <c r="K28" s="38">
        <v>3237.45</v>
      </c>
      <c r="L28" s="38">
        <v>3250.9000000000005</v>
      </c>
      <c r="M28" s="28">
        <v>3224</v>
      </c>
      <c r="N28" s="28">
        <v>3202.2</v>
      </c>
      <c r="O28" s="39">
        <v>5205000</v>
      </c>
      <c r="P28" s="40">
        <v>-3.7133450731184443E-3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1929.6</v>
      </c>
      <c r="F29" s="37">
        <v>1924.5</v>
      </c>
      <c r="G29" s="38">
        <v>1914.1</v>
      </c>
      <c r="H29" s="38">
        <v>1898.6</v>
      </c>
      <c r="I29" s="38">
        <v>1888.1999999999998</v>
      </c>
      <c r="J29" s="38">
        <v>1940</v>
      </c>
      <c r="K29" s="38">
        <v>1950.4</v>
      </c>
      <c r="L29" s="38">
        <v>1965.9</v>
      </c>
      <c r="M29" s="28">
        <v>1934.9</v>
      </c>
      <c r="N29" s="28">
        <v>1909</v>
      </c>
      <c r="O29" s="39">
        <v>1680126</v>
      </c>
      <c r="P29" s="40">
        <v>1.1936339522546418E-2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6972.05</v>
      </c>
      <c r="F30" s="37">
        <v>6916.0166666666664</v>
      </c>
      <c r="G30" s="38">
        <v>6836.0333333333328</v>
      </c>
      <c r="H30" s="38">
        <v>6700.0166666666664</v>
      </c>
      <c r="I30" s="38">
        <v>6620.0333333333328</v>
      </c>
      <c r="J30" s="38">
        <v>7052.0333333333328</v>
      </c>
      <c r="K30" s="38">
        <v>7132.0166666666664</v>
      </c>
      <c r="L30" s="38">
        <v>7268.0333333333328</v>
      </c>
      <c r="M30" s="28">
        <v>6996</v>
      </c>
      <c r="N30" s="28">
        <v>6780</v>
      </c>
      <c r="O30" s="39">
        <v>179775</v>
      </c>
      <c r="P30" s="40">
        <v>-5.0316957210776544E-2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761.6</v>
      </c>
      <c r="F31" s="37">
        <v>760.44999999999993</v>
      </c>
      <c r="G31" s="38">
        <v>756.29999999999984</v>
      </c>
      <c r="H31" s="38">
        <v>750.99999999999989</v>
      </c>
      <c r="I31" s="38">
        <v>746.8499999999998</v>
      </c>
      <c r="J31" s="38">
        <v>765.74999999999989</v>
      </c>
      <c r="K31" s="38">
        <v>769.9</v>
      </c>
      <c r="L31" s="38">
        <v>775.19999999999993</v>
      </c>
      <c r="M31" s="28">
        <v>764.6</v>
      </c>
      <c r="N31" s="28">
        <v>755.15</v>
      </c>
      <c r="O31" s="39">
        <v>11993000</v>
      </c>
      <c r="P31" s="40">
        <v>-7.7769504426243074E-3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676.25</v>
      </c>
      <c r="F32" s="37">
        <v>674.33333333333337</v>
      </c>
      <c r="G32" s="38">
        <v>668.66666666666674</v>
      </c>
      <c r="H32" s="38">
        <v>661.08333333333337</v>
      </c>
      <c r="I32" s="38">
        <v>655.41666666666674</v>
      </c>
      <c r="J32" s="38">
        <v>681.91666666666674</v>
      </c>
      <c r="K32" s="38">
        <v>687.58333333333348</v>
      </c>
      <c r="L32" s="38">
        <v>695.16666666666674</v>
      </c>
      <c r="M32" s="28">
        <v>680</v>
      </c>
      <c r="N32" s="28">
        <v>666.75</v>
      </c>
      <c r="O32" s="39">
        <v>9533300</v>
      </c>
      <c r="P32" s="40">
        <v>4.5375294698174244E-2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976.95</v>
      </c>
      <c r="F33" s="37">
        <v>976.5</v>
      </c>
      <c r="G33" s="38">
        <v>971.2</v>
      </c>
      <c r="H33" s="38">
        <v>965.45</v>
      </c>
      <c r="I33" s="38">
        <v>960.15000000000009</v>
      </c>
      <c r="J33" s="38">
        <v>982.25</v>
      </c>
      <c r="K33" s="38">
        <v>987.55</v>
      </c>
      <c r="L33" s="38">
        <v>993.3</v>
      </c>
      <c r="M33" s="28">
        <v>981.8</v>
      </c>
      <c r="N33" s="28">
        <v>970.75</v>
      </c>
      <c r="O33" s="39">
        <v>48298175</v>
      </c>
      <c r="P33" s="40">
        <v>3.5303467379473957E-2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4796.6000000000004</v>
      </c>
      <c r="F34" s="37">
        <v>4784.2833333333338</v>
      </c>
      <c r="G34" s="38">
        <v>4764.4666666666672</v>
      </c>
      <c r="H34" s="38">
        <v>4732.333333333333</v>
      </c>
      <c r="I34" s="38">
        <v>4712.5166666666664</v>
      </c>
      <c r="J34" s="38">
        <v>4816.4166666666679</v>
      </c>
      <c r="K34" s="38">
        <v>4836.2333333333354</v>
      </c>
      <c r="L34" s="38">
        <v>4868.3666666666686</v>
      </c>
      <c r="M34" s="28">
        <v>4804.1000000000004</v>
      </c>
      <c r="N34" s="28">
        <v>4752.1499999999996</v>
      </c>
      <c r="O34" s="39">
        <v>2756500</v>
      </c>
      <c r="P34" s="40">
        <v>-2.1303035682584768E-2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1486.65</v>
      </c>
      <c r="F35" s="37">
        <v>1485.0666666666666</v>
      </c>
      <c r="G35" s="38">
        <v>1480.1333333333332</v>
      </c>
      <c r="H35" s="38">
        <v>1473.6166666666666</v>
      </c>
      <c r="I35" s="38">
        <v>1468.6833333333332</v>
      </c>
      <c r="J35" s="38">
        <v>1491.5833333333333</v>
      </c>
      <c r="K35" s="38">
        <v>1496.5166666666667</v>
      </c>
      <c r="L35" s="38">
        <v>1503.0333333333333</v>
      </c>
      <c r="M35" s="28">
        <v>1490</v>
      </c>
      <c r="N35" s="28">
        <v>1478.55</v>
      </c>
      <c r="O35" s="39">
        <v>8916500</v>
      </c>
      <c r="P35" s="40">
        <v>-4.7438330170777986E-3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7122.45</v>
      </c>
      <c r="F36" s="37">
        <v>7129.666666666667</v>
      </c>
      <c r="G36" s="38">
        <v>7086.7833333333338</v>
      </c>
      <c r="H36" s="38">
        <v>7051.1166666666668</v>
      </c>
      <c r="I36" s="38">
        <v>7008.2333333333336</v>
      </c>
      <c r="J36" s="38">
        <v>7165.3333333333339</v>
      </c>
      <c r="K36" s="38">
        <v>7208.2166666666672</v>
      </c>
      <c r="L36" s="38">
        <v>7243.8833333333341</v>
      </c>
      <c r="M36" s="28">
        <v>7172.55</v>
      </c>
      <c r="N36" s="28">
        <v>7094</v>
      </c>
      <c r="O36" s="39">
        <v>3874375</v>
      </c>
      <c r="P36" s="40">
        <v>-2.4977193368775363E-2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2307.4499999999998</v>
      </c>
      <c r="F37" s="37">
        <v>2309.5333333333333</v>
      </c>
      <c r="G37" s="38">
        <v>2292.9666666666667</v>
      </c>
      <c r="H37" s="38">
        <v>2278.4833333333336</v>
      </c>
      <c r="I37" s="38">
        <v>2261.916666666667</v>
      </c>
      <c r="J37" s="38">
        <v>2324.0166666666664</v>
      </c>
      <c r="K37" s="38">
        <v>2340.583333333333</v>
      </c>
      <c r="L37" s="38">
        <v>2355.0666666666662</v>
      </c>
      <c r="M37" s="28">
        <v>2326.1</v>
      </c>
      <c r="N37" s="28">
        <v>2295.0500000000002</v>
      </c>
      <c r="O37" s="39">
        <v>1836300</v>
      </c>
      <c r="P37" s="40">
        <v>1.2907496276683767E-2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405.8</v>
      </c>
      <c r="F38" s="37">
        <v>402.56666666666666</v>
      </c>
      <c r="G38" s="38">
        <v>396.43333333333334</v>
      </c>
      <c r="H38" s="38">
        <v>387.06666666666666</v>
      </c>
      <c r="I38" s="38">
        <v>380.93333333333334</v>
      </c>
      <c r="J38" s="38">
        <v>411.93333333333334</v>
      </c>
      <c r="K38" s="38">
        <v>418.06666666666666</v>
      </c>
      <c r="L38" s="38">
        <v>427.43333333333334</v>
      </c>
      <c r="M38" s="28">
        <v>408.7</v>
      </c>
      <c r="N38" s="28">
        <v>393.2</v>
      </c>
      <c r="O38" s="39">
        <v>7208000</v>
      </c>
      <c r="P38" s="40">
        <v>7.4409730503219654E-2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265.95</v>
      </c>
      <c r="F39" s="37">
        <v>265.45</v>
      </c>
      <c r="G39" s="38">
        <v>262.59999999999997</v>
      </c>
      <c r="H39" s="38">
        <v>259.25</v>
      </c>
      <c r="I39" s="38">
        <v>256.39999999999998</v>
      </c>
      <c r="J39" s="38">
        <v>268.79999999999995</v>
      </c>
      <c r="K39" s="38">
        <v>271.64999999999998</v>
      </c>
      <c r="L39" s="38">
        <v>274.99999999999994</v>
      </c>
      <c r="M39" s="28">
        <v>268.3</v>
      </c>
      <c r="N39" s="28">
        <v>262.10000000000002</v>
      </c>
      <c r="O39" s="39">
        <v>32163300</v>
      </c>
      <c r="P39" s="40">
        <v>-1.7323397585723321E-2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188.6</v>
      </c>
      <c r="F40" s="37">
        <v>188.20000000000002</v>
      </c>
      <c r="G40" s="38">
        <v>186.80000000000004</v>
      </c>
      <c r="H40" s="38">
        <v>185.00000000000003</v>
      </c>
      <c r="I40" s="38">
        <v>183.60000000000005</v>
      </c>
      <c r="J40" s="38">
        <v>190.00000000000003</v>
      </c>
      <c r="K40" s="38">
        <v>191.4</v>
      </c>
      <c r="L40" s="38">
        <v>193.20000000000002</v>
      </c>
      <c r="M40" s="28">
        <v>189.6</v>
      </c>
      <c r="N40" s="28">
        <v>186.4</v>
      </c>
      <c r="O40" s="39">
        <v>94541850</v>
      </c>
      <c r="P40" s="40">
        <v>4.5375435106911983E-3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1602.4</v>
      </c>
      <c r="F41" s="37">
        <v>1596.8500000000001</v>
      </c>
      <c r="G41" s="38">
        <v>1589.5500000000002</v>
      </c>
      <c r="H41" s="38">
        <v>1576.7</v>
      </c>
      <c r="I41" s="38">
        <v>1569.4</v>
      </c>
      <c r="J41" s="38">
        <v>1609.7000000000003</v>
      </c>
      <c r="K41" s="38">
        <v>1617</v>
      </c>
      <c r="L41" s="38">
        <v>1629.8500000000004</v>
      </c>
      <c r="M41" s="28">
        <v>1604.15</v>
      </c>
      <c r="N41" s="28">
        <v>1584</v>
      </c>
      <c r="O41" s="39">
        <v>1728550</v>
      </c>
      <c r="P41" s="40">
        <v>2.0199784574978237E-2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118.6</v>
      </c>
      <c r="F42" s="37">
        <v>118.66666666666667</v>
      </c>
      <c r="G42" s="38">
        <v>117.93333333333334</v>
      </c>
      <c r="H42" s="38">
        <v>117.26666666666667</v>
      </c>
      <c r="I42" s="38">
        <v>116.53333333333333</v>
      </c>
      <c r="J42" s="38">
        <v>119.33333333333334</v>
      </c>
      <c r="K42" s="38">
        <v>120.06666666666666</v>
      </c>
      <c r="L42" s="38">
        <v>120.73333333333335</v>
      </c>
      <c r="M42" s="28">
        <v>119.4</v>
      </c>
      <c r="N42" s="28">
        <v>118</v>
      </c>
      <c r="O42" s="39">
        <v>76642200</v>
      </c>
      <c r="P42" s="40">
        <v>-1.1143302874972142E-3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652.5</v>
      </c>
      <c r="F43" s="37">
        <v>653.41666666666663</v>
      </c>
      <c r="G43" s="38">
        <v>649.33333333333326</v>
      </c>
      <c r="H43" s="38">
        <v>646.16666666666663</v>
      </c>
      <c r="I43" s="38">
        <v>642.08333333333326</v>
      </c>
      <c r="J43" s="38">
        <v>656.58333333333326</v>
      </c>
      <c r="K43" s="38">
        <v>660.66666666666652</v>
      </c>
      <c r="L43" s="38">
        <v>663.83333333333326</v>
      </c>
      <c r="M43" s="28">
        <v>657.5</v>
      </c>
      <c r="N43" s="28">
        <v>650.25</v>
      </c>
      <c r="O43" s="39">
        <v>9138800</v>
      </c>
      <c r="P43" s="40">
        <v>-1.7037387600567912E-2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811.2</v>
      </c>
      <c r="F44" s="37">
        <v>809.5</v>
      </c>
      <c r="G44" s="38">
        <v>806</v>
      </c>
      <c r="H44" s="38">
        <v>800.8</v>
      </c>
      <c r="I44" s="38">
        <v>797.3</v>
      </c>
      <c r="J44" s="38">
        <v>814.7</v>
      </c>
      <c r="K44" s="38">
        <v>818.2</v>
      </c>
      <c r="L44" s="38">
        <v>823.40000000000009</v>
      </c>
      <c r="M44" s="28">
        <v>813</v>
      </c>
      <c r="N44" s="28">
        <v>804.3</v>
      </c>
      <c r="O44" s="39">
        <v>9134000</v>
      </c>
      <c r="P44" s="40">
        <v>-2.6206595326490499E-3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843.6</v>
      </c>
      <c r="F45" s="37">
        <v>839.4</v>
      </c>
      <c r="G45" s="38">
        <v>832.4</v>
      </c>
      <c r="H45" s="38">
        <v>821.2</v>
      </c>
      <c r="I45" s="38">
        <v>814.2</v>
      </c>
      <c r="J45" s="38">
        <v>850.59999999999991</v>
      </c>
      <c r="K45" s="38">
        <v>857.59999999999991</v>
      </c>
      <c r="L45" s="38">
        <v>868.79999999999984</v>
      </c>
      <c r="M45" s="28">
        <v>846.4</v>
      </c>
      <c r="N45" s="28">
        <v>828.2</v>
      </c>
      <c r="O45" s="39">
        <v>41608100</v>
      </c>
      <c r="P45" s="40">
        <v>1.605344963578156E-2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84.7</v>
      </c>
      <c r="F46" s="37">
        <v>84.75</v>
      </c>
      <c r="G46" s="38">
        <v>84.05</v>
      </c>
      <c r="H46" s="38">
        <v>83.399999999999991</v>
      </c>
      <c r="I46" s="38">
        <v>82.699999999999989</v>
      </c>
      <c r="J46" s="38">
        <v>85.4</v>
      </c>
      <c r="K46" s="38">
        <v>86.1</v>
      </c>
      <c r="L46" s="38">
        <v>86.750000000000014</v>
      </c>
      <c r="M46" s="28">
        <v>85.45</v>
      </c>
      <c r="N46" s="28">
        <v>84.1</v>
      </c>
      <c r="O46" s="39">
        <v>108339000</v>
      </c>
      <c r="P46" s="40">
        <v>-1.9946808510638299E-2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245.35</v>
      </c>
      <c r="F47" s="37">
        <v>246.08333333333334</v>
      </c>
      <c r="G47" s="38">
        <v>243.76666666666668</v>
      </c>
      <c r="H47" s="38">
        <v>242.18333333333334</v>
      </c>
      <c r="I47" s="38">
        <v>239.86666666666667</v>
      </c>
      <c r="J47" s="38">
        <v>247.66666666666669</v>
      </c>
      <c r="K47" s="38">
        <v>249.98333333333335</v>
      </c>
      <c r="L47" s="38">
        <v>251.56666666666669</v>
      </c>
      <c r="M47" s="28">
        <v>248.4</v>
      </c>
      <c r="N47" s="28">
        <v>244.5</v>
      </c>
      <c r="O47" s="39">
        <v>26870500</v>
      </c>
      <c r="P47" s="40">
        <v>1.3005112611605479E-3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19108.7</v>
      </c>
      <c r="F48" s="37">
        <v>19086.25</v>
      </c>
      <c r="G48" s="38">
        <v>18922.55</v>
      </c>
      <c r="H48" s="38">
        <v>18736.399999999998</v>
      </c>
      <c r="I48" s="38">
        <v>18572.699999999997</v>
      </c>
      <c r="J48" s="38">
        <v>19272.400000000001</v>
      </c>
      <c r="K48" s="38">
        <v>19436.099999999999</v>
      </c>
      <c r="L48" s="38">
        <v>19622.250000000004</v>
      </c>
      <c r="M48" s="28">
        <v>19249.95</v>
      </c>
      <c r="N48" s="28">
        <v>18900.099999999999</v>
      </c>
      <c r="O48" s="39">
        <v>137000</v>
      </c>
      <c r="P48" s="40">
        <v>3.0850263355906696E-2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370.6</v>
      </c>
      <c r="F49" s="37">
        <v>367.18333333333339</v>
      </c>
      <c r="G49" s="38">
        <v>362.31666666666678</v>
      </c>
      <c r="H49" s="38">
        <v>354.03333333333336</v>
      </c>
      <c r="I49" s="38">
        <v>349.16666666666674</v>
      </c>
      <c r="J49" s="38">
        <v>375.46666666666681</v>
      </c>
      <c r="K49" s="38">
        <v>380.33333333333337</v>
      </c>
      <c r="L49" s="38">
        <v>388.61666666666684</v>
      </c>
      <c r="M49" s="28">
        <v>372.05</v>
      </c>
      <c r="N49" s="28">
        <v>358.9</v>
      </c>
      <c r="O49" s="39">
        <v>21600000</v>
      </c>
      <c r="P49" s="40">
        <v>2.7045532351934271E-2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4899</v>
      </c>
      <c r="F50" s="37">
        <v>4848.3</v>
      </c>
      <c r="G50" s="38">
        <v>4779.6000000000004</v>
      </c>
      <c r="H50" s="38">
        <v>4660.2</v>
      </c>
      <c r="I50" s="38">
        <v>4591.5</v>
      </c>
      <c r="J50" s="38">
        <v>4967.7000000000007</v>
      </c>
      <c r="K50" s="38">
        <v>5036.3999999999996</v>
      </c>
      <c r="L50" s="38">
        <v>5155.8000000000011</v>
      </c>
      <c r="M50" s="28">
        <v>4917</v>
      </c>
      <c r="N50" s="28">
        <v>4728.8999999999996</v>
      </c>
      <c r="O50" s="39">
        <v>1611600</v>
      </c>
      <c r="P50" s="40">
        <v>0.24756154203437064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342.45</v>
      </c>
      <c r="F51" s="37">
        <v>344.11666666666662</v>
      </c>
      <c r="G51" s="38">
        <v>340.18333333333322</v>
      </c>
      <c r="H51" s="38">
        <v>337.91666666666663</v>
      </c>
      <c r="I51" s="38">
        <v>333.98333333333323</v>
      </c>
      <c r="J51" s="38">
        <v>346.38333333333321</v>
      </c>
      <c r="K51" s="38">
        <v>350.31666666666661</v>
      </c>
      <c r="L51" s="38">
        <v>352.5833333333332</v>
      </c>
      <c r="M51" s="28">
        <v>348.05</v>
      </c>
      <c r="N51" s="28">
        <v>341.85</v>
      </c>
      <c r="O51" s="39">
        <v>8646000</v>
      </c>
      <c r="P51" s="40">
        <v>-2.3126734505087883E-4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317.2</v>
      </c>
      <c r="F52" s="37">
        <v>316.86666666666662</v>
      </c>
      <c r="G52" s="38">
        <v>314.83333333333326</v>
      </c>
      <c r="H52" s="38">
        <v>312.46666666666664</v>
      </c>
      <c r="I52" s="38">
        <v>310.43333333333328</v>
      </c>
      <c r="J52" s="38">
        <v>319.23333333333323</v>
      </c>
      <c r="K52" s="38">
        <v>321.26666666666665</v>
      </c>
      <c r="L52" s="38">
        <v>323.63333333333321</v>
      </c>
      <c r="M52" s="28">
        <v>318.89999999999998</v>
      </c>
      <c r="N52" s="28">
        <v>314.5</v>
      </c>
      <c r="O52" s="39">
        <v>42749100</v>
      </c>
      <c r="P52" s="40">
        <v>5.014599466802082E-3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751.05</v>
      </c>
      <c r="F53" s="37">
        <v>742.85</v>
      </c>
      <c r="G53" s="38">
        <v>731</v>
      </c>
      <c r="H53" s="38">
        <v>710.94999999999993</v>
      </c>
      <c r="I53" s="38">
        <v>699.09999999999991</v>
      </c>
      <c r="J53" s="38">
        <v>762.90000000000009</v>
      </c>
      <c r="K53" s="38">
        <v>774.75000000000023</v>
      </c>
      <c r="L53" s="38">
        <v>794.80000000000018</v>
      </c>
      <c r="M53" s="28">
        <v>754.7</v>
      </c>
      <c r="N53" s="28">
        <v>722.8</v>
      </c>
      <c r="O53" s="39">
        <v>3725475</v>
      </c>
      <c r="P53" s="40">
        <v>0.1040161802947125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282.8</v>
      </c>
      <c r="F54" s="37">
        <v>282.15000000000003</v>
      </c>
      <c r="G54" s="38">
        <v>280.40000000000009</v>
      </c>
      <c r="H54" s="38">
        <v>278.00000000000006</v>
      </c>
      <c r="I54" s="38">
        <v>276.25000000000011</v>
      </c>
      <c r="J54" s="38">
        <v>284.55000000000007</v>
      </c>
      <c r="K54" s="38">
        <v>286.29999999999995</v>
      </c>
      <c r="L54" s="38">
        <v>288.70000000000005</v>
      </c>
      <c r="M54" s="28">
        <v>283.89999999999998</v>
      </c>
      <c r="N54" s="28">
        <v>279.75</v>
      </c>
      <c r="O54" s="39">
        <v>7938300</v>
      </c>
      <c r="P54" s="40">
        <v>3.226183974408988E-2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1077.45</v>
      </c>
      <c r="F55" s="37">
        <v>1072.7333333333333</v>
      </c>
      <c r="G55" s="38">
        <v>1064.7166666666667</v>
      </c>
      <c r="H55" s="38">
        <v>1051.9833333333333</v>
      </c>
      <c r="I55" s="38">
        <v>1043.9666666666667</v>
      </c>
      <c r="J55" s="38">
        <v>1085.4666666666667</v>
      </c>
      <c r="K55" s="38">
        <v>1093.4833333333336</v>
      </c>
      <c r="L55" s="38">
        <v>1106.2166666666667</v>
      </c>
      <c r="M55" s="28">
        <v>1080.75</v>
      </c>
      <c r="N55" s="28">
        <v>1060</v>
      </c>
      <c r="O55" s="39">
        <v>11387500</v>
      </c>
      <c r="P55" s="40">
        <v>-1.9058899536987188E-2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966.1</v>
      </c>
      <c r="F56" s="37">
        <v>971.05000000000007</v>
      </c>
      <c r="G56" s="38">
        <v>958.25000000000011</v>
      </c>
      <c r="H56" s="38">
        <v>950.40000000000009</v>
      </c>
      <c r="I56" s="38">
        <v>937.60000000000014</v>
      </c>
      <c r="J56" s="38">
        <v>978.90000000000009</v>
      </c>
      <c r="K56" s="38">
        <v>991.7</v>
      </c>
      <c r="L56" s="38">
        <v>999.55000000000007</v>
      </c>
      <c r="M56" s="28">
        <v>983.85</v>
      </c>
      <c r="N56" s="28">
        <v>963.2</v>
      </c>
      <c r="O56" s="39">
        <v>10374000</v>
      </c>
      <c r="P56" s="40">
        <v>5.4788183200052874E-2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232.3</v>
      </c>
      <c r="F57" s="37">
        <v>231.66666666666666</v>
      </c>
      <c r="G57" s="38">
        <v>230.23333333333332</v>
      </c>
      <c r="H57" s="38">
        <v>228.16666666666666</v>
      </c>
      <c r="I57" s="38">
        <v>226.73333333333332</v>
      </c>
      <c r="J57" s="38">
        <v>233.73333333333332</v>
      </c>
      <c r="K57" s="38">
        <v>235.16666666666666</v>
      </c>
      <c r="L57" s="38">
        <v>237.23333333333332</v>
      </c>
      <c r="M57" s="28">
        <v>233.1</v>
      </c>
      <c r="N57" s="28">
        <v>229.6</v>
      </c>
      <c r="O57" s="39">
        <v>67389000</v>
      </c>
      <c r="P57" s="40">
        <v>-4.9016121384542435E-2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4454.3999999999996</v>
      </c>
      <c r="F58" s="37">
        <v>4453.9666666666662</v>
      </c>
      <c r="G58" s="38">
        <v>4426.9333333333325</v>
      </c>
      <c r="H58" s="38">
        <v>4399.4666666666662</v>
      </c>
      <c r="I58" s="38">
        <v>4372.4333333333325</v>
      </c>
      <c r="J58" s="38">
        <v>4481.4333333333325</v>
      </c>
      <c r="K58" s="38">
        <v>4508.4666666666672</v>
      </c>
      <c r="L58" s="38">
        <v>4535.9333333333325</v>
      </c>
      <c r="M58" s="28">
        <v>4481</v>
      </c>
      <c r="N58" s="28">
        <v>4426.5</v>
      </c>
      <c r="O58" s="39">
        <v>727050</v>
      </c>
      <c r="P58" s="40">
        <v>-8.5299113040196259E-2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1647.75</v>
      </c>
      <c r="F59" s="37">
        <v>1644.9333333333334</v>
      </c>
      <c r="G59" s="38">
        <v>1637.8666666666668</v>
      </c>
      <c r="H59" s="38">
        <v>1627.9833333333333</v>
      </c>
      <c r="I59" s="38">
        <v>1620.9166666666667</v>
      </c>
      <c r="J59" s="38">
        <v>1654.8166666666668</v>
      </c>
      <c r="K59" s="38">
        <v>1661.8833333333334</v>
      </c>
      <c r="L59" s="38">
        <v>1671.7666666666669</v>
      </c>
      <c r="M59" s="28">
        <v>1652</v>
      </c>
      <c r="N59" s="28">
        <v>1635.05</v>
      </c>
      <c r="O59" s="39">
        <v>2542750</v>
      </c>
      <c r="P59" s="40">
        <v>9.0277777777777769E-3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675.65</v>
      </c>
      <c r="F60" s="37">
        <v>675.08333333333337</v>
      </c>
      <c r="G60" s="38">
        <v>670.91666666666674</v>
      </c>
      <c r="H60" s="38">
        <v>666.18333333333339</v>
      </c>
      <c r="I60" s="38">
        <v>662.01666666666677</v>
      </c>
      <c r="J60" s="38">
        <v>679.81666666666672</v>
      </c>
      <c r="K60" s="38">
        <v>683.98333333333346</v>
      </c>
      <c r="L60" s="38">
        <v>688.7166666666667</v>
      </c>
      <c r="M60" s="28">
        <v>679.25</v>
      </c>
      <c r="N60" s="28">
        <v>670.35</v>
      </c>
      <c r="O60" s="39">
        <v>5623000</v>
      </c>
      <c r="P60" s="40">
        <v>-1.9016050244242848E-2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972.6</v>
      </c>
      <c r="F61" s="37">
        <v>971.55000000000007</v>
      </c>
      <c r="G61" s="38">
        <v>963.70000000000016</v>
      </c>
      <c r="H61" s="38">
        <v>954.80000000000007</v>
      </c>
      <c r="I61" s="38">
        <v>946.95000000000016</v>
      </c>
      <c r="J61" s="38">
        <v>980.45000000000016</v>
      </c>
      <c r="K61" s="38">
        <v>988.30000000000007</v>
      </c>
      <c r="L61" s="38">
        <v>997.20000000000016</v>
      </c>
      <c r="M61" s="28">
        <v>979.4</v>
      </c>
      <c r="N61" s="28">
        <v>962.65</v>
      </c>
      <c r="O61" s="39">
        <v>1379700</v>
      </c>
      <c r="P61" s="40">
        <v>-2.3290386521308225E-2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283.14999999999998</v>
      </c>
      <c r="F62" s="37">
        <v>282.25</v>
      </c>
      <c r="G62" s="38">
        <v>280</v>
      </c>
      <c r="H62" s="38">
        <v>276.85000000000002</v>
      </c>
      <c r="I62" s="38">
        <v>274.60000000000002</v>
      </c>
      <c r="J62" s="38">
        <v>285.39999999999998</v>
      </c>
      <c r="K62" s="38">
        <v>287.64999999999998</v>
      </c>
      <c r="L62" s="38">
        <v>290.79999999999995</v>
      </c>
      <c r="M62" s="28">
        <v>284.5</v>
      </c>
      <c r="N62" s="28">
        <v>279.10000000000002</v>
      </c>
      <c r="O62" s="39">
        <v>17221800</v>
      </c>
      <c r="P62" s="40">
        <v>-4.0723225774108918E-2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126.25</v>
      </c>
      <c r="F63" s="37">
        <v>126.16666666666667</v>
      </c>
      <c r="G63" s="38">
        <v>125.63333333333334</v>
      </c>
      <c r="H63" s="38">
        <v>125.01666666666667</v>
      </c>
      <c r="I63" s="38">
        <v>124.48333333333333</v>
      </c>
      <c r="J63" s="38">
        <v>126.78333333333335</v>
      </c>
      <c r="K63" s="38">
        <v>127.31666666666668</v>
      </c>
      <c r="L63" s="38">
        <v>127.93333333333335</v>
      </c>
      <c r="M63" s="28">
        <v>126.7</v>
      </c>
      <c r="N63" s="28">
        <v>125.55</v>
      </c>
      <c r="O63" s="39">
        <v>33380000</v>
      </c>
      <c r="P63" s="40">
        <v>-1.1695040710584753E-2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1807.8</v>
      </c>
      <c r="F64" s="37">
        <v>1808.55</v>
      </c>
      <c r="G64" s="38">
        <v>1799.6</v>
      </c>
      <c r="H64" s="38">
        <v>1791.3999999999999</v>
      </c>
      <c r="I64" s="38">
        <v>1782.4499999999998</v>
      </c>
      <c r="J64" s="38">
        <v>1816.75</v>
      </c>
      <c r="K64" s="38">
        <v>1825.7000000000003</v>
      </c>
      <c r="L64" s="38">
        <v>1833.9</v>
      </c>
      <c r="M64" s="28">
        <v>1817.5</v>
      </c>
      <c r="N64" s="28">
        <v>1800.35</v>
      </c>
      <c r="O64" s="39">
        <v>2721000</v>
      </c>
      <c r="P64" s="40">
        <v>-1.3916068710589258E-2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560.4</v>
      </c>
      <c r="F65" s="37">
        <v>556.7166666666667</v>
      </c>
      <c r="G65" s="38">
        <v>551.43333333333339</v>
      </c>
      <c r="H65" s="38">
        <v>542.4666666666667</v>
      </c>
      <c r="I65" s="38">
        <v>537.18333333333339</v>
      </c>
      <c r="J65" s="38">
        <v>565.68333333333339</v>
      </c>
      <c r="K65" s="38">
        <v>570.9666666666667</v>
      </c>
      <c r="L65" s="38">
        <v>579.93333333333339</v>
      </c>
      <c r="M65" s="28">
        <v>562</v>
      </c>
      <c r="N65" s="28">
        <v>547.75</v>
      </c>
      <c r="O65" s="39">
        <v>11105000</v>
      </c>
      <c r="P65" s="40">
        <v>4.6364355987786954E-3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2178.8000000000002</v>
      </c>
      <c r="F66" s="37">
        <v>2171.3333333333335</v>
      </c>
      <c r="G66" s="38">
        <v>2158.666666666667</v>
      </c>
      <c r="H66" s="38">
        <v>2138.5333333333333</v>
      </c>
      <c r="I66" s="38">
        <v>2125.8666666666668</v>
      </c>
      <c r="J66" s="38">
        <v>2191.4666666666672</v>
      </c>
      <c r="K66" s="38">
        <v>2204.1333333333341</v>
      </c>
      <c r="L66" s="38">
        <v>2224.2666666666673</v>
      </c>
      <c r="M66" s="28">
        <v>2184</v>
      </c>
      <c r="N66" s="28">
        <v>2151.1999999999998</v>
      </c>
      <c r="O66" s="39">
        <v>1941500</v>
      </c>
      <c r="P66" s="40">
        <v>-1.5716096324461342E-2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2125.5</v>
      </c>
      <c r="F67" s="37">
        <v>2127.8333333333335</v>
      </c>
      <c r="G67" s="38">
        <v>2116.666666666667</v>
      </c>
      <c r="H67" s="38">
        <v>2107.8333333333335</v>
      </c>
      <c r="I67" s="38">
        <v>2096.666666666667</v>
      </c>
      <c r="J67" s="38">
        <v>2136.666666666667</v>
      </c>
      <c r="K67" s="38">
        <v>2147.8333333333339</v>
      </c>
      <c r="L67" s="38">
        <v>2156.666666666667</v>
      </c>
      <c r="M67" s="28">
        <v>2139</v>
      </c>
      <c r="N67" s="28">
        <v>2119</v>
      </c>
      <c r="O67" s="39">
        <v>2126250</v>
      </c>
      <c r="P67" s="40">
        <v>-2.3984392930915768E-2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241.75</v>
      </c>
      <c r="F68" s="37">
        <v>240.88333333333333</v>
      </c>
      <c r="G68" s="38">
        <v>238.51666666666665</v>
      </c>
      <c r="H68" s="38">
        <v>235.28333333333333</v>
      </c>
      <c r="I68" s="38">
        <v>232.91666666666666</v>
      </c>
      <c r="J68" s="38">
        <v>244.11666666666665</v>
      </c>
      <c r="K68" s="38">
        <v>246.48333333333332</v>
      </c>
      <c r="L68" s="38">
        <v>249.71666666666664</v>
      </c>
      <c r="M68" s="28">
        <v>243.25</v>
      </c>
      <c r="N68" s="28">
        <v>237.65</v>
      </c>
      <c r="O68" s="39">
        <v>17782800</v>
      </c>
      <c r="P68" s="40">
        <v>1.1789071212362594E-2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3556.1</v>
      </c>
      <c r="F69" s="37">
        <v>3558.4499999999994</v>
      </c>
      <c r="G69" s="38">
        <v>3533.4499999999989</v>
      </c>
      <c r="H69" s="38">
        <v>3510.7999999999997</v>
      </c>
      <c r="I69" s="38">
        <v>3485.7999999999993</v>
      </c>
      <c r="J69" s="38">
        <v>3581.0999999999985</v>
      </c>
      <c r="K69" s="38">
        <v>3606.0999999999995</v>
      </c>
      <c r="L69" s="38">
        <v>3628.7499999999982</v>
      </c>
      <c r="M69" s="28">
        <v>3583.45</v>
      </c>
      <c r="N69" s="28">
        <v>3535.8</v>
      </c>
      <c r="O69" s="39">
        <v>3049800</v>
      </c>
      <c r="P69" s="40">
        <v>-1.1265824836686065E-2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3935.8</v>
      </c>
      <c r="F70" s="37">
        <v>3924.25</v>
      </c>
      <c r="G70" s="38">
        <v>3889.7</v>
      </c>
      <c r="H70" s="38">
        <v>3843.6</v>
      </c>
      <c r="I70" s="38">
        <v>3809.0499999999997</v>
      </c>
      <c r="J70" s="38">
        <v>3970.35</v>
      </c>
      <c r="K70" s="38">
        <v>4004.9</v>
      </c>
      <c r="L70" s="38">
        <v>4051</v>
      </c>
      <c r="M70" s="28">
        <v>3958.8</v>
      </c>
      <c r="N70" s="28">
        <v>3878.15</v>
      </c>
      <c r="O70" s="39">
        <v>1035825</v>
      </c>
      <c r="P70" s="40">
        <v>-1.232419547079857E-2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499</v>
      </c>
      <c r="F71" s="37">
        <v>498.16666666666669</v>
      </c>
      <c r="G71" s="38">
        <v>495.38333333333338</v>
      </c>
      <c r="H71" s="38">
        <v>491.76666666666671</v>
      </c>
      <c r="I71" s="38">
        <v>488.98333333333341</v>
      </c>
      <c r="J71" s="38">
        <v>501.78333333333336</v>
      </c>
      <c r="K71" s="38">
        <v>504.56666666666666</v>
      </c>
      <c r="L71" s="38">
        <v>508.18333333333334</v>
      </c>
      <c r="M71" s="28">
        <v>500.95</v>
      </c>
      <c r="N71" s="28">
        <v>494.55</v>
      </c>
      <c r="O71" s="39">
        <v>34826550</v>
      </c>
      <c r="P71" s="40">
        <v>-9.2005820776416471E-3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4696.7</v>
      </c>
      <c r="F72" s="37">
        <v>4692.4999999999991</v>
      </c>
      <c r="G72" s="38">
        <v>4678.0999999999985</v>
      </c>
      <c r="H72" s="38">
        <v>4659.4999999999991</v>
      </c>
      <c r="I72" s="38">
        <v>4645.0999999999985</v>
      </c>
      <c r="J72" s="38">
        <v>4711.0999999999985</v>
      </c>
      <c r="K72" s="38">
        <v>4725.4999999999982</v>
      </c>
      <c r="L72" s="38">
        <v>4744.0999999999985</v>
      </c>
      <c r="M72" s="28">
        <v>4706.8999999999996</v>
      </c>
      <c r="N72" s="28">
        <v>4673.8999999999996</v>
      </c>
      <c r="O72" s="39">
        <v>3249625</v>
      </c>
      <c r="P72" s="40">
        <v>1.4252696456086287E-3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3736.15</v>
      </c>
      <c r="F73" s="37">
        <v>3734.1999999999994</v>
      </c>
      <c r="G73" s="38">
        <v>3714.8999999999987</v>
      </c>
      <c r="H73" s="38">
        <v>3693.6499999999992</v>
      </c>
      <c r="I73" s="38">
        <v>3674.3499999999985</v>
      </c>
      <c r="J73" s="38">
        <v>3755.4499999999989</v>
      </c>
      <c r="K73" s="38">
        <v>3774.7499999999991</v>
      </c>
      <c r="L73" s="38">
        <v>3795.9999999999991</v>
      </c>
      <c r="M73" s="28">
        <v>3753.5</v>
      </c>
      <c r="N73" s="28">
        <v>3712.95</v>
      </c>
      <c r="O73" s="39">
        <v>3392375</v>
      </c>
      <c r="P73" s="40">
        <v>1.1373715239734961E-2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2240.4499999999998</v>
      </c>
      <c r="F74" s="37">
        <v>2232.3666666666663</v>
      </c>
      <c r="G74" s="38">
        <v>2212.0333333333328</v>
      </c>
      <c r="H74" s="38">
        <v>2183.6166666666663</v>
      </c>
      <c r="I74" s="38">
        <v>2163.2833333333328</v>
      </c>
      <c r="J74" s="38">
        <v>2260.7833333333328</v>
      </c>
      <c r="K74" s="38">
        <v>2281.1166666666659</v>
      </c>
      <c r="L74" s="38">
        <v>2309.5333333333328</v>
      </c>
      <c r="M74" s="28">
        <v>2252.6999999999998</v>
      </c>
      <c r="N74" s="28">
        <v>2203.9499999999998</v>
      </c>
      <c r="O74" s="39">
        <v>1238050</v>
      </c>
      <c r="P74" s="40">
        <v>5.9543421981642738E-2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213.1</v>
      </c>
      <c r="F75" s="37">
        <v>213.33333333333334</v>
      </c>
      <c r="G75" s="38">
        <v>212.31666666666669</v>
      </c>
      <c r="H75" s="38">
        <v>211.53333333333336</v>
      </c>
      <c r="I75" s="38">
        <v>210.51666666666671</v>
      </c>
      <c r="J75" s="38">
        <v>214.11666666666667</v>
      </c>
      <c r="K75" s="38">
        <v>215.13333333333333</v>
      </c>
      <c r="L75" s="38">
        <v>215.91666666666666</v>
      </c>
      <c r="M75" s="28">
        <v>214.35</v>
      </c>
      <c r="N75" s="28">
        <v>212.55</v>
      </c>
      <c r="O75" s="39">
        <v>18331200</v>
      </c>
      <c r="P75" s="40">
        <v>-7.2138818483135116E-3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127.05</v>
      </c>
      <c r="F76" s="37">
        <v>127.16666666666667</v>
      </c>
      <c r="G76" s="38">
        <v>126.43333333333334</v>
      </c>
      <c r="H76" s="38">
        <v>125.81666666666666</v>
      </c>
      <c r="I76" s="38">
        <v>125.08333333333333</v>
      </c>
      <c r="J76" s="38">
        <v>127.78333333333335</v>
      </c>
      <c r="K76" s="38">
        <v>128.51666666666665</v>
      </c>
      <c r="L76" s="38">
        <v>129.13333333333335</v>
      </c>
      <c r="M76" s="28">
        <v>127.9</v>
      </c>
      <c r="N76" s="28">
        <v>126.55</v>
      </c>
      <c r="O76" s="39">
        <v>83910000</v>
      </c>
      <c r="P76" s="40">
        <v>1.3711869525823013E-2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106.2</v>
      </c>
      <c r="F77" s="37">
        <v>105.88333333333333</v>
      </c>
      <c r="G77" s="38">
        <v>105.31666666666665</v>
      </c>
      <c r="H77" s="38">
        <v>104.43333333333332</v>
      </c>
      <c r="I77" s="38">
        <v>103.86666666666665</v>
      </c>
      <c r="J77" s="38">
        <v>106.76666666666665</v>
      </c>
      <c r="K77" s="38">
        <v>107.33333333333331</v>
      </c>
      <c r="L77" s="38">
        <v>108.21666666666665</v>
      </c>
      <c r="M77" s="28">
        <v>106.45</v>
      </c>
      <c r="N77" s="28">
        <v>105</v>
      </c>
      <c r="O77" s="39">
        <v>67874700</v>
      </c>
      <c r="P77" s="40">
        <v>-1.5919342000530644E-2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665.3</v>
      </c>
      <c r="F78" s="37">
        <v>657.2166666666667</v>
      </c>
      <c r="G78" s="38">
        <v>647.58333333333337</v>
      </c>
      <c r="H78" s="38">
        <v>629.86666666666667</v>
      </c>
      <c r="I78" s="38">
        <v>620.23333333333335</v>
      </c>
      <c r="J78" s="38">
        <v>674.93333333333339</v>
      </c>
      <c r="K78" s="38">
        <v>684.56666666666661</v>
      </c>
      <c r="L78" s="38">
        <v>702.28333333333342</v>
      </c>
      <c r="M78" s="28">
        <v>666.85</v>
      </c>
      <c r="N78" s="28">
        <v>639.5</v>
      </c>
      <c r="O78" s="39">
        <v>8030100</v>
      </c>
      <c r="P78" s="40">
        <v>3.4753363228699555E-2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42.5</v>
      </c>
      <c r="F79" s="37">
        <v>42.366666666666667</v>
      </c>
      <c r="G79" s="38">
        <v>41.983333333333334</v>
      </c>
      <c r="H79" s="38">
        <v>41.466666666666669</v>
      </c>
      <c r="I79" s="38">
        <v>41.083333333333336</v>
      </c>
      <c r="J79" s="38">
        <v>42.883333333333333</v>
      </c>
      <c r="K79" s="38">
        <v>43.266666666666673</v>
      </c>
      <c r="L79" s="38">
        <v>43.783333333333331</v>
      </c>
      <c r="M79" s="28">
        <v>42.75</v>
      </c>
      <c r="N79" s="28">
        <v>41.85</v>
      </c>
      <c r="O79" s="39">
        <v>140287500</v>
      </c>
      <c r="P79" s="40">
        <v>-2.3798340378894629E-2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590</v>
      </c>
      <c r="F80" s="37">
        <v>590.25</v>
      </c>
      <c r="G80" s="38">
        <v>586.1</v>
      </c>
      <c r="H80" s="38">
        <v>582.20000000000005</v>
      </c>
      <c r="I80" s="38">
        <v>578.05000000000007</v>
      </c>
      <c r="J80" s="38">
        <v>594.15</v>
      </c>
      <c r="K80" s="38">
        <v>598.30000000000007</v>
      </c>
      <c r="L80" s="38">
        <v>602.19999999999993</v>
      </c>
      <c r="M80" s="28">
        <v>594.4</v>
      </c>
      <c r="N80" s="28">
        <v>586.35</v>
      </c>
      <c r="O80" s="39">
        <v>6245200</v>
      </c>
      <c r="P80" s="40">
        <v>1.6074450084602367E-2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1069.8499999999999</v>
      </c>
      <c r="F81" s="37">
        <v>1067.0333333333335</v>
      </c>
      <c r="G81" s="38">
        <v>1062.616666666667</v>
      </c>
      <c r="H81" s="38">
        <v>1055.3833333333334</v>
      </c>
      <c r="I81" s="38">
        <v>1050.9666666666669</v>
      </c>
      <c r="J81" s="38">
        <v>1074.2666666666671</v>
      </c>
      <c r="K81" s="38">
        <v>1078.6833333333336</v>
      </c>
      <c r="L81" s="38">
        <v>1085.9166666666672</v>
      </c>
      <c r="M81" s="28">
        <v>1071.45</v>
      </c>
      <c r="N81" s="28">
        <v>1059.8</v>
      </c>
      <c r="O81" s="39">
        <v>5796000</v>
      </c>
      <c r="P81" s="40">
        <v>-1.2269938650306749E-2</v>
      </c>
    </row>
    <row r="82" spans="1:16" ht="12.75" customHeight="1">
      <c r="A82" s="28">
        <v>72</v>
      </c>
      <c r="B82" s="29" t="s">
        <v>96</v>
      </c>
      <c r="C82" s="204" t="s">
        <v>108</v>
      </c>
      <c r="D82" s="31">
        <v>45106</v>
      </c>
      <c r="E82" s="37">
        <v>1453.7</v>
      </c>
      <c r="F82" s="37">
        <v>1444.2333333333333</v>
      </c>
      <c r="G82" s="38">
        <v>1428.9166666666667</v>
      </c>
      <c r="H82" s="38">
        <v>1404.1333333333334</v>
      </c>
      <c r="I82" s="38">
        <v>1388.8166666666668</v>
      </c>
      <c r="J82" s="38">
        <v>1469.0166666666667</v>
      </c>
      <c r="K82" s="38">
        <v>1484.3333333333333</v>
      </c>
      <c r="L82" s="38">
        <v>1509.1166666666666</v>
      </c>
      <c r="M82" s="28">
        <v>1459.55</v>
      </c>
      <c r="N82" s="28">
        <v>1419.45</v>
      </c>
      <c r="O82" s="39">
        <v>4132250</v>
      </c>
      <c r="P82" s="40">
        <v>-1.1003476356586828E-2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285.85000000000002</v>
      </c>
      <c r="F83" s="37">
        <v>285.31666666666666</v>
      </c>
      <c r="G83" s="38">
        <v>283.38333333333333</v>
      </c>
      <c r="H83" s="38">
        <v>280.91666666666669</v>
      </c>
      <c r="I83" s="38">
        <v>278.98333333333335</v>
      </c>
      <c r="J83" s="38">
        <v>287.7833333333333</v>
      </c>
      <c r="K83" s="38">
        <v>289.71666666666658</v>
      </c>
      <c r="L83" s="38">
        <v>292.18333333333328</v>
      </c>
      <c r="M83" s="28">
        <v>287.25</v>
      </c>
      <c r="N83" s="28">
        <v>282.85000000000002</v>
      </c>
      <c r="O83" s="39">
        <v>8054000</v>
      </c>
      <c r="P83" s="40">
        <v>3.4886618489907801E-3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1776</v>
      </c>
      <c r="F84" s="37">
        <v>1771.8333333333333</v>
      </c>
      <c r="G84" s="38">
        <v>1764.1666666666665</v>
      </c>
      <c r="H84" s="38">
        <v>1752.3333333333333</v>
      </c>
      <c r="I84" s="38">
        <v>1744.6666666666665</v>
      </c>
      <c r="J84" s="38">
        <v>1783.6666666666665</v>
      </c>
      <c r="K84" s="38">
        <v>1791.333333333333</v>
      </c>
      <c r="L84" s="38">
        <v>1803.1666666666665</v>
      </c>
      <c r="M84" s="28">
        <v>1779.5</v>
      </c>
      <c r="N84" s="28">
        <v>1760</v>
      </c>
      <c r="O84" s="39">
        <v>11768600</v>
      </c>
      <c r="P84" s="40">
        <v>-2.5947476018241863E-2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485.2</v>
      </c>
      <c r="F85" s="37">
        <v>483.66666666666669</v>
      </c>
      <c r="G85" s="38">
        <v>480.83333333333337</v>
      </c>
      <c r="H85" s="38">
        <v>476.4666666666667</v>
      </c>
      <c r="I85" s="38">
        <v>473.63333333333338</v>
      </c>
      <c r="J85" s="38">
        <v>488.03333333333336</v>
      </c>
      <c r="K85" s="38">
        <v>490.86666666666673</v>
      </c>
      <c r="L85" s="38">
        <v>495.23333333333335</v>
      </c>
      <c r="M85" s="28">
        <v>486.5</v>
      </c>
      <c r="N85" s="28">
        <v>479.3</v>
      </c>
      <c r="O85" s="39">
        <v>5402500</v>
      </c>
      <c r="P85" s="40">
        <v>-4.5705453742548023E-2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3462.55</v>
      </c>
      <c r="F86" s="37">
        <v>3462.3333333333335</v>
      </c>
      <c r="G86" s="38">
        <v>3425.7166666666672</v>
      </c>
      <c r="H86" s="38">
        <v>3388.8833333333337</v>
      </c>
      <c r="I86" s="38">
        <v>3352.2666666666673</v>
      </c>
      <c r="J86" s="38">
        <v>3499.166666666667</v>
      </c>
      <c r="K86" s="38">
        <v>3535.7833333333328</v>
      </c>
      <c r="L86" s="38">
        <v>3572.6166666666668</v>
      </c>
      <c r="M86" s="28">
        <v>3498.95</v>
      </c>
      <c r="N86" s="28">
        <v>3425.5</v>
      </c>
      <c r="O86" s="39">
        <v>3822600</v>
      </c>
      <c r="P86" s="40">
        <v>8.295087540370559E-2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1354.6</v>
      </c>
      <c r="F87" s="37">
        <v>1353.1999999999998</v>
      </c>
      <c r="G87" s="38">
        <v>1344.5999999999997</v>
      </c>
      <c r="H87" s="38">
        <v>1334.6</v>
      </c>
      <c r="I87" s="38">
        <v>1325.9999999999998</v>
      </c>
      <c r="J87" s="38">
        <v>1363.1999999999996</v>
      </c>
      <c r="K87" s="38">
        <v>1371.8</v>
      </c>
      <c r="L87" s="38">
        <v>1381.7999999999995</v>
      </c>
      <c r="M87" s="28">
        <v>1361.8</v>
      </c>
      <c r="N87" s="28">
        <v>1343.2</v>
      </c>
      <c r="O87" s="39">
        <v>5726000</v>
      </c>
      <c r="P87" s="40">
        <v>-1.1395027624309393E-2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1131</v>
      </c>
      <c r="F88" s="37">
        <v>1129.0833333333333</v>
      </c>
      <c r="G88" s="38">
        <v>1121.7166666666665</v>
      </c>
      <c r="H88" s="38">
        <v>1112.4333333333332</v>
      </c>
      <c r="I88" s="38">
        <v>1105.0666666666664</v>
      </c>
      <c r="J88" s="38">
        <v>1138.3666666666666</v>
      </c>
      <c r="K88" s="38">
        <v>1145.7333333333333</v>
      </c>
      <c r="L88" s="38">
        <v>1155.0166666666667</v>
      </c>
      <c r="M88" s="28">
        <v>1136.45</v>
      </c>
      <c r="N88" s="28">
        <v>1119.8</v>
      </c>
      <c r="O88" s="39">
        <v>10297700</v>
      </c>
      <c r="P88" s="40">
        <v>2.3089227345434313E-2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2669.45</v>
      </c>
      <c r="F89" s="37">
        <v>2665.1666666666665</v>
      </c>
      <c r="G89" s="38">
        <v>2655.7333333333331</v>
      </c>
      <c r="H89" s="38">
        <v>2642.0166666666664</v>
      </c>
      <c r="I89" s="38">
        <v>2632.583333333333</v>
      </c>
      <c r="J89" s="38">
        <v>2678.8833333333332</v>
      </c>
      <c r="K89" s="38">
        <v>2688.3166666666666</v>
      </c>
      <c r="L89" s="38">
        <v>2702.0333333333333</v>
      </c>
      <c r="M89" s="28">
        <v>2674.6</v>
      </c>
      <c r="N89" s="28">
        <v>2651.45</v>
      </c>
      <c r="O89" s="39">
        <v>25642200</v>
      </c>
      <c r="P89" s="40">
        <v>-1.0985415108451758E-3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1974.75</v>
      </c>
      <c r="F90" s="37">
        <v>1968.0833333333333</v>
      </c>
      <c r="G90" s="38">
        <v>1957.1666666666665</v>
      </c>
      <c r="H90" s="38">
        <v>1939.5833333333333</v>
      </c>
      <c r="I90" s="38">
        <v>1928.6666666666665</v>
      </c>
      <c r="J90" s="38">
        <v>1985.6666666666665</v>
      </c>
      <c r="K90" s="38">
        <v>1996.583333333333</v>
      </c>
      <c r="L90" s="38">
        <v>2014.1666666666665</v>
      </c>
      <c r="M90" s="28">
        <v>1979</v>
      </c>
      <c r="N90" s="28">
        <v>1950.5</v>
      </c>
      <c r="O90" s="39">
        <v>2675700</v>
      </c>
      <c r="P90" s="40">
        <v>1.3637913399249914E-2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1618.5</v>
      </c>
      <c r="F91" s="37">
        <v>1615.8333333333333</v>
      </c>
      <c r="G91" s="38">
        <v>1611.1666666666665</v>
      </c>
      <c r="H91" s="38">
        <v>1603.8333333333333</v>
      </c>
      <c r="I91" s="38">
        <v>1599.1666666666665</v>
      </c>
      <c r="J91" s="38">
        <v>1623.1666666666665</v>
      </c>
      <c r="K91" s="38">
        <v>1627.833333333333</v>
      </c>
      <c r="L91" s="38">
        <v>1635.1666666666665</v>
      </c>
      <c r="M91" s="28">
        <v>1620.5</v>
      </c>
      <c r="N91" s="28">
        <v>1608.5</v>
      </c>
      <c r="O91" s="39">
        <v>86554050</v>
      </c>
      <c r="P91" s="40">
        <v>1.7818337041444612E-2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595.95000000000005</v>
      </c>
      <c r="F92" s="37">
        <v>592.23333333333335</v>
      </c>
      <c r="G92" s="38">
        <v>587.7166666666667</v>
      </c>
      <c r="H92" s="38">
        <v>579.48333333333335</v>
      </c>
      <c r="I92" s="38">
        <v>574.9666666666667</v>
      </c>
      <c r="J92" s="38">
        <v>600.4666666666667</v>
      </c>
      <c r="K92" s="38">
        <v>604.98333333333335</v>
      </c>
      <c r="L92" s="38">
        <v>613.2166666666667</v>
      </c>
      <c r="M92" s="28">
        <v>596.75</v>
      </c>
      <c r="N92" s="28">
        <v>584</v>
      </c>
      <c r="O92" s="39">
        <v>18766000</v>
      </c>
      <c r="P92" s="40">
        <v>2.4679750852039019E-3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2970.8</v>
      </c>
      <c r="F93" s="37">
        <v>2958.8166666666671</v>
      </c>
      <c r="G93" s="38">
        <v>2927.983333333334</v>
      </c>
      <c r="H93" s="38">
        <v>2885.166666666667</v>
      </c>
      <c r="I93" s="38">
        <v>2854.3333333333339</v>
      </c>
      <c r="J93" s="38">
        <v>3001.6333333333341</v>
      </c>
      <c r="K93" s="38">
        <v>3032.4666666666672</v>
      </c>
      <c r="L93" s="38">
        <v>3075.2833333333342</v>
      </c>
      <c r="M93" s="28">
        <v>2989.65</v>
      </c>
      <c r="N93" s="28">
        <v>2916</v>
      </c>
      <c r="O93" s="39">
        <v>3654300</v>
      </c>
      <c r="P93" s="40">
        <v>4.2447582370560545E-2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425.45</v>
      </c>
      <c r="F94" s="37">
        <v>422.76666666666665</v>
      </c>
      <c r="G94" s="38">
        <v>419.13333333333333</v>
      </c>
      <c r="H94" s="38">
        <v>412.81666666666666</v>
      </c>
      <c r="I94" s="38">
        <v>409.18333333333334</v>
      </c>
      <c r="J94" s="38">
        <v>429.08333333333331</v>
      </c>
      <c r="K94" s="38">
        <v>432.71666666666664</v>
      </c>
      <c r="L94" s="38">
        <v>439.0333333333333</v>
      </c>
      <c r="M94" s="28">
        <v>426.4</v>
      </c>
      <c r="N94" s="28">
        <v>416.45</v>
      </c>
      <c r="O94" s="39">
        <v>35705600</v>
      </c>
      <c r="P94" s="40">
        <v>-2.2910121829744848E-2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115.9</v>
      </c>
      <c r="F95" s="37">
        <v>115.43333333333334</v>
      </c>
      <c r="G95" s="38">
        <v>114.36666666666667</v>
      </c>
      <c r="H95" s="38">
        <v>112.83333333333334</v>
      </c>
      <c r="I95" s="38">
        <v>111.76666666666668</v>
      </c>
      <c r="J95" s="38">
        <v>116.96666666666667</v>
      </c>
      <c r="K95" s="38">
        <v>118.03333333333333</v>
      </c>
      <c r="L95" s="38">
        <v>119.56666666666666</v>
      </c>
      <c r="M95" s="28">
        <v>116.5</v>
      </c>
      <c r="N95" s="28">
        <v>113.9</v>
      </c>
      <c r="O95" s="39">
        <v>23975300</v>
      </c>
      <c r="P95" s="40">
        <v>1.5102503958744379E-2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277.89999999999998</v>
      </c>
      <c r="F96" s="37">
        <v>274.23333333333335</v>
      </c>
      <c r="G96" s="38">
        <v>268.4666666666667</v>
      </c>
      <c r="H96" s="38">
        <v>259.03333333333336</v>
      </c>
      <c r="I96" s="38">
        <v>253.26666666666671</v>
      </c>
      <c r="J96" s="38">
        <v>283.66666666666669</v>
      </c>
      <c r="K96" s="38">
        <v>289.43333333333334</v>
      </c>
      <c r="L96" s="38">
        <v>298.86666666666667</v>
      </c>
      <c r="M96" s="28">
        <v>280</v>
      </c>
      <c r="N96" s="28">
        <v>264.8</v>
      </c>
      <c r="O96" s="39">
        <v>21467700</v>
      </c>
      <c r="P96" s="40">
        <v>5.3252086369055505E-2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2707.55</v>
      </c>
      <c r="F97" s="37">
        <v>2698.3166666666671</v>
      </c>
      <c r="G97" s="38">
        <v>2681.6333333333341</v>
      </c>
      <c r="H97" s="38">
        <v>2655.7166666666672</v>
      </c>
      <c r="I97" s="38">
        <v>2639.0333333333342</v>
      </c>
      <c r="J97" s="38">
        <v>2724.233333333334</v>
      </c>
      <c r="K97" s="38">
        <v>2740.9166666666674</v>
      </c>
      <c r="L97" s="38">
        <v>2766.8333333333339</v>
      </c>
      <c r="M97" s="28">
        <v>2715</v>
      </c>
      <c r="N97" s="28">
        <v>2672.4</v>
      </c>
      <c r="O97" s="39">
        <v>8998500</v>
      </c>
      <c r="P97" s="40">
        <v>2.3726774495388316E-3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113.15</v>
      </c>
      <c r="F98" s="37">
        <v>113.38333333333334</v>
      </c>
      <c r="G98" s="38">
        <v>112.31666666666668</v>
      </c>
      <c r="H98" s="38">
        <v>111.48333333333333</v>
      </c>
      <c r="I98" s="38">
        <v>110.41666666666667</v>
      </c>
      <c r="J98" s="38">
        <v>114.21666666666668</v>
      </c>
      <c r="K98" s="38">
        <v>115.28333333333335</v>
      </c>
      <c r="L98" s="38">
        <v>116.11666666666669</v>
      </c>
      <c r="M98" s="28">
        <v>114.45</v>
      </c>
      <c r="N98" s="28">
        <v>112.55</v>
      </c>
      <c r="O98" s="39">
        <v>56356900</v>
      </c>
      <c r="P98" s="40">
        <v>-1.386543667201523E-2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945.35</v>
      </c>
      <c r="F99" s="37">
        <v>945.66666666666663</v>
      </c>
      <c r="G99" s="38">
        <v>939.98333333333323</v>
      </c>
      <c r="H99" s="38">
        <v>934.61666666666656</v>
      </c>
      <c r="I99" s="38">
        <v>928.93333333333317</v>
      </c>
      <c r="J99" s="38">
        <v>951.0333333333333</v>
      </c>
      <c r="K99" s="38">
        <v>956.7166666666667</v>
      </c>
      <c r="L99" s="38">
        <v>962.08333333333337</v>
      </c>
      <c r="M99" s="28">
        <v>951.35</v>
      </c>
      <c r="N99" s="28">
        <v>940.3</v>
      </c>
      <c r="O99" s="39">
        <v>76398000</v>
      </c>
      <c r="P99" s="40">
        <v>2.899165605996323E-2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1256.1500000000001</v>
      </c>
      <c r="F100" s="37">
        <v>1257.6166666666668</v>
      </c>
      <c r="G100" s="38">
        <v>1241.5833333333335</v>
      </c>
      <c r="H100" s="38">
        <v>1227.0166666666667</v>
      </c>
      <c r="I100" s="38">
        <v>1210.9833333333333</v>
      </c>
      <c r="J100" s="38">
        <v>1272.1833333333336</v>
      </c>
      <c r="K100" s="38">
        <v>1288.2166666666669</v>
      </c>
      <c r="L100" s="38">
        <v>1302.7833333333338</v>
      </c>
      <c r="M100" s="28">
        <v>1273.6500000000001</v>
      </c>
      <c r="N100" s="28">
        <v>1243.05</v>
      </c>
      <c r="O100" s="39">
        <v>4873300</v>
      </c>
      <c r="P100" s="40">
        <v>2.7472064094454986E-2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508.9</v>
      </c>
      <c r="F101" s="37">
        <v>508.01666666666665</v>
      </c>
      <c r="G101" s="38">
        <v>500.68333333333328</v>
      </c>
      <c r="H101" s="38">
        <v>492.46666666666664</v>
      </c>
      <c r="I101" s="38">
        <v>485.13333333333327</v>
      </c>
      <c r="J101" s="38">
        <v>516.23333333333335</v>
      </c>
      <c r="K101" s="38">
        <v>523.56666666666661</v>
      </c>
      <c r="L101" s="38">
        <v>531.7833333333333</v>
      </c>
      <c r="M101" s="28">
        <v>515.35</v>
      </c>
      <c r="N101" s="28">
        <v>499.8</v>
      </c>
      <c r="O101" s="39">
        <v>12501000</v>
      </c>
      <c r="P101" s="40">
        <v>-4.4200215028073111E-3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7.8</v>
      </c>
      <c r="F102" s="37">
        <v>7.583333333333333</v>
      </c>
      <c r="G102" s="38">
        <v>7.3166666666666664</v>
      </c>
      <c r="H102" s="38">
        <v>6.833333333333333</v>
      </c>
      <c r="I102" s="38">
        <v>6.5666666666666664</v>
      </c>
      <c r="J102" s="38">
        <v>8.0666666666666664</v>
      </c>
      <c r="K102" s="38">
        <v>8.3333333333333339</v>
      </c>
      <c r="L102" s="38">
        <v>8.8166666666666664</v>
      </c>
      <c r="M102" s="28">
        <v>7.85</v>
      </c>
      <c r="N102" s="28">
        <v>7.1</v>
      </c>
      <c r="O102" s="39">
        <v>565940000</v>
      </c>
      <c r="P102" s="40">
        <v>6.4877883566025668E-2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103</v>
      </c>
      <c r="F103" s="37">
        <v>102.91666666666667</v>
      </c>
      <c r="G103" s="38">
        <v>102.33333333333334</v>
      </c>
      <c r="H103" s="38">
        <v>101.66666666666667</v>
      </c>
      <c r="I103" s="38">
        <v>101.08333333333334</v>
      </c>
      <c r="J103" s="38">
        <v>103.58333333333334</v>
      </c>
      <c r="K103" s="38">
        <v>104.16666666666669</v>
      </c>
      <c r="L103" s="38">
        <v>104.83333333333334</v>
      </c>
      <c r="M103" s="28">
        <v>103.5</v>
      </c>
      <c r="N103" s="28">
        <v>102.25</v>
      </c>
      <c r="O103" s="39">
        <v>175680000</v>
      </c>
      <c r="P103" s="40">
        <v>1.0235767682576193E-2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73.349999999999994</v>
      </c>
      <c r="F104" s="37">
        <v>73.5</v>
      </c>
      <c r="G104" s="38">
        <v>73.099999999999994</v>
      </c>
      <c r="H104" s="38">
        <v>72.849999999999994</v>
      </c>
      <c r="I104" s="38">
        <v>72.449999999999989</v>
      </c>
      <c r="J104" s="38">
        <v>73.75</v>
      </c>
      <c r="K104" s="38">
        <v>74.150000000000006</v>
      </c>
      <c r="L104" s="38">
        <v>74.400000000000006</v>
      </c>
      <c r="M104" s="28">
        <v>73.900000000000006</v>
      </c>
      <c r="N104" s="28">
        <v>73.25</v>
      </c>
      <c r="O104" s="39">
        <v>240255000</v>
      </c>
      <c r="P104" s="40">
        <v>2.2862251740213297E-2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149.75</v>
      </c>
      <c r="F105" s="37">
        <v>148.76666666666668</v>
      </c>
      <c r="G105" s="38">
        <v>146.98333333333335</v>
      </c>
      <c r="H105" s="38">
        <v>144.21666666666667</v>
      </c>
      <c r="I105" s="38">
        <v>142.43333333333334</v>
      </c>
      <c r="J105" s="38">
        <v>151.53333333333336</v>
      </c>
      <c r="K105" s="38">
        <v>153.31666666666672</v>
      </c>
      <c r="L105" s="38">
        <v>156.08333333333337</v>
      </c>
      <c r="M105" s="28">
        <v>150.55000000000001</v>
      </c>
      <c r="N105" s="28">
        <v>146</v>
      </c>
      <c r="O105" s="39">
        <v>44058750</v>
      </c>
      <c r="P105" s="40">
        <v>-2.254575707154742E-2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469.85</v>
      </c>
      <c r="F106" s="37">
        <v>468.5</v>
      </c>
      <c r="G106" s="38">
        <v>466.55</v>
      </c>
      <c r="H106" s="38">
        <v>463.25</v>
      </c>
      <c r="I106" s="38">
        <v>461.3</v>
      </c>
      <c r="J106" s="38">
        <v>471.8</v>
      </c>
      <c r="K106" s="38">
        <v>473.75000000000006</v>
      </c>
      <c r="L106" s="38">
        <v>477.05</v>
      </c>
      <c r="M106" s="28">
        <v>470.45</v>
      </c>
      <c r="N106" s="28">
        <v>465.2</v>
      </c>
      <c r="O106" s="39">
        <v>8635000</v>
      </c>
      <c r="P106" s="40">
        <v>-1.2578616352201259E-2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396.95</v>
      </c>
      <c r="F107" s="37">
        <v>395.06666666666666</v>
      </c>
      <c r="G107" s="38">
        <v>392.63333333333333</v>
      </c>
      <c r="H107" s="38">
        <v>388.31666666666666</v>
      </c>
      <c r="I107" s="38">
        <v>385.88333333333333</v>
      </c>
      <c r="J107" s="38">
        <v>399.38333333333333</v>
      </c>
      <c r="K107" s="38">
        <v>401.81666666666661</v>
      </c>
      <c r="L107" s="38">
        <v>406.13333333333333</v>
      </c>
      <c r="M107" s="28">
        <v>397.5</v>
      </c>
      <c r="N107" s="28">
        <v>390.75</v>
      </c>
      <c r="O107" s="39">
        <v>17772000</v>
      </c>
      <c r="P107" s="40">
        <v>4.9762497172585385E-3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224.05</v>
      </c>
      <c r="F108" s="37">
        <v>222.43333333333337</v>
      </c>
      <c r="G108" s="38">
        <v>220.21666666666673</v>
      </c>
      <c r="H108" s="38">
        <v>216.38333333333335</v>
      </c>
      <c r="I108" s="38">
        <v>214.16666666666671</v>
      </c>
      <c r="J108" s="38">
        <v>226.26666666666674</v>
      </c>
      <c r="K108" s="38">
        <v>228.48333333333338</v>
      </c>
      <c r="L108" s="38">
        <v>232.31666666666675</v>
      </c>
      <c r="M108" s="28">
        <v>224.65</v>
      </c>
      <c r="N108" s="28">
        <v>218.6</v>
      </c>
      <c r="O108" s="39">
        <v>21155500</v>
      </c>
      <c r="P108" s="40">
        <v>-4.7774441978853936E-2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5687.05</v>
      </c>
      <c r="F109" s="37">
        <v>5683.8833333333341</v>
      </c>
      <c r="G109" s="38">
        <v>5651.7666666666682</v>
      </c>
      <c r="H109" s="38">
        <v>5616.4833333333345</v>
      </c>
      <c r="I109" s="38">
        <v>5584.3666666666686</v>
      </c>
      <c r="J109" s="38">
        <v>5719.1666666666679</v>
      </c>
      <c r="K109" s="38">
        <v>5751.2833333333347</v>
      </c>
      <c r="L109" s="38">
        <v>5786.5666666666675</v>
      </c>
      <c r="M109" s="28">
        <v>5716</v>
      </c>
      <c r="N109" s="28">
        <v>5648.6</v>
      </c>
      <c r="O109" s="39">
        <v>357750</v>
      </c>
      <c r="P109" s="40">
        <v>5.2515445719329215E-2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2428.1999999999998</v>
      </c>
      <c r="F110" s="37">
        <v>2429.3833333333332</v>
      </c>
      <c r="G110" s="38">
        <v>2414.0166666666664</v>
      </c>
      <c r="H110" s="38">
        <v>2399.833333333333</v>
      </c>
      <c r="I110" s="38">
        <v>2384.4666666666662</v>
      </c>
      <c r="J110" s="38">
        <v>2443.5666666666666</v>
      </c>
      <c r="K110" s="38">
        <v>2458.9333333333334</v>
      </c>
      <c r="L110" s="38">
        <v>2473.1166666666668</v>
      </c>
      <c r="M110" s="28">
        <v>2444.75</v>
      </c>
      <c r="N110" s="28">
        <v>2415.1999999999998</v>
      </c>
      <c r="O110" s="39">
        <v>3126600</v>
      </c>
      <c r="P110" s="40">
        <v>1.4405294919213548E-2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1315.75</v>
      </c>
      <c r="F111" s="37">
        <v>1314.4166666666667</v>
      </c>
      <c r="G111" s="38">
        <v>1311.2333333333336</v>
      </c>
      <c r="H111" s="38">
        <v>1306.7166666666669</v>
      </c>
      <c r="I111" s="38">
        <v>1303.5333333333338</v>
      </c>
      <c r="J111" s="38">
        <v>1318.9333333333334</v>
      </c>
      <c r="K111" s="38">
        <v>1322.1166666666663</v>
      </c>
      <c r="L111" s="38">
        <v>1326.6333333333332</v>
      </c>
      <c r="M111" s="28">
        <v>1317.6</v>
      </c>
      <c r="N111" s="28">
        <v>1309.9000000000001</v>
      </c>
      <c r="O111" s="39">
        <v>19658350</v>
      </c>
      <c r="P111" s="40">
        <v>-1.3006215670720075E-2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162.9</v>
      </c>
      <c r="F112" s="37">
        <v>161.54999999999998</v>
      </c>
      <c r="G112" s="38">
        <v>157.09999999999997</v>
      </c>
      <c r="H112" s="38">
        <v>151.29999999999998</v>
      </c>
      <c r="I112" s="38">
        <v>146.84999999999997</v>
      </c>
      <c r="J112" s="38">
        <v>167.34999999999997</v>
      </c>
      <c r="K112" s="38">
        <v>171.79999999999995</v>
      </c>
      <c r="L112" s="38">
        <v>177.59999999999997</v>
      </c>
      <c r="M112" s="28">
        <v>166</v>
      </c>
      <c r="N112" s="28">
        <v>155.75</v>
      </c>
      <c r="O112" s="39">
        <v>63626200</v>
      </c>
      <c r="P112" s="40">
        <v>6.0263490296584891E-2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1295.8</v>
      </c>
      <c r="F113" s="37">
        <v>1295.0833333333333</v>
      </c>
      <c r="G113" s="38">
        <v>1290.6666666666665</v>
      </c>
      <c r="H113" s="38">
        <v>1285.5333333333333</v>
      </c>
      <c r="I113" s="38">
        <v>1281.1166666666666</v>
      </c>
      <c r="J113" s="38">
        <v>1300.2166666666665</v>
      </c>
      <c r="K113" s="38">
        <v>1304.633333333333</v>
      </c>
      <c r="L113" s="38">
        <v>1309.7666666666664</v>
      </c>
      <c r="M113" s="28">
        <v>1299.5</v>
      </c>
      <c r="N113" s="28">
        <v>1289.95</v>
      </c>
      <c r="O113" s="39">
        <v>42966000</v>
      </c>
      <c r="P113" s="40">
        <v>-3.0121624183980279E-2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590.25</v>
      </c>
      <c r="F114" s="37">
        <v>589.43333333333339</v>
      </c>
      <c r="G114" s="38">
        <v>582.91666666666674</v>
      </c>
      <c r="H114" s="38">
        <v>575.58333333333337</v>
      </c>
      <c r="I114" s="38">
        <v>569.06666666666672</v>
      </c>
      <c r="J114" s="38">
        <v>596.76666666666677</v>
      </c>
      <c r="K114" s="38">
        <v>603.28333333333342</v>
      </c>
      <c r="L114" s="38">
        <v>610.61666666666679</v>
      </c>
      <c r="M114" s="28">
        <v>595.95000000000005</v>
      </c>
      <c r="N114" s="28">
        <v>582.1</v>
      </c>
      <c r="O114" s="39">
        <v>3067100</v>
      </c>
      <c r="P114" s="40">
        <v>-2.6626467788003809E-2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91.5</v>
      </c>
      <c r="F115" s="37">
        <v>91.033333333333346</v>
      </c>
      <c r="G115" s="38">
        <v>90.366666666666688</v>
      </c>
      <c r="H115" s="38">
        <v>89.233333333333348</v>
      </c>
      <c r="I115" s="38">
        <v>88.566666666666691</v>
      </c>
      <c r="J115" s="38">
        <v>92.166666666666686</v>
      </c>
      <c r="K115" s="38">
        <v>92.833333333333343</v>
      </c>
      <c r="L115" s="38">
        <v>93.966666666666683</v>
      </c>
      <c r="M115" s="28">
        <v>91.7</v>
      </c>
      <c r="N115" s="28">
        <v>89.9</v>
      </c>
      <c r="O115" s="39">
        <v>58080750</v>
      </c>
      <c r="P115" s="40">
        <v>2.1870794078061909E-3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750.35</v>
      </c>
      <c r="F116" s="37">
        <v>753.79999999999984</v>
      </c>
      <c r="G116" s="38">
        <v>743.59999999999968</v>
      </c>
      <c r="H116" s="38">
        <v>736.8499999999998</v>
      </c>
      <c r="I116" s="38">
        <v>726.64999999999964</v>
      </c>
      <c r="J116" s="38">
        <v>760.54999999999973</v>
      </c>
      <c r="K116" s="38">
        <v>770.74999999999977</v>
      </c>
      <c r="L116" s="38">
        <v>777.49999999999977</v>
      </c>
      <c r="M116" s="28">
        <v>764</v>
      </c>
      <c r="N116" s="28">
        <v>747.05</v>
      </c>
      <c r="O116" s="39">
        <v>3145350</v>
      </c>
      <c r="P116" s="40">
        <v>4.8991979189247775E-2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656.55</v>
      </c>
      <c r="F117" s="37">
        <v>655.31666666666661</v>
      </c>
      <c r="G117" s="38">
        <v>648.63333333333321</v>
      </c>
      <c r="H117" s="38">
        <v>640.71666666666658</v>
      </c>
      <c r="I117" s="38">
        <v>634.03333333333319</v>
      </c>
      <c r="J117" s="38">
        <v>663.23333333333323</v>
      </c>
      <c r="K117" s="38">
        <v>669.91666666666663</v>
      </c>
      <c r="L117" s="38">
        <v>677.83333333333326</v>
      </c>
      <c r="M117" s="28">
        <v>662</v>
      </c>
      <c r="N117" s="28">
        <v>647.4</v>
      </c>
      <c r="O117" s="39">
        <v>13534500</v>
      </c>
      <c r="P117" s="40">
        <v>-1.2323606410829449E-2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446.6</v>
      </c>
      <c r="F118" s="37">
        <v>446.61666666666662</v>
      </c>
      <c r="G118" s="38">
        <v>445.03333333333325</v>
      </c>
      <c r="H118" s="38">
        <v>443.46666666666664</v>
      </c>
      <c r="I118" s="38">
        <v>441.88333333333327</v>
      </c>
      <c r="J118" s="38">
        <v>448.18333333333322</v>
      </c>
      <c r="K118" s="38">
        <v>449.76666666666659</v>
      </c>
      <c r="L118" s="38">
        <v>451.3333333333332</v>
      </c>
      <c r="M118" s="28">
        <v>448.2</v>
      </c>
      <c r="N118" s="28">
        <v>445.05</v>
      </c>
      <c r="O118" s="39">
        <v>68987200</v>
      </c>
      <c r="P118" s="40">
        <v>-1.6110261734705519E-2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535.20000000000005</v>
      </c>
      <c r="F119" s="37">
        <v>532.43333333333339</v>
      </c>
      <c r="G119" s="38">
        <v>528.36666666666679</v>
      </c>
      <c r="H119" s="38">
        <v>521.53333333333342</v>
      </c>
      <c r="I119" s="38">
        <v>517.46666666666681</v>
      </c>
      <c r="J119" s="38">
        <v>539.26666666666677</v>
      </c>
      <c r="K119" s="38">
        <v>543.33333333333337</v>
      </c>
      <c r="L119" s="38">
        <v>550.16666666666674</v>
      </c>
      <c r="M119" s="28">
        <v>536.5</v>
      </c>
      <c r="N119" s="28">
        <v>525.6</v>
      </c>
      <c r="O119" s="39">
        <v>25531250</v>
      </c>
      <c r="P119" s="40">
        <v>5.1155370284596775E-2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3295.75</v>
      </c>
      <c r="F120" s="37">
        <v>3271.0666666666671</v>
      </c>
      <c r="G120" s="38">
        <v>3239.1833333333343</v>
      </c>
      <c r="H120" s="38">
        <v>3182.6166666666672</v>
      </c>
      <c r="I120" s="38">
        <v>3150.7333333333345</v>
      </c>
      <c r="J120" s="38">
        <v>3327.6333333333341</v>
      </c>
      <c r="K120" s="38">
        <v>3359.5166666666664</v>
      </c>
      <c r="L120" s="38">
        <v>3416.0833333333339</v>
      </c>
      <c r="M120" s="28">
        <v>3302.95</v>
      </c>
      <c r="N120" s="28">
        <v>3214.5</v>
      </c>
      <c r="O120" s="39">
        <v>531000</v>
      </c>
      <c r="P120" s="40">
        <v>-9.7706032285471534E-2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734.75</v>
      </c>
      <c r="F121" s="37">
        <v>730.08333333333337</v>
      </c>
      <c r="G121" s="38">
        <v>723.16666666666674</v>
      </c>
      <c r="H121" s="38">
        <v>711.58333333333337</v>
      </c>
      <c r="I121" s="38">
        <v>704.66666666666674</v>
      </c>
      <c r="J121" s="38">
        <v>741.66666666666674</v>
      </c>
      <c r="K121" s="38">
        <v>748.58333333333348</v>
      </c>
      <c r="L121" s="38">
        <v>760.16666666666674</v>
      </c>
      <c r="M121" s="28">
        <v>737</v>
      </c>
      <c r="N121" s="28">
        <v>718.5</v>
      </c>
      <c r="O121" s="39">
        <v>30528900</v>
      </c>
      <c r="P121" s="40">
        <v>2.8610416192858767E-2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492.75</v>
      </c>
      <c r="F122" s="37">
        <v>490.81666666666666</v>
      </c>
      <c r="G122" s="38">
        <v>486.68333333333334</v>
      </c>
      <c r="H122" s="38">
        <v>480.61666666666667</v>
      </c>
      <c r="I122" s="38">
        <v>476.48333333333335</v>
      </c>
      <c r="J122" s="38">
        <v>496.88333333333333</v>
      </c>
      <c r="K122" s="38">
        <v>501.01666666666665</v>
      </c>
      <c r="L122" s="38">
        <v>507.08333333333331</v>
      </c>
      <c r="M122" s="28">
        <v>494.95</v>
      </c>
      <c r="N122" s="28">
        <v>484.75</v>
      </c>
      <c r="O122" s="39">
        <v>15763750</v>
      </c>
      <c r="P122" s="40">
        <v>-1.1212168731378392E-2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1937.5</v>
      </c>
      <c r="F123" s="37">
        <v>1942.75</v>
      </c>
      <c r="G123" s="38">
        <v>1929.8</v>
      </c>
      <c r="H123" s="38">
        <v>1922.1</v>
      </c>
      <c r="I123" s="38">
        <v>1909.1499999999999</v>
      </c>
      <c r="J123" s="38">
        <v>1950.45</v>
      </c>
      <c r="K123" s="38">
        <v>1963.3999999999999</v>
      </c>
      <c r="L123" s="38">
        <v>1971.1000000000001</v>
      </c>
      <c r="M123" s="28">
        <v>1955.7</v>
      </c>
      <c r="N123" s="28">
        <v>1935.05</v>
      </c>
      <c r="O123" s="39">
        <v>31404000</v>
      </c>
      <c r="P123" s="40">
        <v>7.5201478363533698E-3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108.3</v>
      </c>
      <c r="F124" s="37">
        <v>108.28333333333335</v>
      </c>
      <c r="G124" s="38">
        <v>107.56666666666669</v>
      </c>
      <c r="H124" s="38">
        <v>106.83333333333334</v>
      </c>
      <c r="I124" s="38">
        <v>106.11666666666669</v>
      </c>
      <c r="J124" s="38">
        <v>109.01666666666669</v>
      </c>
      <c r="K124" s="38">
        <v>109.73333333333336</v>
      </c>
      <c r="L124" s="38">
        <v>110.4666666666667</v>
      </c>
      <c r="M124" s="28">
        <v>109</v>
      </c>
      <c r="N124" s="28">
        <v>107.55</v>
      </c>
      <c r="O124" s="39">
        <v>79548536</v>
      </c>
      <c r="P124" s="40">
        <v>2.1896136650235012E-2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2036.75</v>
      </c>
      <c r="F125" s="37">
        <v>2032.95</v>
      </c>
      <c r="G125" s="38">
        <v>2019.8500000000001</v>
      </c>
      <c r="H125" s="38">
        <v>2002.95</v>
      </c>
      <c r="I125" s="38">
        <v>1989.8500000000001</v>
      </c>
      <c r="J125" s="38">
        <v>2049.8500000000004</v>
      </c>
      <c r="K125" s="38">
        <v>2062.9499999999998</v>
      </c>
      <c r="L125" s="38">
        <v>2079.8500000000004</v>
      </c>
      <c r="M125" s="28">
        <v>2046.05</v>
      </c>
      <c r="N125" s="28">
        <v>2016.05</v>
      </c>
      <c r="O125" s="39">
        <v>712750</v>
      </c>
      <c r="P125" s="40">
        <v>2.946486603596447E-2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350.75</v>
      </c>
      <c r="F126" s="37">
        <v>348.7</v>
      </c>
      <c r="G126" s="38">
        <v>345.25</v>
      </c>
      <c r="H126" s="38">
        <v>339.75</v>
      </c>
      <c r="I126" s="38">
        <v>336.3</v>
      </c>
      <c r="J126" s="38">
        <v>354.2</v>
      </c>
      <c r="K126" s="38">
        <v>357.64999999999992</v>
      </c>
      <c r="L126" s="38">
        <v>363.15</v>
      </c>
      <c r="M126" s="28">
        <v>352.15</v>
      </c>
      <c r="N126" s="28">
        <v>343.2</v>
      </c>
      <c r="O126" s="39">
        <v>12514500</v>
      </c>
      <c r="P126" s="40">
        <v>-3.4718627817902389E-3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379.45</v>
      </c>
      <c r="F127" s="37">
        <v>378.40000000000003</v>
      </c>
      <c r="G127" s="38">
        <v>376.00000000000006</v>
      </c>
      <c r="H127" s="38">
        <v>372.55</v>
      </c>
      <c r="I127" s="38">
        <v>370.15000000000003</v>
      </c>
      <c r="J127" s="38">
        <v>381.85000000000008</v>
      </c>
      <c r="K127" s="38">
        <v>384.25000000000006</v>
      </c>
      <c r="L127" s="38">
        <v>387.7000000000001</v>
      </c>
      <c r="M127" s="28">
        <v>380.8</v>
      </c>
      <c r="N127" s="28">
        <v>374.95</v>
      </c>
      <c r="O127" s="39">
        <v>14806000</v>
      </c>
      <c r="P127" s="40">
        <v>1.8947083502503723E-3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2324.6999999999998</v>
      </c>
      <c r="F128" s="37">
        <v>2313.15</v>
      </c>
      <c r="G128" s="38">
        <v>2298.6000000000004</v>
      </c>
      <c r="H128" s="38">
        <v>2272.5000000000005</v>
      </c>
      <c r="I128" s="38">
        <v>2257.9500000000007</v>
      </c>
      <c r="J128" s="38">
        <v>2339.25</v>
      </c>
      <c r="K128" s="38">
        <v>2353.8000000000002</v>
      </c>
      <c r="L128" s="38">
        <v>2379.8999999999996</v>
      </c>
      <c r="M128" s="28">
        <v>2327.6999999999998</v>
      </c>
      <c r="N128" s="28">
        <v>2287.0500000000002</v>
      </c>
      <c r="O128" s="39">
        <v>12298800</v>
      </c>
      <c r="P128" s="40">
        <v>-2.4438997691740239E-2</v>
      </c>
    </row>
    <row r="129" spans="1:16" ht="12.75" customHeight="1">
      <c r="A129" s="28">
        <v>119</v>
      </c>
      <c r="B129" s="29" t="s">
        <v>86</v>
      </c>
      <c r="C129" s="30" t="s">
        <v>862</v>
      </c>
      <c r="D129" s="31">
        <v>45106</v>
      </c>
      <c r="E129" s="37">
        <v>4922.5</v>
      </c>
      <c r="F129" s="37">
        <v>4897.5666666666666</v>
      </c>
      <c r="G129" s="38">
        <v>4857.1333333333332</v>
      </c>
      <c r="H129" s="38">
        <v>4791.7666666666664</v>
      </c>
      <c r="I129" s="38">
        <v>4751.333333333333</v>
      </c>
      <c r="J129" s="38">
        <v>4962.9333333333334</v>
      </c>
      <c r="K129" s="38">
        <v>5003.3666666666659</v>
      </c>
      <c r="L129" s="38">
        <v>5068.7333333333336</v>
      </c>
      <c r="M129" s="28">
        <v>4938</v>
      </c>
      <c r="N129" s="28">
        <v>4832.2</v>
      </c>
      <c r="O129" s="39">
        <v>1727400</v>
      </c>
      <c r="P129" s="40">
        <v>-1.8076398362892224E-2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3870.65</v>
      </c>
      <c r="F130" s="37">
        <v>3861.7666666666664</v>
      </c>
      <c r="G130" s="38">
        <v>3844.3833333333328</v>
      </c>
      <c r="H130" s="38">
        <v>3818.1166666666663</v>
      </c>
      <c r="I130" s="38">
        <v>3800.7333333333327</v>
      </c>
      <c r="J130" s="38">
        <v>3888.0333333333328</v>
      </c>
      <c r="K130" s="38">
        <v>3905.4166666666661</v>
      </c>
      <c r="L130" s="38">
        <v>3931.6833333333329</v>
      </c>
      <c r="M130" s="28">
        <v>3879.15</v>
      </c>
      <c r="N130" s="28">
        <v>3835.5</v>
      </c>
      <c r="O130" s="39">
        <v>1176200</v>
      </c>
      <c r="P130" s="40">
        <v>-6.9233367105707528E-3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822.5</v>
      </c>
      <c r="F131" s="37">
        <v>823.9</v>
      </c>
      <c r="G131" s="38">
        <v>816.8</v>
      </c>
      <c r="H131" s="38">
        <v>811.1</v>
      </c>
      <c r="I131" s="38">
        <v>804</v>
      </c>
      <c r="J131" s="38">
        <v>829.59999999999991</v>
      </c>
      <c r="K131" s="38">
        <v>836.7</v>
      </c>
      <c r="L131" s="38">
        <v>842.39999999999986</v>
      </c>
      <c r="M131" s="28">
        <v>831</v>
      </c>
      <c r="N131" s="28">
        <v>818.2</v>
      </c>
      <c r="O131" s="39">
        <v>7278550</v>
      </c>
      <c r="P131" s="40">
        <v>2.8106335636491394E-3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1409.85</v>
      </c>
      <c r="F132" s="37">
        <v>1410.8333333333333</v>
      </c>
      <c r="G132" s="38">
        <v>1399.6666666666665</v>
      </c>
      <c r="H132" s="38">
        <v>1389.4833333333333</v>
      </c>
      <c r="I132" s="38">
        <v>1378.3166666666666</v>
      </c>
      <c r="J132" s="38">
        <v>1421.0166666666664</v>
      </c>
      <c r="K132" s="38">
        <v>1432.1833333333329</v>
      </c>
      <c r="L132" s="38">
        <v>1442.3666666666663</v>
      </c>
      <c r="M132" s="28">
        <v>1422</v>
      </c>
      <c r="N132" s="28">
        <v>1400.65</v>
      </c>
      <c r="O132" s="39">
        <v>13974800</v>
      </c>
      <c r="P132" s="40">
        <v>-2.4242424242424242E-2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293.39999999999998</v>
      </c>
      <c r="F133" s="37">
        <v>293.96666666666664</v>
      </c>
      <c r="G133" s="38">
        <v>291.33333333333326</v>
      </c>
      <c r="H133" s="38">
        <v>289.26666666666659</v>
      </c>
      <c r="I133" s="38">
        <v>286.63333333333321</v>
      </c>
      <c r="J133" s="38">
        <v>296.0333333333333</v>
      </c>
      <c r="K133" s="38">
        <v>298.66666666666663</v>
      </c>
      <c r="L133" s="38">
        <v>300.73333333333335</v>
      </c>
      <c r="M133" s="28">
        <v>296.60000000000002</v>
      </c>
      <c r="N133" s="28">
        <v>291.89999999999998</v>
      </c>
      <c r="O133" s="39">
        <v>26456000</v>
      </c>
      <c r="P133" s="40">
        <v>3.781578534442178E-2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113.55</v>
      </c>
      <c r="F134" s="37">
        <v>112.5</v>
      </c>
      <c r="G134" s="38">
        <v>111.2</v>
      </c>
      <c r="H134" s="38">
        <v>108.85000000000001</v>
      </c>
      <c r="I134" s="38">
        <v>107.55000000000001</v>
      </c>
      <c r="J134" s="38">
        <v>114.85</v>
      </c>
      <c r="K134" s="38">
        <v>116.15</v>
      </c>
      <c r="L134" s="38">
        <v>118.49999999999999</v>
      </c>
      <c r="M134" s="28">
        <v>113.8</v>
      </c>
      <c r="N134" s="28">
        <v>110.15</v>
      </c>
      <c r="O134" s="39">
        <v>64602000</v>
      </c>
      <c r="P134" s="40">
        <v>-5.295100712463717E-2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552.35</v>
      </c>
      <c r="F135" s="37">
        <v>551.55000000000007</v>
      </c>
      <c r="G135" s="38">
        <v>549.30000000000018</v>
      </c>
      <c r="H135" s="38">
        <v>546.25000000000011</v>
      </c>
      <c r="I135" s="38">
        <v>544.00000000000023</v>
      </c>
      <c r="J135" s="38">
        <v>554.60000000000014</v>
      </c>
      <c r="K135" s="38">
        <v>556.84999999999991</v>
      </c>
      <c r="L135" s="38">
        <v>559.90000000000009</v>
      </c>
      <c r="M135" s="28">
        <v>553.79999999999995</v>
      </c>
      <c r="N135" s="28">
        <v>548.5</v>
      </c>
      <c r="O135" s="39">
        <v>9746400</v>
      </c>
      <c r="P135" s="40">
        <v>-1.4918132201334143E-2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9719.9</v>
      </c>
      <c r="F136" s="37">
        <v>9728.2833333333328</v>
      </c>
      <c r="G136" s="38">
        <v>9641.616666666665</v>
      </c>
      <c r="H136" s="38">
        <v>9563.3333333333321</v>
      </c>
      <c r="I136" s="38">
        <v>9476.6666666666642</v>
      </c>
      <c r="J136" s="38">
        <v>9806.5666666666657</v>
      </c>
      <c r="K136" s="38">
        <v>9893.2333333333336</v>
      </c>
      <c r="L136" s="38">
        <v>9971.5166666666664</v>
      </c>
      <c r="M136" s="28">
        <v>9814.9500000000007</v>
      </c>
      <c r="N136" s="28">
        <v>9650</v>
      </c>
      <c r="O136" s="39">
        <v>2305000</v>
      </c>
      <c r="P136" s="40">
        <v>-2.1356090519254446E-2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879.65</v>
      </c>
      <c r="F137" s="37">
        <v>877.93333333333339</v>
      </c>
      <c r="G137" s="38">
        <v>872.36666666666679</v>
      </c>
      <c r="H137" s="38">
        <v>865.08333333333337</v>
      </c>
      <c r="I137" s="38">
        <v>859.51666666666677</v>
      </c>
      <c r="J137" s="38">
        <v>885.21666666666681</v>
      </c>
      <c r="K137" s="38">
        <v>890.78333333333342</v>
      </c>
      <c r="L137" s="38">
        <v>898.06666666666683</v>
      </c>
      <c r="M137" s="28">
        <v>883.5</v>
      </c>
      <c r="N137" s="28">
        <v>870.65</v>
      </c>
      <c r="O137" s="39">
        <v>10109550</v>
      </c>
      <c r="P137" s="40">
        <v>2.655518941957943E-3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1505.1</v>
      </c>
      <c r="F138" s="37">
        <v>1496.4166666666667</v>
      </c>
      <c r="G138" s="38">
        <v>1484.1833333333334</v>
      </c>
      <c r="H138" s="38">
        <v>1463.2666666666667</v>
      </c>
      <c r="I138" s="38">
        <v>1451.0333333333333</v>
      </c>
      <c r="J138" s="38">
        <v>1517.3333333333335</v>
      </c>
      <c r="K138" s="38">
        <v>1529.5666666666666</v>
      </c>
      <c r="L138" s="38">
        <v>1550.4833333333336</v>
      </c>
      <c r="M138" s="28">
        <v>1508.65</v>
      </c>
      <c r="N138" s="28">
        <v>1475.5</v>
      </c>
      <c r="O138" s="39">
        <v>1541600</v>
      </c>
      <c r="P138" s="40">
        <v>7.3183481442760066E-3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1321.05</v>
      </c>
      <c r="F139" s="37">
        <v>1323.7333333333333</v>
      </c>
      <c r="G139" s="38">
        <v>1309.9166666666667</v>
      </c>
      <c r="H139" s="38">
        <v>1298.7833333333333</v>
      </c>
      <c r="I139" s="38">
        <v>1284.9666666666667</v>
      </c>
      <c r="J139" s="38">
        <v>1334.8666666666668</v>
      </c>
      <c r="K139" s="38">
        <v>1348.6833333333334</v>
      </c>
      <c r="L139" s="38">
        <v>1359.8166666666668</v>
      </c>
      <c r="M139" s="28">
        <v>1337.55</v>
      </c>
      <c r="N139" s="28">
        <v>1312.6</v>
      </c>
      <c r="O139" s="39">
        <v>967200</v>
      </c>
      <c r="P139" s="40">
        <v>3.1130063965884861E-2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706.9</v>
      </c>
      <c r="F140" s="37">
        <v>706.38333333333321</v>
      </c>
      <c r="G140" s="38">
        <v>695.06666666666638</v>
      </c>
      <c r="H140" s="38">
        <v>683.23333333333312</v>
      </c>
      <c r="I140" s="38">
        <v>671.91666666666629</v>
      </c>
      <c r="J140" s="38">
        <v>718.21666666666647</v>
      </c>
      <c r="K140" s="38">
        <v>729.5333333333333</v>
      </c>
      <c r="L140" s="38">
        <v>741.36666666666656</v>
      </c>
      <c r="M140" s="28">
        <v>717.7</v>
      </c>
      <c r="N140" s="28">
        <v>694.55</v>
      </c>
      <c r="O140" s="39">
        <v>4301650</v>
      </c>
      <c r="P140" s="40">
        <v>7.0275179140127389E-2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1036.6500000000001</v>
      </c>
      <c r="F141" s="37">
        <v>1035.8999999999999</v>
      </c>
      <c r="G141" s="38">
        <v>1031.7499999999998</v>
      </c>
      <c r="H141" s="38">
        <v>1026.8499999999999</v>
      </c>
      <c r="I141" s="38">
        <v>1022.6999999999998</v>
      </c>
      <c r="J141" s="38">
        <v>1040.7999999999997</v>
      </c>
      <c r="K141" s="38">
        <v>1044.9499999999998</v>
      </c>
      <c r="L141" s="38">
        <v>1049.8499999999997</v>
      </c>
      <c r="M141" s="28">
        <v>1040.05</v>
      </c>
      <c r="N141" s="28">
        <v>1031</v>
      </c>
      <c r="O141" s="39">
        <v>2080000</v>
      </c>
      <c r="P141" s="40">
        <v>3.0864197530864196E-3</v>
      </c>
    </row>
    <row r="142" spans="1:16" ht="12.75" customHeight="1">
      <c r="A142" s="28">
        <v>132</v>
      </c>
      <c r="B142" s="29" t="s">
        <v>49</v>
      </c>
      <c r="C142" s="30" t="s">
        <v>799</v>
      </c>
      <c r="D142" s="31">
        <v>45106</v>
      </c>
      <c r="E142" s="37">
        <v>81.05</v>
      </c>
      <c r="F142" s="37">
        <v>80.983333333333334</v>
      </c>
      <c r="G142" s="38">
        <v>80.466666666666669</v>
      </c>
      <c r="H142" s="38">
        <v>79.88333333333334</v>
      </c>
      <c r="I142" s="38">
        <v>79.366666666666674</v>
      </c>
      <c r="J142" s="38">
        <v>81.566666666666663</v>
      </c>
      <c r="K142" s="38">
        <v>82.083333333333343</v>
      </c>
      <c r="L142" s="38">
        <v>82.666666666666657</v>
      </c>
      <c r="M142" s="28">
        <v>81.5</v>
      </c>
      <c r="N142" s="28">
        <v>80.400000000000006</v>
      </c>
      <c r="O142" s="39">
        <v>65636450</v>
      </c>
      <c r="P142" s="40">
        <v>1.8150554514099217E-2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1912</v>
      </c>
      <c r="F143" s="37">
        <v>1913.6166666666668</v>
      </c>
      <c r="G143" s="38">
        <v>1900.4333333333336</v>
      </c>
      <c r="H143" s="38">
        <v>1888.8666666666668</v>
      </c>
      <c r="I143" s="38">
        <v>1875.6833333333336</v>
      </c>
      <c r="J143" s="38">
        <v>1925.1833333333336</v>
      </c>
      <c r="K143" s="38">
        <v>1938.366666666667</v>
      </c>
      <c r="L143" s="38">
        <v>1949.9333333333336</v>
      </c>
      <c r="M143" s="28">
        <v>1926.8</v>
      </c>
      <c r="N143" s="28">
        <v>1902.05</v>
      </c>
      <c r="O143" s="39">
        <v>2986500</v>
      </c>
      <c r="P143" s="40">
        <v>4.3466198094885789E-3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98085.9</v>
      </c>
      <c r="F144" s="37">
        <v>98378.816666666651</v>
      </c>
      <c r="G144" s="38">
        <v>96979.933333333305</v>
      </c>
      <c r="H144" s="38">
        <v>95873.96666666666</v>
      </c>
      <c r="I144" s="38">
        <v>94475.083333333314</v>
      </c>
      <c r="J144" s="38">
        <v>99484.783333333296</v>
      </c>
      <c r="K144" s="38">
        <v>100883.66666666666</v>
      </c>
      <c r="L144" s="38">
        <v>101989.63333333329</v>
      </c>
      <c r="M144" s="28">
        <v>99777.7</v>
      </c>
      <c r="N144" s="28">
        <v>97272.85</v>
      </c>
      <c r="O144" s="39">
        <v>53980</v>
      </c>
      <c r="P144" s="40">
        <v>2.9563227160022888E-2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1133.2</v>
      </c>
      <c r="F145" s="37">
        <v>1132.2</v>
      </c>
      <c r="G145" s="38">
        <v>1128</v>
      </c>
      <c r="H145" s="38">
        <v>1122.8</v>
      </c>
      <c r="I145" s="38">
        <v>1118.5999999999999</v>
      </c>
      <c r="J145" s="38">
        <v>1137.4000000000001</v>
      </c>
      <c r="K145" s="38">
        <v>1141.6000000000004</v>
      </c>
      <c r="L145" s="38">
        <v>1146.8000000000002</v>
      </c>
      <c r="M145" s="28">
        <v>1136.4000000000001</v>
      </c>
      <c r="N145" s="28">
        <v>1127</v>
      </c>
      <c r="O145" s="39">
        <v>5278900</v>
      </c>
      <c r="P145" s="40">
        <v>-3.3229491173416407E-3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84.9</v>
      </c>
      <c r="F146" s="37">
        <v>84.666666666666671</v>
      </c>
      <c r="G146" s="38">
        <v>84.083333333333343</v>
      </c>
      <c r="H146" s="38">
        <v>83.266666666666666</v>
      </c>
      <c r="I146" s="38">
        <v>82.683333333333337</v>
      </c>
      <c r="J146" s="38">
        <v>85.483333333333348</v>
      </c>
      <c r="K146" s="38">
        <v>86.066666666666691</v>
      </c>
      <c r="L146" s="38">
        <v>86.883333333333354</v>
      </c>
      <c r="M146" s="28">
        <v>85.25</v>
      </c>
      <c r="N146" s="28">
        <v>83.85</v>
      </c>
      <c r="O146" s="39">
        <v>46732500</v>
      </c>
      <c r="P146" s="40">
        <v>8.0893059375505578E-3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4206.95</v>
      </c>
      <c r="F147" s="37">
        <v>4192.3666666666659</v>
      </c>
      <c r="G147" s="38">
        <v>4168.6333333333314</v>
      </c>
      <c r="H147" s="38">
        <v>4130.3166666666657</v>
      </c>
      <c r="I147" s="38">
        <v>4106.5833333333312</v>
      </c>
      <c r="J147" s="38">
        <v>4230.6833333333316</v>
      </c>
      <c r="K147" s="38">
        <v>4254.416666666667</v>
      </c>
      <c r="L147" s="38">
        <v>4292.7333333333318</v>
      </c>
      <c r="M147" s="28">
        <v>4216.1000000000004</v>
      </c>
      <c r="N147" s="28">
        <v>4154.05</v>
      </c>
      <c r="O147" s="39">
        <v>1584600</v>
      </c>
      <c r="P147" s="40">
        <v>-1.7149945728019849E-2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4738.45</v>
      </c>
      <c r="F148" s="37">
        <v>4714.55</v>
      </c>
      <c r="G148" s="38">
        <v>4672.1000000000004</v>
      </c>
      <c r="H148" s="38">
        <v>4605.75</v>
      </c>
      <c r="I148" s="38">
        <v>4563.3</v>
      </c>
      <c r="J148" s="38">
        <v>4780.9000000000005</v>
      </c>
      <c r="K148" s="38">
        <v>4823.3499999999995</v>
      </c>
      <c r="L148" s="38">
        <v>4889.7000000000007</v>
      </c>
      <c r="M148" s="28">
        <v>4757</v>
      </c>
      <c r="N148" s="28">
        <v>4648.2</v>
      </c>
      <c r="O148" s="39">
        <v>653700</v>
      </c>
      <c r="P148" s="40">
        <v>9.7180261832829809E-2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22508.7</v>
      </c>
      <c r="F149" s="37">
        <v>22327.283333333336</v>
      </c>
      <c r="G149" s="38">
        <v>22094.566666666673</v>
      </c>
      <c r="H149" s="38">
        <v>21680.433333333338</v>
      </c>
      <c r="I149" s="38">
        <v>21447.716666666674</v>
      </c>
      <c r="J149" s="38">
        <v>22741.416666666672</v>
      </c>
      <c r="K149" s="38">
        <v>22974.133333333339</v>
      </c>
      <c r="L149" s="38">
        <v>23388.26666666667</v>
      </c>
      <c r="M149" s="28">
        <v>22560</v>
      </c>
      <c r="N149" s="28">
        <v>21913.15</v>
      </c>
      <c r="O149" s="39">
        <v>415000</v>
      </c>
      <c r="P149" s="40">
        <v>5.1804541768045415E-2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110.3</v>
      </c>
      <c r="F150" s="37">
        <v>110.21666666666665</v>
      </c>
      <c r="G150" s="38">
        <v>109.7833333333333</v>
      </c>
      <c r="H150" s="38">
        <v>109.26666666666665</v>
      </c>
      <c r="I150" s="38">
        <v>108.8333333333333</v>
      </c>
      <c r="J150" s="38">
        <v>110.73333333333331</v>
      </c>
      <c r="K150" s="38">
        <v>111.16666666666667</v>
      </c>
      <c r="L150" s="38">
        <v>111.68333333333331</v>
      </c>
      <c r="M150" s="28">
        <v>110.65</v>
      </c>
      <c r="N150" s="28">
        <v>109.7</v>
      </c>
      <c r="O150" s="39">
        <v>55971000</v>
      </c>
      <c r="P150" s="40">
        <v>2.9635761589403974E-2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178.3</v>
      </c>
      <c r="F151" s="37">
        <v>177.81666666666669</v>
      </c>
      <c r="G151" s="38">
        <v>176.83333333333337</v>
      </c>
      <c r="H151" s="38">
        <v>175.36666666666667</v>
      </c>
      <c r="I151" s="38">
        <v>174.38333333333335</v>
      </c>
      <c r="J151" s="38">
        <v>179.28333333333339</v>
      </c>
      <c r="K151" s="38">
        <v>180.26666666666668</v>
      </c>
      <c r="L151" s="38">
        <v>181.73333333333341</v>
      </c>
      <c r="M151" s="28">
        <v>178.8</v>
      </c>
      <c r="N151" s="28">
        <v>176.35</v>
      </c>
      <c r="O151" s="39">
        <v>71736600</v>
      </c>
      <c r="P151" s="40">
        <v>1.6797851885674072E-3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983.65</v>
      </c>
      <c r="F152" s="37">
        <v>986.86666666666679</v>
      </c>
      <c r="G152" s="38">
        <v>974.73333333333358</v>
      </c>
      <c r="H152" s="38">
        <v>965.81666666666683</v>
      </c>
      <c r="I152" s="38">
        <v>953.68333333333362</v>
      </c>
      <c r="J152" s="38">
        <v>995.78333333333353</v>
      </c>
      <c r="K152" s="38">
        <v>1007.9166666666667</v>
      </c>
      <c r="L152" s="38">
        <v>1016.8333333333335</v>
      </c>
      <c r="M152" s="28">
        <v>999</v>
      </c>
      <c r="N152" s="28">
        <v>977.95</v>
      </c>
      <c r="O152" s="39">
        <v>5791100</v>
      </c>
      <c r="P152" s="40">
        <v>2.8596294914832773E-2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3611.3</v>
      </c>
      <c r="F153" s="37">
        <v>3607.2999999999997</v>
      </c>
      <c r="G153" s="38">
        <v>3581.8499999999995</v>
      </c>
      <c r="H153" s="38">
        <v>3552.3999999999996</v>
      </c>
      <c r="I153" s="38">
        <v>3526.9499999999994</v>
      </c>
      <c r="J153" s="38">
        <v>3636.7499999999995</v>
      </c>
      <c r="K153" s="38">
        <v>3662.1999999999994</v>
      </c>
      <c r="L153" s="38">
        <v>3691.6499999999996</v>
      </c>
      <c r="M153" s="28">
        <v>3632.75</v>
      </c>
      <c r="N153" s="28">
        <v>3577.85</v>
      </c>
      <c r="O153" s="39">
        <v>264400</v>
      </c>
      <c r="P153" s="40">
        <v>-1.9287833827893175E-2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154.75</v>
      </c>
      <c r="F154" s="37">
        <v>154.31666666666669</v>
      </c>
      <c r="G154" s="38">
        <v>153.53333333333339</v>
      </c>
      <c r="H154" s="38">
        <v>152.31666666666669</v>
      </c>
      <c r="I154" s="38">
        <v>151.53333333333339</v>
      </c>
      <c r="J154" s="38">
        <v>155.53333333333339</v>
      </c>
      <c r="K154" s="38">
        <v>156.31666666666669</v>
      </c>
      <c r="L154" s="38">
        <v>157.53333333333339</v>
      </c>
      <c r="M154" s="28">
        <v>155.1</v>
      </c>
      <c r="N154" s="28">
        <v>153.1</v>
      </c>
      <c r="O154" s="39">
        <v>49330050</v>
      </c>
      <c r="P154" s="40">
        <v>2.2422598148739228E-2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39543.25</v>
      </c>
      <c r="F155" s="37">
        <v>39229.416666666664</v>
      </c>
      <c r="G155" s="38">
        <v>38813.98333333333</v>
      </c>
      <c r="H155" s="38">
        <v>38084.716666666667</v>
      </c>
      <c r="I155" s="38">
        <v>37669.283333333333</v>
      </c>
      <c r="J155" s="38">
        <v>39958.683333333327</v>
      </c>
      <c r="K155" s="38">
        <v>40374.116666666661</v>
      </c>
      <c r="L155" s="38">
        <v>41103.383333333324</v>
      </c>
      <c r="M155" s="28">
        <v>39644.85</v>
      </c>
      <c r="N155" s="28">
        <v>38500.15</v>
      </c>
      <c r="O155" s="39">
        <v>166890</v>
      </c>
      <c r="P155" s="40">
        <v>-3.3698106652770538E-2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798.9</v>
      </c>
      <c r="F156" s="37">
        <v>797.30000000000007</v>
      </c>
      <c r="G156" s="38">
        <v>791.60000000000014</v>
      </c>
      <c r="H156" s="38">
        <v>784.30000000000007</v>
      </c>
      <c r="I156" s="38">
        <v>778.60000000000014</v>
      </c>
      <c r="J156" s="38">
        <v>804.60000000000014</v>
      </c>
      <c r="K156" s="38">
        <v>810.30000000000018</v>
      </c>
      <c r="L156" s="38">
        <v>817.60000000000014</v>
      </c>
      <c r="M156" s="28">
        <v>803</v>
      </c>
      <c r="N156" s="28">
        <v>790</v>
      </c>
      <c r="O156" s="39">
        <v>8863600</v>
      </c>
      <c r="P156" s="40">
        <v>6.6438768441017138E-3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5026.7</v>
      </c>
      <c r="F157" s="37">
        <v>5006.0666666666666</v>
      </c>
      <c r="G157" s="38">
        <v>4976.6833333333334</v>
      </c>
      <c r="H157" s="38">
        <v>4926.666666666667</v>
      </c>
      <c r="I157" s="38">
        <v>4897.2833333333338</v>
      </c>
      <c r="J157" s="38">
        <v>5056.083333333333</v>
      </c>
      <c r="K157" s="38">
        <v>5085.4666666666662</v>
      </c>
      <c r="L157" s="38">
        <v>5135.4833333333327</v>
      </c>
      <c r="M157" s="28">
        <v>5035.45</v>
      </c>
      <c r="N157" s="28">
        <v>4956.05</v>
      </c>
      <c r="O157" s="39">
        <v>1356075</v>
      </c>
      <c r="P157" s="40">
        <v>-3.7869381673702511E-2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225.05</v>
      </c>
      <c r="F158" s="37">
        <v>224.68333333333331</v>
      </c>
      <c r="G158" s="38">
        <v>224.01666666666662</v>
      </c>
      <c r="H158" s="38">
        <v>222.98333333333332</v>
      </c>
      <c r="I158" s="38">
        <v>222.31666666666663</v>
      </c>
      <c r="J158" s="38">
        <v>225.71666666666661</v>
      </c>
      <c r="K158" s="38">
        <v>226.3833333333333</v>
      </c>
      <c r="L158" s="38">
        <v>227.4166666666666</v>
      </c>
      <c r="M158" s="28">
        <v>225.35</v>
      </c>
      <c r="N158" s="28">
        <v>223.65</v>
      </c>
      <c r="O158" s="39">
        <v>14703000</v>
      </c>
      <c r="P158" s="40">
        <v>-1.0498687664041995E-2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197.3</v>
      </c>
      <c r="F159" s="37">
        <v>196.91666666666666</v>
      </c>
      <c r="G159" s="38">
        <v>195.88333333333333</v>
      </c>
      <c r="H159" s="38">
        <v>194.46666666666667</v>
      </c>
      <c r="I159" s="38">
        <v>193.43333333333334</v>
      </c>
      <c r="J159" s="38">
        <v>198.33333333333331</v>
      </c>
      <c r="K159" s="38">
        <v>199.36666666666667</v>
      </c>
      <c r="L159" s="38">
        <v>200.7833333333333</v>
      </c>
      <c r="M159" s="28">
        <v>197.95</v>
      </c>
      <c r="N159" s="28">
        <v>195.5</v>
      </c>
      <c r="O159" s="39">
        <v>64356000</v>
      </c>
      <c r="P159" s="40">
        <v>-4.2210283960092097E-3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2666.25</v>
      </c>
      <c r="F160" s="37">
        <v>2666.7000000000003</v>
      </c>
      <c r="G160" s="38">
        <v>2651.4500000000007</v>
      </c>
      <c r="H160" s="38">
        <v>2636.6500000000005</v>
      </c>
      <c r="I160" s="38">
        <v>2621.400000000001</v>
      </c>
      <c r="J160" s="38">
        <v>2681.5000000000005</v>
      </c>
      <c r="K160" s="38">
        <v>2696.7499999999995</v>
      </c>
      <c r="L160" s="38">
        <v>2711.55</v>
      </c>
      <c r="M160" s="28">
        <v>2681.95</v>
      </c>
      <c r="N160" s="28">
        <v>2651.9</v>
      </c>
      <c r="O160" s="39">
        <v>2199750</v>
      </c>
      <c r="P160" s="40">
        <v>4.4520547945205479E-3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3692.85</v>
      </c>
      <c r="F161" s="37">
        <v>3667.5</v>
      </c>
      <c r="G161" s="38">
        <v>3623.1</v>
      </c>
      <c r="H161" s="38">
        <v>3553.35</v>
      </c>
      <c r="I161" s="38">
        <v>3508.95</v>
      </c>
      <c r="J161" s="38">
        <v>3737.25</v>
      </c>
      <c r="K161" s="38">
        <v>3781.6499999999996</v>
      </c>
      <c r="L161" s="38">
        <v>3851.4</v>
      </c>
      <c r="M161" s="28">
        <v>3711.9</v>
      </c>
      <c r="N161" s="28">
        <v>3597.75</v>
      </c>
      <c r="O161" s="39">
        <v>1867000</v>
      </c>
      <c r="P161" s="40">
        <v>-2.8363257871454592E-2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52.1</v>
      </c>
      <c r="F162" s="37">
        <v>52</v>
      </c>
      <c r="G162" s="38">
        <v>51.85</v>
      </c>
      <c r="H162" s="38">
        <v>51.6</v>
      </c>
      <c r="I162" s="38">
        <v>51.45</v>
      </c>
      <c r="J162" s="38">
        <v>52.25</v>
      </c>
      <c r="K162" s="38">
        <v>52.400000000000006</v>
      </c>
      <c r="L162" s="38">
        <v>52.65</v>
      </c>
      <c r="M162" s="28">
        <v>52.15</v>
      </c>
      <c r="N162" s="28">
        <v>51.75</v>
      </c>
      <c r="O162" s="39">
        <v>260496000</v>
      </c>
      <c r="P162" s="40">
        <v>2.08803611738149E-2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3545.25</v>
      </c>
      <c r="F163" s="37">
        <v>3559.8166666666671</v>
      </c>
      <c r="G163" s="38">
        <v>3515.6333333333341</v>
      </c>
      <c r="H163" s="38">
        <v>3486.0166666666669</v>
      </c>
      <c r="I163" s="38">
        <v>3441.8333333333339</v>
      </c>
      <c r="J163" s="38">
        <v>3589.4333333333343</v>
      </c>
      <c r="K163" s="38">
        <v>3633.6166666666677</v>
      </c>
      <c r="L163" s="38">
        <v>3663.2333333333345</v>
      </c>
      <c r="M163" s="28">
        <v>3604</v>
      </c>
      <c r="N163" s="28">
        <v>3530.2</v>
      </c>
      <c r="O163" s="39">
        <v>1846800</v>
      </c>
      <c r="P163" s="40">
        <v>-1.6299137104506232E-2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240.45</v>
      </c>
      <c r="F164" s="37">
        <v>239.36666666666667</v>
      </c>
      <c r="G164" s="38">
        <v>237.83333333333334</v>
      </c>
      <c r="H164" s="38">
        <v>235.21666666666667</v>
      </c>
      <c r="I164" s="38">
        <v>233.68333333333334</v>
      </c>
      <c r="J164" s="38">
        <v>241.98333333333335</v>
      </c>
      <c r="K164" s="38">
        <v>243.51666666666665</v>
      </c>
      <c r="L164" s="38">
        <v>246.13333333333335</v>
      </c>
      <c r="M164" s="28">
        <v>240.9</v>
      </c>
      <c r="N164" s="28">
        <v>236.75</v>
      </c>
      <c r="O164" s="39">
        <v>32013900</v>
      </c>
      <c r="P164" s="40">
        <v>2.5365688678447621E-3</v>
      </c>
    </row>
    <row r="165" spans="1:16" ht="12.75" customHeight="1">
      <c r="A165" s="28">
        <v>155</v>
      </c>
      <c r="B165" s="29" t="s">
        <v>178</v>
      </c>
      <c r="C165" s="30" t="s">
        <v>880</v>
      </c>
      <c r="D165" s="31">
        <v>45106</v>
      </c>
      <c r="E165" s="37">
        <v>1452.85</v>
      </c>
      <c r="F165" s="37">
        <v>1458</v>
      </c>
      <c r="G165" s="38">
        <v>1446</v>
      </c>
      <c r="H165" s="38">
        <v>1439.15</v>
      </c>
      <c r="I165" s="38">
        <v>1427.15</v>
      </c>
      <c r="J165" s="38">
        <v>1464.85</v>
      </c>
      <c r="K165" s="38">
        <v>1476.85</v>
      </c>
      <c r="L165" s="38">
        <v>1483.6999999999998</v>
      </c>
      <c r="M165" s="28">
        <v>1470</v>
      </c>
      <c r="N165" s="28">
        <v>1451.15</v>
      </c>
      <c r="O165" s="39">
        <v>3339028</v>
      </c>
      <c r="P165" s="40">
        <v>2.781257830117765E-2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162.30000000000001</v>
      </c>
      <c r="F166" s="37">
        <v>162.78333333333333</v>
      </c>
      <c r="G166" s="38">
        <v>161.36666666666667</v>
      </c>
      <c r="H166" s="38">
        <v>160.43333333333334</v>
      </c>
      <c r="I166" s="38">
        <v>159.01666666666668</v>
      </c>
      <c r="J166" s="38">
        <v>163.71666666666667</v>
      </c>
      <c r="K166" s="38">
        <v>165.13333333333335</v>
      </c>
      <c r="L166" s="38">
        <v>166.06666666666666</v>
      </c>
      <c r="M166" s="28">
        <v>164.2</v>
      </c>
      <c r="N166" s="28">
        <v>161.85</v>
      </c>
      <c r="O166" s="39">
        <v>12169500</v>
      </c>
      <c r="P166" s="40">
        <v>-2.1940928270042195E-2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923.35</v>
      </c>
      <c r="F167" s="37">
        <v>921.15</v>
      </c>
      <c r="G167" s="38">
        <v>917.3</v>
      </c>
      <c r="H167" s="38">
        <v>911.25</v>
      </c>
      <c r="I167" s="38">
        <v>907.4</v>
      </c>
      <c r="J167" s="38">
        <v>927.19999999999993</v>
      </c>
      <c r="K167" s="38">
        <v>931.05000000000007</v>
      </c>
      <c r="L167" s="38">
        <v>937.09999999999991</v>
      </c>
      <c r="M167" s="28">
        <v>925</v>
      </c>
      <c r="N167" s="28">
        <v>915.1</v>
      </c>
      <c r="O167" s="39">
        <v>2451400</v>
      </c>
      <c r="P167" s="40">
        <v>-4.9439683586025046E-2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176.95</v>
      </c>
      <c r="F168" s="37">
        <v>177.58333333333334</v>
      </c>
      <c r="G168" s="38">
        <v>175.76666666666668</v>
      </c>
      <c r="H168" s="38">
        <v>174.58333333333334</v>
      </c>
      <c r="I168" s="38">
        <v>172.76666666666668</v>
      </c>
      <c r="J168" s="38">
        <v>178.76666666666668</v>
      </c>
      <c r="K168" s="38">
        <v>180.58333333333334</v>
      </c>
      <c r="L168" s="38">
        <v>181.76666666666668</v>
      </c>
      <c r="M168" s="28">
        <v>179.4</v>
      </c>
      <c r="N168" s="28">
        <v>176.4</v>
      </c>
      <c r="O168" s="39">
        <v>49210000</v>
      </c>
      <c r="P168" s="40">
        <v>-1.5012009607686149E-2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147.19999999999999</v>
      </c>
      <c r="F169" s="37">
        <v>147.20000000000002</v>
      </c>
      <c r="G169" s="38">
        <v>146.65000000000003</v>
      </c>
      <c r="H169" s="38">
        <v>146.10000000000002</v>
      </c>
      <c r="I169" s="38">
        <v>145.55000000000004</v>
      </c>
      <c r="J169" s="38">
        <v>147.75000000000003</v>
      </c>
      <c r="K169" s="38">
        <v>148.30000000000004</v>
      </c>
      <c r="L169" s="38">
        <v>148.85000000000002</v>
      </c>
      <c r="M169" s="28">
        <v>147.75</v>
      </c>
      <c r="N169" s="28">
        <v>146.65</v>
      </c>
      <c r="O169" s="39">
        <v>55448000</v>
      </c>
      <c r="P169" s="40">
        <v>3.6200405444540978E-3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2514.35</v>
      </c>
      <c r="F170" s="37">
        <v>2506.8833333333332</v>
      </c>
      <c r="G170" s="38">
        <v>2496.8166666666666</v>
      </c>
      <c r="H170" s="38">
        <v>2479.2833333333333</v>
      </c>
      <c r="I170" s="38">
        <v>2469.2166666666667</v>
      </c>
      <c r="J170" s="38">
        <v>2524.4166666666665</v>
      </c>
      <c r="K170" s="38">
        <v>2534.4833333333331</v>
      </c>
      <c r="L170" s="38">
        <v>2552.0166666666664</v>
      </c>
      <c r="M170" s="28">
        <v>2516.9499999999998</v>
      </c>
      <c r="N170" s="28">
        <v>2489.35</v>
      </c>
      <c r="O170" s="39">
        <v>37777000</v>
      </c>
      <c r="P170" s="40">
        <v>2.3282500978395698E-3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85.35</v>
      </c>
      <c r="F171" s="37">
        <v>84.85</v>
      </c>
      <c r="G171" s="38">
        <v>84.1</v>
      </c>
      <c r="H171" s="38">
        <v>82.85</v>
      </c>
      <c r="I171" s="38">
        <v>82.1</v>
      </c>
      <c r="J171" s="38">
        <v>86.1</v>
      </c>
      <c r="K171" s="38">
        <v>86.85</v>
      </c>
      <c r="L171" s="38">
        <v>88.1</v>
      </c>
      <c r="M171" s="28">
        <v>85.6</v>
      </c>
      <c r="N171" s="28">
        <v>83.6</v>
      </c>
      <c r="O171" s="39">
        <v>101656000</v>
      </c>
      <c r="P171" s="40">
        <v>3.2837519304234737E-2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925.8</v>
      </c>
      <c r="F172" s="37">
        <v>924.86666666666667</v>
      </c>
      <c r="G172" s="38">
        <v>920.58333333333337</v>
      </c>
      <c r="H172" s="38">
        <v>915.36666666666667</v>
      </c>
      <c r="I172" s="38">
        <v>911.08333333333337</v>
      </c>
      <c r="J172" s="38">
        <v>930.08333333333337</v>
      </c>
      <c r="K172" s="38">
        <v>934.36666666666667</v>
      </c>
      <c r="L172" s="38">
        <v>939.58333333333337</v>
      </c>
      <c r="M172" s="28">
        <v>929.15</v>
      </c>
      <c r="N172" s="28">
        <v>919.65</v>
      </c>
      <c r="O172" s="39">
        <v>8262400</v>
      </c>
      <c r="P172" s="40">
        <v>-3.8580246913580245E-3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1247.55</v>
      </c>
      <c r="F173" s="37">
        <v>1240.6833333333334</v>
      </c>
      <c r="G173" s="38">
        <v>1231.4166666666667</v>
      </c>
      <c r="H173" s="38">
        <v>1215.2833333333333</v>
      </c>
      <c r="I173" s="38">
        <v>1206.0166666666667</v>
      </c>
      <c r="J173" s="38">
        <v>1256.8166666666668</v>
      </c>
      <c r="K173" s="38">
        <v>1266.0833333333333</v>
      </c>
      <c r="L173" s="38">
        <v>1282.2166666666669</v>
      </c>
      <c r="M173" s="28">
        <v>1249.95</v>
      </c>
      <c r="N173" s="28">
        <v>1224.55</v>
      </c>
      <c r="O173" s="39">
        <v>6782250</v>
      </c>
      <c r="P173" s="40">
        <v>-1.567432241210406E-2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591.35</v>
      </c>
      <c r="F174" s="37">
        <v>591.01666666666677</v>
      </c>
      <c r="G174" s="38">
        <v>588.93333333333351</v>
      </c>
      <c r="H174" s="38">
        <v>586.51666666666677</v>
      </c>
      <c r="I174" s="38">
        <v>584.43333333333351</v>
      </c>
      <c r="J174" s="38">
        <v>593.43333333333351</v>
      </c>
      <c r="K174" s="38">
        <v>595.51666666666677</v>
      </c>
      <c r="L174" s="38">
        <v>597.93333333333351</v>
      </c>
      <c r="M174" s="28">
        <v>593.1</v>
      </c>
      <c r="N174" s="28">
        <v>588.6</v>
      </c>
      <c r="O174" s="39">
        <v>62499000</v>
      </c>
      <c r="P174" s="40">
        <v>4.7989967926302841E-3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25975.55</v>
      </c>
      <c r="F175" s="37">
        <v>25895.016666666666</v>
      </c>
      <c r="G175" s="38">
        <v>25760.533333333333</v>
      </c>
      <c r="H175" s="38">
        <v>25545.516666666666</v>
      </c>
      <c r="I175" s="38">
        <v>25411.033333333333</v>
      </c>
      <c r="J175" s="38">
        <v>26110.033333333333</v>
      </c>
      <c r="K175" s="38">
        <v>26244.516666666663</v>
      </c>
      <c r="L175" s="38">
        <v>26459.533333333333</v>
      </c>
      <c r="M175" s="28">
        <v>26029.5</v>
      </c>
      <c r="N175" s="28">
        <v>25680</v>
      </c>
      <c r="O175" s="39">
        <v>257650</v>
      </c>
      <c r="P175" s="40">
        <v>-2.5805841761981283E-2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3666.35</v>
      </c>
      <c r="F176" s="37">
        <v>3649.6666666666665</v>
      </c>
      <c r="G176" s="38">
        <v>3628.1833333333329</v>
      </c>
      <c r="H176" s="38">
        <v>3590.0166666666664</v>
      </c>
      <c r="I176" s="38">
        <v>3568.5333333333328</v>
      </c>
      <c r="J176" s="38">
        <v>3687.833333333333</v>
      </c>
      <c r="K176" s="38">
        <v>3709.3166666666666</v>
      </c>
      <c r="L176" s="38">
        <v>3747.4833333333331</v>
      </c>
      <c r="M176" s="28">
        <v>3671.15</v>
      </c>
      <c r="N176" s="28">
        <v>3611.5</v>
      </c>
      <c r="O176" s="39">
        <v>2075150</v>
      </c>
      <c r="P176" s="40">
        <v>-9.8231357552581264E-2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2581.15</v>
      </c>
      <c r="F177" s="37">
        <v>2571.7666666666664</v>
      </c>
      <c r="G177" s="38">
        <v>2557.5333333333328</v>
      </c>
      <c r="H177" s="38">
        <v>2533.9166666666665</v>
      </c>
      <c r="I177" s="38">
        <v>2519.6833333333329</v>
      </c>
      <c r="J177" s="38">
        <v>2595.3833333333328</v>
      </c>
      <c r="K177" s="38">
        <v>2609.6166666666663</v>
      </c>
      <c r="L177" s="38">
        <v>2633.2333333333327</v>
      </c>
      <c r="M177" s="28">
        <v>2586</v>
      </c>
      <c r="N177" s="28">
        <v>2548.15</v>
      </c>
      <c r="O177" s="39">
        <v>2809875</v>
      </c>
      <c r="P177" s="40">
        <v>-5.1779075942644717E-3</v>
      </c>
    </row>
    <row r="178" spans="1:16" ht="12.75" customHeight="1">
      <c r="A178" s="28">
        <v>168</v>
      </c>
      <c r="B178" s="29" t="s">
        <v>63</v>
      </c>
      <c r="C178" s="30" t="s">
        <v>863</v>
      </c>
      <c r="D178" s="31">
        <v>45106</v>
      </c>
      <c r="E178" s="37">
        <v>1394.65</v>
      </c>
      <c r="F178" s="37">
        <v>1398.8833333333332</v>
      </c>
      <c r="G178" s="38">
        <v>1381.7666666666664</v>
      </c>
      <c r="H178" s="38">
        <v>1368.8833333333332</v>
      </c>
      <c r="I178" s="38">
        <v>1351.7666666666664</v>
      </c>
      <c r="J178" s="38">
        <v>1411.7666666666664</v>
      </c>
      <c r="K178" s="38">
        <v>1428.8833333333332</v>
      </c>
      <c r="L178" s="38">
        <v>1441.7666666666664</v>
      </c>
      <c r="M178" s="28">
        <v>1416</v>
      </c>
      <c r="N178" s="28">
        <v>1386</v>
      </c>
      <c r="O178" s="39">
        <v>4604400</v>
      </c>
      <c r="P178" s="40">
        <v>6.3322710267424143E-2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1018.5</v>
      </c>
      <c r="F179" s="37">
        <v>1017.9166666666666</v>
      </c>
      <c r="G179" s="38">
        <v>1014.2333333333332</v>
      </c>
      <c r="H179" s="38">
        <v>1009.9666666666666</v>
      </c>
      <c r="I179" s="38">
        <v>1006.2833333333332</v>
      </c>
      <c r="J179" s="38">
        <v>1022.1833333333333</v>
      </c>
      <c r="K179" s="38">
        <v>1025.8666666666668</v>
      </c>
      <c r="L179" s="38">
        <v>1030.1333333333332</v>
      </c>
      <c r="M179" s="28">
        <v>1021.6</v>
      </c>
      <c r="N179" s="28">
        <v>1013.65</v>
      </c>
      <c r="O179" s="39">
        <v>23180500</v>
      </c>
      <c r="P179" s="40">
        <v>3.1808542865798244E-3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463.25</v>
      </c>
      <c r="F180" s="37">
        <v>464.75</v>
      </c>
      <c r="G180" s="38">
        <v>460.9</v>
      </c>
      <c r="H180" s="38">
        <v>458.54999999999995</v>
      </c>
      <c r="I180" s="38">
        <v>454.69999999999993</v>
      </c>
      <c r="J180" s="38">
        <v>467.1</v>
      </c>
      <c r="K180" s="38">
        <v>470.95000000000005</v>
      </c>
      <c r="L180" s="38">
        <v>473.30000000000007</v>
      </c>
      <c r="M180" s="28">
        <v>468.6</v>
      </c>
      <c r="N180" s="28">
        <v>462.4</v>
      </c>
      <c r="O180" s="39">
        <v>9088500</v>
      </c>
      <c r="P180" s="40">
        <v>1.9861976098299948E-2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736.7</v>
      </c>
      <c r="F181" s="37">
        <v>740.21666666666658</v>
      </c>
      <c r="G181" s="38">
        <v>731.53333333333319</v>
      </c>
      <c r="H181" s="38">
        <v>726.36666666666656</v>
      </c>
      <c r="I181" s="38">
        <v>717.68333333333317</v>
      </c>
      <c r="J181" s="38">
        <v>745.38333333333321</v>
      </c>
      <c r="K181" s="38">
        <v>754.06666666666661</v>
      </c>
      <c r="L181" s="38">
        <v>759.23333333333323</v>
      </c>
      <c r="M181" s="28">
        <v>748.9</v>
      </c>
      <c r="N181" s="28">
        <v>735.05</v>
      </c>
      <c r="O181" s="39">
        <v>2947000</v>
      </c>
      <c r="P181" s="40">
        <v>-1.6937669376693768E-3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983.05</v>
      </c>
      <c r="F182" s="37">
        <v>981.2833333333333</v>
      </c>
      <c r="G182" s="38">
        <v>977.01666666666665</v>
      </c>
      <c r="H182" s="38">
        <v>970.98333333333335</v>
      </c>
      <c r="I182" s="38">
        <v>966.7166666666667</v>
      </c>
      <c r="J182" s="38">
        <v>987.31666666666661</v>
      </c>
      <c r="K182" s="38">
        <v>991.58333333333326</v>
      </c>
      <c r="L182" s="38">
        <v>997.61666666666656</v>
      </c>
      <c r="M182" s="28">
        <v>985.55</v>
      </c>
      <c r="N182" s="28">
        <v>975.25</v>
      </c>
      <c r="O182" s="39">
        <v>7168750</v>
      </c>
      <c r="P182" s="40">
        <v>-4.02211817663976E-3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1430.5</v>
      </c>
      <c r="F183" s="37">
        <v>1421.7666666666667</v>
      </c>
      <c r="G183" s="38">
        <v>1403.7333333333333</v>
      </c>
      <c r="H183" s="38">
        <v>1376.9666666666667</v>
      </c>
      <c r="I183" s="38">
        <v>1358.9333333333334</v>
      </c>
      <c r="J183" s="38">
        <v>1448.5333333333333</v>
      </c>
      <c r="K183" s="38">
        <v>1466.5666666666666</v>
      </c>
      <c r="L183" s="38">
        <v>1493.3333333333333</v>
      </c>
      <c r="M183" s="28">
        <v>1439.8</v>
      </c>
      <c r="N183" s="28">
        <v>1395</v>
      </c>
      <c r="O183" s="39">
        <v>3539000</v>
      </c>
      <c r="P183" s="40">
        <v>7.7977459640572649E-2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826.2</v>
      </c>
      <c r="F184" s="37">
        <v>816.1</v>
      </c>
      <c r="G184" s="38">
        <v>804.95</v>
      </c>
      <c r="H184" s="38">
        <v>783.7</v>
      </c>
      <c r="I184" s="38">
        <v>772.55000000000007</v>
      </c>
      <c r="J184" s="38">
        <v>837.35</v>
      </c>
      <c r="K184" s="38">
        <v>848.49999999999989</v>
      </c>
      <c r="L184" s="38">
        <v>869.75</v>
      </c>
      <c r="M184" s="28">
        <v>827.25</v>
      </c>
      <c r="N184" s="28">
        <v>794.85</v>
      </c>
      <c r="O184" s="39">
        <v>10929600</v>
      </c>
      <c r="P184" s="40">
        <v>1.1241568823382463E-2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569.85</v>
      </c>
      <c r="F185" s="37">
        <v>567.36666666666667</v>
      </c>
      <c r="G185" s="38">
        <v>556.68333333333339</v>
      </c>
      <c r="H185" s="38">
        <v>543.51666666666677</v>
      </c>
      <c r="I185" s="38">
        <v>532.83333333333348</v>
      </c>
      <c r="J185" s="38">
        <v>580.5333333333333</v>
      </c>
      <c r="K185" s="38">
        <v>591.21666666666647</v>
      </c>
      <c r="L185" s="38">
        <v>604.38333333333321</v>
      </c>
      <c r="M185" s="28">
        <v>578.04999999999995</v>
      </c>
      <c r="N185" s="28">
        <v>554.20000000000005</v>
      </c>
      <c r="O185" s="39">
        <v>51586425</v>
      </c>
      <c r="P185" s="40">
        <v>1.2558737972700828E-2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219.4</v>
      </c>
      <c r="F186" s="37">
        <v>218.25</v>
      </c>
      <c r="G186" s="38">
        <v>216.05</v>
      </c>
      <c r="H186" s="38">
        <v>212.70000000000002</v>
      </c>
      <c r="I186" s="38">
        <v>210.50000000000003</v>
      </c>
      <c r="J186" s="38">
        <v>221.6</v>
      </c>
      <c r="K186" s="38">
        <v>223.79999999999998</v>
      </c>
      <c r="L186" s="38">
        <v>227.14999999999998</v>
      </c>
      <c r="M186" s="28">
        <v>220.45</v>
      </c>
      <c r="N186" s="28">
        <v>214.9</v>
      </c>
      <c r="O186" s="39">
        <v>88698375</v>
      </c>
      <c r="P186" s="40">
        <v>-4.8100257162519471E-2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112.3</v>
      </c>
      <c r="F187" s="37">
        <v>111.43333333333334</v>
      </c>
      <c r="G187" s="38">
        <v>110.36666666666667</v>
      </c>
      <c r="H187" s="38">
        <v>108.43333333333334</v>
      </c>
      <c r="I187" s="38">
        <v>107.36666666666667</v>
      </c>
      <c r="J187" s="38">
        <v>113.36666666666667</v>
      </c>
      <c r="K187" s="38">
        <v>114.43333333333334</v>
      </c>
      <c r="L187" s="38">
        <v>116.36666666666667</v>
      </c>
      <c r="M187" s="28">
        <v>112.5</v>
      </c>
      <c r="N187" s="28">
        <v>109.5</v>
      </c>
      <c r="O187" s="39">
        <v>230120000</v>
      </c>
      <c r="P187" s="40">
        <v>1.7509727626459144E-2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3263.55</v>
      </c>
      <c r="F188" s="37">
        <v>3254.6333333333337</v>
      </c>
      <c r="G188" s="38">
        <v>3242.3666666666672</v>
      </c>
      <c r="H188" s="38">
        <v>3221.1833333333334</v>
      </c>
      <c r="I188" s="38">
        <v>3208.916666666667</v>
      </c>
      <c r="J188" s="38">
        <v>3275.8166666666675</v>
      </c>
      <c r="K188" s="38">
        <v>3288.0833333333339</v>
      </c>
      <c r="L188" s="38">
        <v>3309.2666666666678</v>
      </c>
      <c r="M188" s="28">
        <v>3266.9</v>
      </c>
      <c r="N188" s="28">
        <v>3233.45</v>
      </c>
      <c r="O188" s="39">
        <v>13146175</v>
      </c>
      <c r="P188" s="40">
        <v>-1.983272660847327E-2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1100.5</v>
      </c>
      <c r="F189" s="37">
        <v>1097.8333333333333</v>
      </c>
      <c r="G189" s="38">
        <v>1093.7166666666665</v>
      </c>
      <c r="H189" s="38">
        <v>1086.9333333333332</v>
      </c>
      <c r="I189" s="38">
        <v>1082.8166666666664</v>
      </c>
      <c r="J189" s="38">
        <v>1104.6166666666666</v>
      </c>
      <c r="K189" s="38">
        <v>1108.7333333333333</v>
      </c>
      <c r="L189" s="38">
        <v>1115.5166666666667</v>
      </c>
      <c r="M189" s="28">
        <v>1101.95</v>
      </c>
      <c r="N189" s="28">
        <v>1091.05</v>
      </c>
      <c r="O189" s="39">
        <v>12122400</v>
      </c>
      <c r="P189" s="40">
        <v>-7.3695588090792966E-3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2917.4</v>
      </c>
      <c r="F190" s="37">
        <v>2906.2833333333333</v>
      </c>
      <c r="G190" s="38">
        <v>2891.5166666666664</v>
      </c>
      <c r="H190" s="38">
        <v>2865.6333333333332</v>
      </c>
      <c r="I190" s="38">
        <v>2850.8666666666663</v>
      </c>
      <c r="J190" s="38">
        <v>2932.1666666666665</v>
      </c>
      <c r="K190" s="38">
        <v>2946.9333333333338</v>
      </c>
      <c r="L190" s="38">
        <v>2972.8166666666666</v>
      </c>
      <c r="M190" s="28">
        <v>2921.05</v>
      </c>
      <c r="N190" s="28">
        <v>2880.4</v>
      </c>
      <c r="O190" s="39">
        <v>5803500</v>
      </c>
      <c r="P190" s="40">
        <v>-2.6789083134196957E-2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1802.35</v>
      </c>
      <c r="F191" s="37">
        <v>1802.1666666666667</v>
      </c>
      <c r="G191" s="38">
        <v>1791.2333333333336</v>
      </c>
      <c r="H191" s="38">
        <v>1780.1166666666668</v>
      </c>
      <c r="I191" s="38">
        <v>1769.1833333333336</v>
      </c>
      <c r="J191" s="38">
        <v>1813.2833333333335</v>
      </c>
      <c r="K191" s="38">
        <v>1824.2166666666665</v>
      </c>
      <c r="L191" s="38">
        <v>1835.3333333333335</v>
      </c>
      <c r="M191" s="28">
        <v>1813.1</v>
      </c>
      <c r="N191" s="28">
        <v>1791.05</v>
      </c>
      <c r="O191" s="39">
        <v>1884000</v>
      </c>
      <c r="P191" s="40">
        <v>5.3106744556558679E-4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1609.55</v>
      </c>
      <c r="F192" s="37">
        <v>1609.9333333333334</v>
      </c>
      <c r="G192" s="38">
        <v>1596.8666666666668</v>
      </c>
      <c r="H192" s="38">
        <v>1584.1833333333334</v>
      </c>
      <c r="I192" s="38">
        <v>1571.1166666666668</v>
      </c>
      <c r="J192" s="38">
        <v>1622.6166666666668</v>
      </c>
      <c r="K192" s="38">
        <v>1635.6833333333334</v>
      </c>
      <c r="L192" s="38">
        <v>1648.3666666666668</v>
      </c>
      <c r="M192" s="28">
        <v>1623</v>
      </c>
      <c r="N192" s="28">
        <v>1597.25</v>
      </c>
      <c r="O192" s="39">
        <v>3378800</v>
      </c>
      <c r="P192" s="40">
        <v>1.5264423076923076E-2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1329.85</v>
      </c>
      <c r="F193" s="37">
        <v>1325.3666666666668</v>
      </c>
      <c r="G193" s="38">
        <v>1318.2833333333335</v>
      </c>
      <c r="H193" s="38">
        <v>1306.7166666666667</v>
      </c>
      <c r="I193" s="38">
        <v>1299.6333333333334</v>
      </c>
      <c r="J193" s="38">
        <v>1336.9333333333336</v>
      </c>
      <c r="K193" s="38">
        <v>1344.0166666666667</v>
      </c>
      <c r="L193" s="38">
        <v>1355.5833333333337</v>
      </c>
      <c r="M193" s="28">
        <v>1332.45</v>
      </c>
      <c r="N193" s="28">
        <v>1313.8</v>
      </c>
      <c r="O193" s="39">
        <v>8604400</v>
      </c>
      <c r="P193" s="40">
        <v>2.1015034471301604E-2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1511.65</v>
      </c>
      <c r="F194" s="37">
        <v>1494.4333333333334</v>
      </c>
      <c r="G194" s="38">
        <v>1469.9666666666667</v>
      </c>
      <c r="H194" s="38">
        <v>1428.2833333333333</v>
      </c>
      <c r="I194" s="38">
        <v>1403.8166666666666</v>
      </c>
      <c r="J194" s="38">
        <v>1536.1166666666668</v>
      </c>
      <c r="K194" s="38">
        <v>1560.5833333333335</v>
      </c>
      <c r="L194" s="38">
        <v>1602.2666666666669</v>
      </c>
      <c r="M194" s="28">
        <v>1518.9</v>
      </c>
      <c r="N194" s="28">
        <v>1452.75</v>
      </c>
      <c r="O194" s="39">
        <v>2318400</v>
      </c>
      <c r="P194" s="40">
        <v>0.1092822966507177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8187.1</v>
      </c>
      <c r="F195" s="37">
        <v>8170.6500000000015</v>
      </c>
      <c r="G195" s="38">
        <v>8139.6000000000022</v>
      </c>
      <c r="H195" s="38">
        <v>8092.1</v>
      </c>
      <c r="I195" s="38">
        <v>8061.0500000000011</v>
      </c>
      <c r="J195" s="38">
        <v>8218.1500000000033</v>
      </c>
      <c r="K195" s="38">
        <v>8249.2000000000025</v>
      </c>
      <c r="L195" s="38">
        <v>8296.7000000000044</v>
      </c>
      <c r="M195" s="28">
        <v>8201.7000000000007</v>
      </c>
      <c r="N195" s="28">
        <v>8123.15</v>
      </c>
      <c r="O195" s="39">
        <v>2022100</v>
      </c>
      <c r="P195" s="40">
        <v>-1.6296944930920411E-2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698.2</v>
      </c>
      <c r="F196" s="37">
        <v>698.05000000000007</v>
      </c>
      <c r="G196" s="38">
        <v>696.35000000000014</v>
      </c>
      <c r="H196" s="38">
        <v>694.50000000000011</v>
      </c>
      <c r="I196" s="38">
        <v>692.80000000000018</v>
      </c>
      <c r="J196" s="38">
        <v>699.90000000000009</v>
      </c>
      <c r="K196" s="38">
        <v>701.60000000000014</v>
      </c>
      <c r="L196" s="38">
        <v>703.45</v>
      </c>
      <c r="M196" s="28">
        <v>699.75</v>
      </c>
      <c r="N196" s="28">
        <v>696.2</v>
      </c>
      <c r="O196" s="39">
        <v>19982300</v>
      </c>
      <c r="P196" s="40">
        <v>-1.3477953918233747E-2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278.35000000000002</v>
      </c>
      <c r="F197" s="37">
        <v>276.91666666666669</v>
      </c>
      <c r="G197" s="38">
        <v>275.08333333333337</v>
      </c>
      <c r="H197" s="38">
        <v>271.81666666666666</v>
      </c>
      <c r="I197" s="38">
        <v>269.98333333333335</v>
      </c>
      <c r="J197" s="38">
        <v>280.18333333333339</v>
      </c>
      <c r="K197" s="38">
        <v>282.01666666666677</v>
      </c>
      <c r="L197" s="38">
        <v>285.28333333333342</v>
      </c>
      <c r="M197" s="28">
        <v>278.75</v>
      </c>
      <c r="N197" s="28">
        <v>273.64999999999998</v>
      </c>
      <c r="O197" s="39">
        <v>56866000</v>
      </c>
      <c r="P197" s="40">
        <v>-1.2845884109294171E-2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806.6</v>
      </c>
      <c r="F198" s="37">
        <v>804.25</v>
      </c>
      <c r="G198" s="38">
        <v>801.5</v>
      </c>
      <c r="H198" s="38">
        <v>796.4</v>
      </c>
      <c r="I198" s="38">
        <v>793.65</v>
      </c>
      <c r="J198" s="38">
        <v>809.35</v>
      </c>
      <c r="K198" s="38">
        <v>812.1</v>
      </c>
      <c r="L198" s="38">
        <v>817.2</v>
      </c>
      <c r="M198" s="28">
        <v>807</v>
      </c>
      <c r="N198" s="28">
        <v>799.15</v>
      </c>
      <c r="O198" s="39">
        <v>8283000</v>
      </c>
      <c r="P198" s="40">
        <v>2.93788680933562E-2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401.95</v>
      </c>
      <c r="F199" s="37">
        <v>401.33333333333331</v>
      </c>
      <c r="G199" s="38">
        <v>400.31666666666661</v>
      </c>
      <c r="H199" s="38">
        <v>398.68333333333328</v>
      </c>
      <c r="I199" s="38">
        <v>397.66666666666657</v>
      </c>
      <c r="J199" s="38">
        <v>402.96666666666664</v>
      </c>
      <c r="K199" s="38">
        <v>403.98333333333341</v>
      </c>
      <c r="L199" s="38">
        <v>405.61666666666667</v>
      </c>
      <c r="M199" s="28">
        <v>402.35</v>
      </c>
      <c r="N199" s="28">
        <v>399.7</v>
      </c>
      <c r="O199" s="39">
        <v>28411500</v>
      </c>
      <c r="P199" s="40">
        <v>-6.6603734004615058E-3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202.2</v>
      </c>
      <c r="F200" s="37">
        <v>201.45000000000002</v>
      </c>
      <c r="G200" s="38">
        <v>199.60000000000002</v>
      </c>
      <c r="H200" s="38">
        <v>197</v>
      </c>
      <c r="I200" s="38">
        <v>195.15</v>
      </c>
      <c r="J200" s="38">
        <v>204.05000000000004</v>
      </c>
      <c r="K200" s="38">
        <v>205.9</v>
      </c>
      <c r="L200" s="38">
        <v>208.50000000000006</v>
      </c>
      <c r="M200" s="28">
        <v>203.3</v>
      </c>
      <c r="N200" s="28">
        <v>198.85</v>
      </c>
      <c r="O200" s="39">
        <v>95904000</v>
      </c>
      <c r="P200" s="40">
        <v>9.3852651337400283E-5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518.54999999999995</v>
      </c>
      <c r="F201" s="37">
        <v>519</v>
      </c>
      <c r="G201" s="38">
        <v>515.70000000000005</v>
      </c>
      <c r="H201" s="38">
        <v>512.85</v>
      </c>
      <c r="I201" s="38">
        <v>509.55000000000007</v>
      </c>
      <c r="J201" s="38">
        <v>521.85</v>
      </c>
      <c r="K201" s="38">
        <v>525.15</v>
      </c>
      <c r="L201" s="38">
        <v>528</v>
      </c>
      <c r="M201" s="28">
        <v>522.29999999999995</v>
      </c>
      <c r="N201" s="28">
        <v>516.15</v>
      </c>
      <c r="O201" s="39">
        <v>6859800</v>
      </c>
      <c r="P201" s="40">
        <v>6.8692206076618233E-3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1"/>
      <c r="P202" s="232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1"/>
      <c r="P203" s="232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17" sqref="G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6" t="s">
        <v>16</v>
      </c>
      <c r="B8" s="378"/>
      <c r="C8" s="382" t="s">
        <v>20</v>
      </c>
      <c r="D8" s="382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3"/>
      <c r="L8" s="50"/>
      <c r="M8" s="50"/>
      <c r="N8" s="1"/>
      <c r="O8" s="1"/>
    </row>
    <row r="9" spans="1:15" ht="36" customHeight="1">
      <c r="A9" s="380"/>
      <c r="B9" s="381"/>
      <c r="C9" s="381"/>
      <c r="D9" s="3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2">
        <v>1</v>
      </c>
      <c r="B10" s="250" t="s">
        <v>226</v>
      </c>
      <c r="C10" s="250">
        <v>18726.400000000001</v>
      </c>
      <c r="D10" s="250">
        <v>18700.45</v>
      </c>
      <c r="E10" s="250">
        <v>18661.95</v>
      </c>
      <c r="F10" s="250">
        <v>18597.5</v>
      </c>
      <c r="G10" s="250">
        <v>18559</v>
      </c>
      <c r="H10" s="250">
        <v>18764.900000000001</v>
      </c>
      <c r="I10" s="250">
        <v>18803.400000000001</v>
      </c>
      <c r="J10" s="250">
        <v>18867.850000000002</v>
      </c>
      <c r="K10" s="250">
        <v>18738.95</v>
      </c>
      <c r="L10" s="250">
        <v>18636</v>
      </c>
      <c r="M10" s="251"/>
      <c r="N10" s="1"/>
      <c r="O10" s="1"/>
    </row>
    <row r="11" spans="1:15" ht="12.75" customHeight="1">
      <c r="A11" s="212">
        <v>2</v>
      </c>
      <c r="B11" s="255" t="s">
        <v>227</v>
      </c>
      <c r="C11" s="250">
        <v>44275.3</v>
      </c>
      <c r="D11" s="250">
        <v>44255.033333333333</v>
      </c>
      <c r="E11" s="250">
        <v>44163.766666666663</v>
      </c>
      <c r="F11" s="250">
        <v>44052.23333333333</v>
      </c>
      <c r="G11" s="250">
        <v>43960.96666666666</v>
      </c>
      <c r="H11" s="250">
        <v>44366.566666666666</v>
      </c>
      <c r="I11" s="250">
        <v>44457.833333333343</v>
      </c>
      <c r="J11" s="250">
        <v>44569.366666666669</v>
      </c>
      <c r="K11" s="250">
        <v>44346.3</v>
      </c>
      <c r="L11" s="250">
        <v>44143.5</v>
      </c>
      <c r="M11" s="251"/>
      <c r="N11" s="1"/>
      <c r="O11" s="1"/>
    </row>
    <row r="12" spans="1:15" ht="12.75" customHeight="1">
      <c r="A12" s="212">
        <v>3</v>
      </c>
      <c r="B12" s="229" t="s">
        <v>228</v>
      </c>
      <c r="C12" s="230">
        <v>3119.05</v>
      </c>
      <c r="D12" s="230">
        <v>3115.9833333333336</v>
      </c>
      <c r="E12" s="230">
        <v>3105.166666666667</v>
      </c>
      <c r="F12" s="230">
        <v>3091.2833333333333</v>
      </c>
      <c r="G12" s="230">
        <v>3080.4666666666667</v>
      </c>
      <c r="H12" s="230">
        <v>3129.8666666666672</v>
      </c>
      <c r="I12" s="230">
        <v>3140.6833333333338</v>
      </c>
      <c r="J12" s="230">
        <v>3154.5666666666675</v>
      </c>
      <c r="K12" s="230">
        <v>3126.8</v>
      </c>
      <c r="L12" s="230">
        <v>3102.1</v>
      </c>
      <c r="M12" s="251"/>
      <c r="N12" s="1"/>
      <c r="O12" s="1"/>
    </row>
    <row r="13" spans="1:15" ht="12.75" customHeight="1">
      <c r="A13" s="212">
        <v>4</v>
      </c>
      <c r="B13" s="229" t="s">
        <v>229</v>
      </c>
      <c r="C13" s="230">
        <v>5583.3</v>
      </c>
      <c r="D13" s="230">
        <v>5567.1000000000013</v>
      </c>
      <c r="E13" s="230">
        <v>5546.8500000000022</v>
      </c>
      <c r="F13" s="230">
        <v>5510.4000000000005</v>
      </c>
      <c r="G13" s="230">
        <v>5490.1500000000015</v>
      </c>
      <c r="H13" s="230">
        <v>5603.5500000000029</v>
      </c>
      <c r="I13" s="230">
        <v>5623.8000000000011</v>
      </c>
      <c r="J13" s="230">
        <v>5660.2500000000036</v>
      </c>
      <c r="K13" s="230">
        <v>5587.35</v>
      </c>
      <c r="L13" s="230">
        <v>5530.65</v>
      </c>
      <c r="M13" s="251"/>
      <c r="N13" s="1"/>
      <c r="O13" s="1"/>
    </row>
    <row r="14" spans="1:15" ht="12.75" customHeight="1">
      <c r="A14" s="212">
        <v>5</v>
      </c>
      <c r="B14" s="229" t="s">
        <v>230</v>
      </c>
      <c r="C14" s="230">
        <v>28913.7</v>
      </c>
      <c r="D14" s="230">
        <v>28868.833333333332</v>
      </c>
      <c r="E14" s="230">
        <v>28799.716666666664</v>
      </c>
      <c r="F14" s="230">
        <v>28685.73333333333</v>
      </c>
      <c r="G14" s="230">
        <v>28616.616666666661</v>
      </c>
      <c r="H14" s="230">
        <v>28982.816666666666</v>
      </c>
      <c r="I14" s="230">
        <v>29051.933333333334</v>
      </c>
      <c r="J14" s="230">
        <v>29165.916666666668</v>
      </c>
      <c r="K14" s="230">
        <v>28937.95</v>
      </c>
      <c r="L14" s="230">
        <v>28754.85</v>
      </c>
      <c r="M14" s="251"/>
      <c r="N14" s="1"/>
      <c r="O14" s="1"/>
    </row>
    <row r="15" spans="1:15" ht="12.75" customHeight="1">
      <c r="A15" s="212">
        <v>6</v>
      </c>
      <c r="B15" s="229" t="s">
        <v>231</v>
      </c>
      <c r="C15" s="230">
        <v>4892.3999999999996</v>
      </c>
      <c r="D15" s="230">
        <v>4880.416666666667</v>
      </c>
      <c r="E15" s="230">
        <v>4859.5833333333339</v>
      </c>
      <c r="F15" s="230">
        <v>4826.7666666666673</v>
      </c>
      <c r="G15" s="230">
        <v>4805.9333333333343</v>
      </c>
      <c r="H15" s="230">
        <v>4913.2333333333336</v>
      </c>
      <c r="I15" s="230">
        <v>4934.0666666666675</v>
      </c>
      <c r="J15" s="230">
        <v>4966.8833333333332</v>
      </c>
      <c r="K15" s="230">
        <v>4901.25</v>
      </c>
      <c r="L15" s="230">
        <v>4847.6000000000004</v>
      </c>
      <c r="M15" s="251"/>
      <c r="N15" s="1"/>
      <c r="O15" s="1"/>
    </row>
    <row r="16" spans="1:15" ht="12.75" customHeight="1">
      <c r="A16" s="212">
        <v>7</v>
      </c>
      <c r="B16" s="229" t="s">
        <v>232</v>
      </c>
      <c r="C16" s="230">
        <v>9704.75</v>
      </c>
      <c r="D16" s="230">
        <v>9686.3833333333332</v>
      </c>
      <c r="E16" s="230">
        <v>9662.5166666666664</v>
      </c>
      <c r="F16" s="230">
        <v>9620.2833333333328</v>
      </c>
      <c r="G16" s="230">
        <v>9596.4166666666661</v>
      </c>
      <c r="H16" s="230">
        <v>9728.6166666666668</v>
      </c>
      <c r="I16" s="230">
        <v>9752.4833333333318</v>
      </c>
      <c r="J16" s="230">
        <v>9794.7166666666672</v>
      </c>
      <c r="K16" s="230">
        <v>9710.25</v>
      </c>
      <c r="L16" s="230">
        <v>9644.15</v>
      </c>
      <c r="M16" s="251"/>
      <c r="N16" s="1"/>
      <c r="O16" s="1"/>
    </row>
    <row r="17" spans="1:15" ht="12.75" customHeight="1">
      <c r="A17" s="212">
        <v>8</v>
      </c>
      <c r="B17" s="215" t="s">
        <v>284</v>
      </c>
      <c r="C17" s="229">
        <v>4151.1000000000004</v>
      </c>
      <c r="D17" s="230">
        <v>4124</v>
      </c>
      <c r="E17" s="230">
        <v>4086</v>
      </c>
      <c r="F17" s="230">
        <v>4020.9</v>
      </c>
      <c r="G17" s="230">
        <v>3982.9</v>
      </c>
      <c r="H17" s="230">
        <v>4189.1000000000004</v>
      </c>
      <c r="I17" s="230">
        <v>4227.1000000000004</v>
      </c>
      <c r="J17" s="230">
        <v>4292.2</v>
      </c>
      <c r="K17" s="229">
        <v>4162</v>
      </c>
      <c r="L17" s="229">
        <v>4058.9</v>
      </c>
      <c r="M17" s="229">
        <v>2.4148800000000001</v>
      </c>
      <c r="N17" s="1"/>
      <c r="O17" s="1"/>
    </row>
    <row r="18" spans="1:15" ht="12.75" customHeight="1">
      <c r="A18" s="212">
        <v>9</v>
      </c>
      <c r="B18" s="215" t="s">
        <v>43</v>
      </c>
      <c r="C18" s="229">
        <v>1851.75</v>
      </c>
      <c r="D18" s="230">
        <v>1853.5833333333333</v>
      </c>
      <c r="E18" s="230">
        <v>1837.1666666666665</v>
      </c>
      <c r="F18" s="230">
        <v>1822.5833333333333</v>
      </c>
      <c r="G18" s="230">
        <v>1806.1666666666665</v>
      </c>
      <c r="H18" s="230">
        <v>1868.1666666666665</v>
      </c>
      <c r="I18" s="230">
        <v>1884.583333333333</v>
      </c>
      <c r="J18" s="230">
        <v>1899.1666666666665</v>
      </c>
      <c r="K18" s="229">
        <v>1870</v>
      </c>
      <c r="L18" s="229">
        <v>1839</v>
      </c>
      <c r="M18" s="229">
        <v>4.9489599999999996</v>
      </c>
      <c r="N18" s="1"/>
      <c r="O18" s="1"/>
    </row>
    <row r="19" spans="1:15" ht="12.75" customHeight="1">
      <c r="A19" s="212">
        <v>10</v>
      </c>
      <c r="B19" s="215" t="s">
        <v>59</v>
      </c>
      <c r="C19" s="229">
        <v>762.55</v>
      </c>
      <c r="D19" s="230">
        <v>761.6</v>
      </c>
      <c r="E19" s="230">
        <v>755.95</v>
      </c>
      <c r="F19" s="230">
        <v>749.35</v>
      </c>
      <c r="G19" s="230">
        <v>743.7</v>
      </c>
      <c r="H19" s="230">
        <v>768.2</v>
      </c>
      <c r="I19" s="230">
        <v>773.84999999999991</v>
      </c>
      <c r="J19" s="230">
        <v>780.45</v>
      </c>
      <c r="K19" s="229">
        <v>767.25</v>
      </c>
      <c r="L19" s="229">
        <v>755</v>
      </c>
      <c r="M19" s="229">
        <v>16.00037</v>
      </c>
      <c r="N19" s="1"/>
      <c r="O19" s="1"/>
    </row>
    <row r="20" spans="1:15" ht="12.75" customHeight="1">
      <c r="A20" s="212">
        <v>11</v>
      </c>
      <c r="B20" s="215" t="s">
        <v>233</v>
      </c>
      <c r="C20" s="229">
        <v>21865.8</v>
      </c>
      <c r="D20" s="230">
        <v>21885.333333333332</v>
      </c>
      <c r="E20" s="230">
        <v>21780.716666666664</v>
      </c>
      <c r="F20" s="230">
        <v>21695.633333333331</v>
      </c>
      <c r="G20" s="230">
        <v>21591.016666666663</v>
      </c>
      <c r="H20" s="230">
        <v>21970.416666666664</v>
      </c>
      <c r="I20" s="230">
        <v>22075.033333333333</v>
      </c>
      <c r="J20" s="230">
        <v>22160.116666666665</v>
      </c>
      <c r="K20" s="229">
        <v>21989.95</v>
      </c>
      <c r="L20" s="229">
        <v>21800.25</v>
      </c>
      <c r="M20" s="229">
        <v>7.5740000000000002E-2</v>
      </c>
      <c r="N20" s="1"/>
      <c r="O20" s="1"/>
    </row>
    <row r="21" spans="1:15" ht="12.75" customHeight="1">
      <c r="A21" s="212">
        <v>12</v>
      </c>
      <c r="B21" s="215" t="s">
        <v>45</v>
      </c>
      <c r="C21" s="229">
        <v>2439.5500000000002</v>
      </c>
      <c r="D21" s="230">
        <v>2447.1666666666665</v>
      </c>
      <c r="E21" s="230">
        <v>2427.3833333333332</v>
      </c>
      <c r="F21" s="230">
        <v>2415.2166666666667</v>
      </c>
      <c r="G21" s="230">
        <v>2395.4333333333334</v>
      </c>
      <c r="H21" s="230">
        <v>2459.333333333333</v>
      </c>
      <c r="I21" s="230">
        <v>2479.1166666666668</v>
      </c>
      <c r="J21" s="230">
        <v>2491.2833333333328</v>
      </c>
      <c r="K21" s="229">
        <v>2466.9499999999998</v>
      </c>
      <c r="L21" s="229">
        <v>2435</v>
      </c>
      <c r="M21" s="229">
        <v>25.225159999999999</v>
      </c>
      <c r="N21" s="1"/>
      <c r="O21" s="1"/>
    </row>
    <row r="22" spans="1:15" ht="12.75" customHeight="1">
      <c r="A22" s="212">
        <v>13</v>
      </c>
      <c r="B22" s="215" t="s">
        <v>234</v>
      </c>
      <c r="C22" s="229">
        <v>985.55</v>
      </c>
      <c r="D22" s="230">
        <v>992.51666666666677</v>
      </c>
      <c r="E22" s="230">
        <v>975.03333333333353</v>
      </c>
      <c r="F22" s="230">
        <v>964.51666666666677</v>
      </c>
      <c r="G22" s="230">
        <v>947.03333333333353</v>
      </c>
      <c r="H22" s="230">
        <v>1003.0333333333335</v>
      </c>
      <c r="I22" s="230">
        <v>1020.5166666666669</v>
      </c>
      <c r="J22" s="230">
        <v>1031.0333333333335</v>
      </c>
      <c r="K22" s="229">
        <v>1010</v>
      </c>
      <c r="L22" s="229">
        <v>982</v>
      </c>
      <c r="M22" s="229">
        <v>12.47714</v>
      </c>
      <c r="N22" s="1"/>
      <c r="O22" s="1"/>
    </row>
    <row r="23" spans="1:15" ht="12.75" customHeight="1">
      <c r="A23" s="212">
        <v>14</v>
      </c>
      <c r="B23" s="215" t="s">
        <v>46</v>
      </c>
      <c r="C23" s="229">
        <v>743.75</v>
      </c>
      <c r="D23" s="230">
        <v>745.56666666666661</v>
      </c>
      <c r="E23" s="230">
        <v>740.13333333333321</v>
      </c>
      <c r="F23" s="230">
        <v>736.51666666666665</v>
      </c>
      <c r="G23" s="230">
        <v>731.08333333333326</v>
      </c>
      <c r="H23" s="230">
        <v>749.18333333333317</v>
      </c>
      <c r="I23" s="230">
        <v>754.61666666666656</v>
      </c>
      <c r="J23" s="230">
        <v>758.23333333333312</v>
      </c>
      <c r="K23" s="229">
        <v>751</v>
      </c>
      <c r="L23" s="229">
        <v>741.95</v>
      </c>
      <c r="M23" s="229">
        <v>21.292380000000001</v>
      </c>
      <c r="N23" s="1"/>
      <c r="O23" s="1"/>
    </row>
    <row r="24" spans="1:15" ht="12.75" customHeight="1">
      <c r="A24" s="212">
        <v>15</v>
      </c>
      <c r="B24" s="215" t="s">
        <v>235</v>
      </c>
      <c r="C24" s="229">
        <v>680.05</v>
      </c>
      <c r="D24" s="230">
        <v>680.25</v>
      </c>
      <c r="E24" s="230">
        <v>674.8</v>
      </c>
      <c r="F24" s="230">
        <v>669.55</v>
      </c>
      <c r="G24" s="230">
        <v>664.09999999999991</v>
      </c>
      <c r="H24" s="230">
        <v>685.5</v>
      </c>
      <c r="I24" s="230">
        <v>690.95</v>
      </c>
      <c r="J24" s="230">
        <v>696.2</v>
      </c>
      <c r="K24" s="229">
        <v>685.7</v>
      </c>
      <c r="L24" s="229">
        <v>675</v>
      </c>
      <c r="M24" s="229">
        <v>16.116769999999999</v>
      </c>
      <c r="N24" s="1"/>
      <c r="O24" s="1"/>
    </row>
    <row r="25" spans="1:15" ht="12.75" customHeight="1">
      <c r="A25" s="212">
        <v>16</v>
      </c>
      <c r="B25" s="215" t="s">
        <v>236</v>
      </c>
      <c r="C25" s="229">
        <v>837.25</v>
      </c>
      <c r="D25" s="230">
        <v>835.68333333333339</v>
      </c>
      <c r="E25" s="230">
        <v>822.61666666666679</v>
      </c>
      <c r="F25" s="230">
        <v>807.98333333333335</v>
      </c>
      <c r="G25" s="230">
        <v>794.91666666666674</v>
      </c>
      <c r="H25" s="230">
        <v>850.31666666666683</v>
      </c>
      <c r="I25" s="230">
        <v>863.38333333333344</v>
      </c>
      <c r="J25" s="230">
        <v>878.01666666666688</v>
      </c>
      <c r="K25" s="229">
        <v>848.75</v>
      </c>
      <c r="L25" s="229">
        <v>821.05</v>
      </c>
      <c r="M25" s="229">
        <v>30.89395</v>
      </c>
      <c r="N25" s="1"/>
      <c r="O25" s="1"/>
    </row>
    <row r="26" spans="1:15" ht="12.75" customHeight="1">
      <c r="A26" s="212">
        <v>17</v>
      </c>
      <c r="B26" s="215" t="s">
        <v>840</v>
      </c>
      <c r="C26" s="229">
        <v>433.8</v>
      </c>
      <c r="D26" s="230">
        <v>436.26666666666665</v>
      </c>
      <c r="E26" s="230">
        <v>430.5333333333333</v>
      </c>
      <c r="F26" s="230">
        <v>427.26666666666665</v>
      </c>
      <c r="G26" s="230">
        <v>421.5333333333333</v>
      </c>
      <c r="H26" s="230">
        <v>439.5333333333333</v>
      </c>
      <c r="I26" s="230">
        <v>445.26666666666665</v>
      </c>
      <c r="J26" s="230">
        <v>448.5333333333333</v>
      </c>
      <c r="K26" s="229">
        <v>442</v>
      </c>
      <c r="L26" s="229">
        <v>433</v>
      </c>
      <c r="M26" s="229">
        <v>18.487690000000001</v>
      </c>
      <c r="N26" s="1"/>
      <c r="O26" s="1"/>
    </row>
    <row r="27" spans="1:15" ht="12.75" customHeight="1">
      <c r="A27" s="212">
        <v>18</v>
      </c>
      <c r="B27" s="215" t="s">
        <v>237</v>
      </c>
      <c r="C27" s="229">
        <v>173.45</v>
      </c>
      <c r="D27" s="230">
        <v>172.78333333333333</v>
      </c>
      <c r="E27" s="230">
        <v>171.66666666666666</v>
      </c>
      <c r="F27" s="230">
        <v>169.88333333333333</v>
      </c>
      <c r="G27" s="230">
        <v>168.76666666666665</v>
      </c>
      <c r="H27" s="230">
        <v>174.56666666666666</v>
      </c>
      <c r="I27" s="230">
        <v>175.68333333333334</v>
      </c>
      <c r="J27" s="230">
        <v>177.46666666666667</v>
      </c>
      <c r="K27" s="229">
        <v>173.9</v>
      </c>
      <c r="L27" s="229">
        <v>171</v>
      </c>
      <c r="M27" s="229">
        <v>30.30378</v>
      </c>
      <c r="N27" s="1"/>
      <c r="O27" s="1"/>
    </row>
    <row r="28" spans="1:15" ht="12.75" customHeight="1">
      <c r="A28" s="212">
        <v>19</v>
      </c>
      <c r="B28" s="215" t="s">
        <v>41</v>
      </c>
      <c r="C28" s="229">
        <v>206.9</v>
      </c>
      <c r="D28" s="230">
        <v>207.20000000000002</v>
      </c>
      <c r="E28" s="230">
        <v>205.70000000000005</v>
      </c>
      <c r="F28" s="230">
        <v>204.50000000000003</v>
      </c>
      <c r="G28" s="230">
        <v>203.00000000000006</v>
      </c>
      <c r="H28" s="230">
        <v>208.40000000000003</v>
      </c>
      <c r="I28" s="230">
        <v>209.89999999999998</v>
      </c>
      <c r="J28" s="230">
        <v>211.10000000000002</v>
      </c>
      <c r="K28" s="229">
        <v>208.7</v>
      </c>
      <c r="L28" s="229">
        <v>206</v>
      </c>
      <c r="M28" s="229">
        <v>12.80326</v>
      </c>
      <c r="N28" s="1"/>
      <c r="O28" s="1"/>
    </row>
    <row r="29" spans="1:15" ht="12.75" customHeight="1">
      <c r="A29" s="212">
        <v>20</v>
      </c>
      <c r="B29" s="215" t="s">
        <v>48</v>
      </c>
      <c r="C29" s="229">
        <v>3407.6</v>
      </c>
      <c r="D29" s="230">
        <v>3403.6333333333332</v>
      </c>
      <c r="E29" s="230">
        <v>3389.3166666666666</v>
      </c>
      <c r="F29" s="230">
        <v>3371.0333333333333</v>
      </c>
      <c r="G29" s="230">
        <v>3356.7166666666667</v>
      </c>
      <c r="H29" s="230">
        <v>3421.9166666666665</v>
      </c>
      <c r="I29" s="230">
        <v>3436.2333333333331</v>
      </c>
      <c r="J29" s="230">
        <v>3454.5166666666664</v>
      </c>
      <c r="K29" s="229">
        <v>3417.95</v>
      </c>
      <c r="L29" s="229">
        <v>3385.35</v>
      </c>
      <c r="M29" s="229">
        <v>0.53590000000000004</v>
      </c>
      <c r="N29" s="1"/>
      <c r="O29" s="1"/>
    </row>
    <row r="30" spans="1:15" ht="12.75" customHeight="1">
      <c r="A30" s="212">
        <v>21</v>
      </c>
      <c r="B30" s="215" t="s">
        <v>51</v>
      </c>
      <c r="C30" s="229">
        <v>455.75</v>
      </c>
      <c r="D30" s="230">
        <v>456.58333333333331</v>
      </c>
      <c r="E30" s="230">
        <v>451.66666666666663</v>
      </c>
      <c r="F30" s="230">
        <v>447.58333333333331</v>
      </c>
      <c r="G30" s="230">
        <v>442.66666666666663</v>
      </c>
      <c r="H30" s="230">
        <v>460.66666666666663</v>
      </c>
      <c r="I30" s="230">
        <v>465.58333333333326</v>
      </c>
      <c r="J30" s="230">
        <v>469.66666666666663</v>
      </c>
      <c r="K30" s="229">
        <v>461.5</v>
      </c>
      <c r="L30" s="229">
        <v>452.5</v>
      </c>
      <c r="M30" s="229">
        <v>45.450879999999998</v>
      </c>
      <c r="N30" s="1"/>
      <c r="O30" s="1"/>
    </row>
    <row r="31" spans="1:15" ht="12.75" customHeight="1">
      <c r="A31" s="212">
        <v>22</v>
      </c>
      <c r="B31" s="215" t="s">
        <v>53</v>
      </c>
      <c r="C31" s="229">
        <v>5026.45</v>
      </c>
      <c r="D31" s="230">
        <v>5005.5</v>
      </c>
      <c r="E31" s="230">
        <v>4971</v>
      </c>
      <c r="F31" s="230">
        <v>4915.55</v>
      </c>
      <c r="G31" s="230">
        <v>4881.05</v>
      </c>
      <c r="H31" s="230">
        <v>5060.95</v>
      </c>
      <c r="I31" s="230">
        <v>5095.45</v>
      </c>
      <c r="J31" s="230">
        <v>5150.8999999999996</v>
      </c>
      <c r="K31" s="229">
        <v>5040</v>
      </c>
      <c r="L31" s="229">
        <v>4950.05</v>
      </c>
      <c r="M31" s="229">
        <v>5.5284000000000004</v>
      </c>
      <c r="N31" s="1"/>
      <c r="O31" s="1"/>
    </row>
    <row r="32" spans="1:15" ht="12.75" customHeight="1">
      <c r="A32" s="212">
        <v>23</v>
      </c>
      <c r="B32" s="215" t="s">
        <v>55</v>
      </c>
      <c r="C32" s="229">
        <v>151.94999999999999</v>
      </c>
      <c r="D32" s="230">
        <v>151.61666666666665</v>
      </c>
      <c r="E32" s="230">
        <v>150.5333333333333</v>
      </c>
      <c r="F32" s="230">
        <v>149.11666666666665</v>
      </c>
      <c r="G32" s="230">
        <v>148.0333333333333</v>
      </c>
      <c r="H32" s="230">
        <v>153.0333333333333</v>
      </c>
      <c r="I32" s="230">
        <v>154.11666666666662</v>
      </c>
      <c r="J32" s="230">
        <v>155.5333333333333</v>
      </c>
      <c r="K32" s="229">
        <v>152.69999999999999</v>
      </c>
      <c r="L32" s="229">
        <v>150.19999999999999</v>
      </c>
      <c r="M32" s="229">
        <v>66.429140000000004</v>
      </c>
      <c r="N32" s="1"/>
      <c r="O32" s="1"/>
    </row>
    <row r="33" spans="1:15" ht="12.75" customHeight="1">
      <c r="A33" s="212">
        <v>24</v>
      </c>
      <c r="B33" s="215" t="s">
        <v>57</v>
      </c>
      <c r="C33" s="229">
        <v>3224.8</v>
      </c>
      <c r="D33" s="230">
        <v>3220.1</v>
      </c>
      <c r="E33" s="230">
        <v>3210.95</v>
      </c>
      <c r="F33" s="230">
        <v>3197.1</v>
      </c>
      <c r="G33" s="230">
        <v>3187.95</v>
      </c>
      <c r="H33" s="230">
        <v>3233.95</v>
      </c>
      <c r="I33" s="230">
        <v>3243.1000000000004</v>
      </c>
      <c r="J33" s="230">
        <v>3256.95</v>
      </c>
      <c r="K33" s="229">
        <v>3229.25</v>
      </c>
      <c r="L33" s="229">
        <v>3206.25</v>
      </c>
      <c r="M33" s="229">
        <v>4.70038</v>
      </c>
      <c r="N33" s="1"/>
      <c r="O33" s="1"/>
    </row>
    <row r="34" spans="1:15" ht="12.75" customHeight="1">
      <c r="A34" s="212">
        <v>25</v>
      </c>
      <c r="B34" s="215" t="s">
        <v>297</v>
      </c>
      <c r="C34" s="229">
        <v>1923.3</v>
      </c>
      <c r="D34" s="230">
        <v>1917.45</v>
      </c>
      <c r="E34" s="230">
        <v>1904.9</v>
      </c>
      <c r="F34" s="230">
        <v>1886.5</v>
      </c>
      <c r="G34" s="230">
        <v>1873.95</v>
      </c>
      <c r="H34" s="230">
        <v>1935.8500000000001</v>
      </c>
      <c r="I34" s="230">
        <v>1948.3999999999999</v>
      </c>
      <c r="J34" s="230">
        <v>1966.8000000000002</v>
      </c>
      <c r="K34" s="229">
        <v>1930</v>
      </c>
      <c r="L34" s="229">
        <v>1899.05</v>
      </c>
      <c r="M34" s="229">
        <v>2.9721099999999998</v>
      </c>
      <c r="N34" s="1"/>
      <c r="O34" s="1"/>
    </row>
    <row r="35" spans="1:15" ht="12.75" customHeight="1">
      <c r="A35" s="212">
        <v>26</v>
      </c>
      <c r="B35" s="215" t="s">
        <v>60</v>
      </c>
      <c r="C35" s="229">
        <v>672</v>
      </c>
      <c r="D35" s="230">
        <v>669.75</v>
      </c>
      <c r="E35" s="230">
        <v>664.75</v>
      </c>
      <c r="F35" s="230">
        <v>657.5</v>
      </c>
      <c r="G35" s="230">
        <v>652.5</v>
      </c>
      <c r="H35" s="230">
        <v>677</v>
      </c>
      <c r="I35" s="230">
        <v>682</v>
      </c>
      <c r="J35" s="230">
        <v>689.25</v>
      </c>
      <c r="K35" s="229">
        <v>674.75</v>
      </c>
      <c r="L35" s="229">
        <v>662.5</v>
      </c>
      <c r="M35" s="229">
        <v>13.983129999999999</v>
      </c>
      <c r="N35" s="1"/>
      <c r="O35" s="1"/>
    </row>
    <row r="36" spans="1:15" ht="12.75" customHeight="1">
      <c r="A36" s="212">
        <v>27</v>
      </c>
      <c r="B36" s="215" t="s">
        <v>239</v>
      </c>
      <c r="C36" s="229">
        <v>3544.05</v>
      </c>
      <c r="D36" s="230">
        <v>3536.7000000000003</v>
      </c>
      <c r="E36" s="230">
        <v>3523.4000000000005</v>
      </c>
      <c r="F36" s="230">
        <v>3502.7500000000005</v>
      </c>
      <c r="G36" s="230">
        <v>3489.4500000000007</v>
      </c>
      <c r="H36" s="230">
        <v>3557.3500000000004</v>
      </c>
      <c r="I36" s="230">
        <v>3570.6500000000005</v>
      </c>
      <c r="J36" s="230">
        <v>3591.3</v>
      </c>
      <c r="K36" s="229">
        <v>3550</v>
      </c>
      <c r="L36" s="229">
        <v>3516.05</v>
      </c>
      <c r="M36" s="229">
        <v>2.2865099999999998</v>
      </c>
      <c r="N36" s="1"/>
      <c r="O36" s="1"/>
    </row>
    <row r="37" spans="1:15" ht="12.75" customHeight="1">
      <c r="A37" s="212">
        <v>28</v>
      </c>
      <c r="B37" s="215" t="s">
        <v>61</v>
      </c>
      <c r="C37" s="229">
        <v>976.75</v>
      </c>
      <c r="D37" s="230">
        <v>975.36666666666667</v>
      </c>
      <c r="E37" s="230">
        <v>969.48333333333335</v>
      </c>
      <c r="F37" s="230">
        <v>962.2166666666667</v>
      </c>
      <c r="G37" s="230">
        <v>956.33333333333337</v>
      </c>
      <c r="H37" s="230">
        <v>982.63333333333333</v>
      </c>
      <c r="I37" s="230">
        <v>988.51666666666677</v>
      </c>
      <c r="J37" s="230">
        <v>995.7833333333333</v>
      </c>
      <c r="K37" s="229">
        <v>981.25</v>
      </c>
      <c r="L37" s="229">
        <v>968.1</v>
      </c>
      <c r="M37" s="229">
        <v>157.95823999999999</v>
      </c>
      <c r="N37" s="1"/>
      <c r="O37" s="1"/>
    </row>
    <row r="38" spans="1:15" ht="12.75" customHeight="1">
      <c r="A38" s="212">
        <v>29</v>
      </c>
      <c r="B38" s="215" t="s">
        <v>62</v>
      </c>
      <c r="C38" s="229">
        <v>4780.75</v>
      </c>
      <c r="D38" s="230">
        <v>4768.5333333333328</v>
      </c>
      <c r="E38" s="230">
        <v>4749.1666666666661</v>
      </c>
      <c r="F38" s="230">
        <v>4717.583333333333</v>
      </c>
      <c r="G38" s="230">
        <v>4698.2166666666662</v>
      </c>
      <c r="H38" s="230">
        <v>4800.1166666666659</v>
      </c>
      <c r="I38" s="230">
        <v>4819.4833333333327</v>
      </c>
      <c r="J38" s="230">
        <v>4851.0666666666657</v>
      </c>
      <c r="K38" s="229">
        <v>4787.8999999999996</v>
      </c>
      <c r="L38" s="229">
        <v>4736.95</v>
      </c>
      <c r="M38" s="229">
        <v>2.3949099999999999</v>
      </c>
      <c r="N38" s="1"/>
      <c r="O38" s="1"/>
    </row>
    <row r="39" spans="1:15" ht="12.75" customHeight="1">
      <c r="A39" s="212">
        <v>30</v>
      </c>
      <c r="B39" s="215" t="s">
        <v>65</v>
      </c>
      <c r="C39" s="229">
        <v>7079.95</v>
      </c>
      <c r="D39" s="230">
        <v>7094.3166666666666</v>
      </c>
      <c r="E39" s="230">
        <v>7047.6333333333332</v>
      </c>
      <c r="F39" s="230">
        <v>7015.3166666666666</v>
      </c>
      <c r="G39" s="230">
        <v>6968.6333333333332</v>
      </c>
      <c r="H39" s="230">
        <v>7126.6333333333332</v>
      </c>
      <c r="I39" s="230">
        <v>7173.3166666666657</v>
      </c>
      <c r="J39" s="230">
        <v>7205.6333333333332</v>
      </c>
      <c r="K39" s="229">
        <v>7141</v>
      </c>
      <c r="L39" s="229">
        <v>7062</v>
      </c>
      <c r="M39" s="229">
        <v>5.34483</v>
      </c>
      <c r="N39" s="1"/>
      <c r="O39" s="1"/>
    </row>
    <row r="40" spans="1:15" ht="12.75" customHeight="1">
      <c r="A40" s="212">
        <v>31</v>
      </c>
      <c r="B40" s="215" t="s">
        <v>64</v>
      </c>
      <c r="C40" s="229">
        <v>1480.9</v>
      </c>
      <c r="D40" s="230">
        <v>1478.7</v>
      </c>
      <c r="E40" s="230">
        <v>1474.2</v>
      </c>
      <c r="F40" s="230">
        <v>1467.5</v>
      </c>
      <c r="G40" s="230">
        <v>1463</v>
      </c>
      <c r="H40" s="230">
        <v>1485.4</v>
      </c>
      <c r="I40" s="230">
        <v>1489.9</v>
      </c>
      <c r="J40" s="230">
        <v>1496.6000000000001</v>
      </c>
      <c r="K40" s="229">
        <v>1483.2</v>
      </c>
      <c r="L40" s="229">
        <v>1472</v>
      </c>
      <c r="M40" s="229">
        <v>8.37622</v>
      </c>
      <c r="N40" s="1"/>
      <c r="O40" s="1"/>
    </row>
    <row r="41" spans="1:15" ht="12.75" customHeight="1">
      <c r="A41" s="212">
        <v>32</v>
      </c>
      <c r="B41" s="215" t="s">
        <v>240</v>
      </c>
      <c r="C41" s="229">
        <v>6992.2</v>
      </c>
      <c r="D41" s="230">
        <v>6985.2833333333328</v>
      </c>
      <c r="E41" s="230">
        <v>6950.5666666666657</v>
      </c>
      <c r="F41" s="230">
        <v>6908.9333333333325</v>
      </c>
      <c r="G41" s="230">
        <v>6874.2166666666653</v>
      </c>
      <c r="H41" s="230">
        <v>7026.9166666666661</v>
      </c>
      <c r="I41" s="230">
        <v>7061.6333333333332</v>
      </c>
      <c r="J41" s="230">
        <v>7103.2666666666664</v>
      </c>
      <c r="K41" s="229">
        <v>7020</v>
      </c>
      <c r="L41" s="229">
        <v>6943.65</v>
      </c>
      <c r="M41" s="229">
        <v>0.20319000000000001</v>
      </c>
      <c r="N41" s="1"/>
      <c r="O41" s="1"/>
    </row>
    <row r="42" spans="1:15" ht="12.75" customHeight="1">
      <c r="A42" s="212">
        <v>33</v>
      </c>
      <c r="B42" s="215" t="s">
        <v>66</v>
      </c>
      <c r="C42" s="229">
        <v>2300.3000000000002</v>
      </c>
      <c r="D42" s="230">
        <v>2302.1666666666665</v>
      </c>
      <c r="E42" s="230">
        <v>2286.1333333333332</v>
      </c>
      <c r="F42" s="230">
        <v>2271.9666666666667</v>
      </c>
      <c r="G42" s="230">
        <v>2255.9333333333334</v>
      </c>
      <c r="H42" s="230">
        <v>2316.333333333333</v>
      </c>
      <c r="I42" s="230">
        <v>2332.3666666666668</v>
      </c>
      <c r="J42" s="230">
        <v>2346.5333333333328</v>
      </c>
      <c r="K42" s="229">
        <v>2318.1999999999998</v>
      </c>
      <c r="L42" s="229">
        <v>2288</v>
      </c>
      <c r="M42" s="229">
        <v>1.93743</v>
      </c>
      <c r="N42" s="1"/>
      <c r="O42" s="1"/>
    </row>
    <row r="43" spans="1:15" ht="12.75" customHeight="1">
      <c r="A43" s="212">
        <v>34</v>
      </c>
      <c r="B43" s="215" t="s">
        <v>67</v>
      </c>
      <c r="C43" s="229">
        <v>264.7</v>
      </c>
      <c r="D43" s="230">
        <v>264.43333333333334</v>
      </c>
      <c r="E43" s="230">
        <v>261.4666666666667</v>
      </c>
      <c r="F43" s="230">
        <v>258.23333333333335</v>
      </c>
      <c r="G43" s="230">
        <v>255.26666666666671</v>
      </c>
      <c r="H43" s="230">
        <v>267.66666666666669</v>
      </c>
      <c r="I43" s="230">
        <v>270.63333333333327</v>
      </c>
      <c r="J43" s="230">
        <v>273.86666666666667</v>
      </c>
      <c r="K43" s="229">
        <v>267.39999999999998</v>
      </c>
      <c r="L43" s="229">
        <v>261.2</v>
      </c>
      <c r="M43" s="229">
        <v>41.989930000000001</v>
      </c>
      <c r="N43" s="1"/>
      <c r="O43" s="1"/>
    </row>
    <row r="44" spans="1:15" ht="12.75" customHeight="1">
      <c r="A44" s="212">
        <v>35</v>
      </c>
      <c r="B44" s="215" t="s">
        <v>68</v>
      </c>
      <c r="C44" s="229">
        <v>187.4</v>
      </c>
      <c r="D44" s="230">
        <v>187</v>
      </c>
      <c r="E44" s="230">
        <v>185.7</v>
      </c>
      <c r="F44" s="230">
        <v>184</v>
      </c>
      <c r="G44" s="230">
        <v>182.7</v>
      </c>
      <c r="H44" s="230">
        <v>188.7</v>
      </c>
      <c r="I44" s="230">
        <v>190</v>
      </c>
      <c r="J44" s="230">
        <v>191.7</v>
      </c>
      <c r="K44" s="229">
        <v>188.3</v>
      </c>
      <c r="L44" s="229">
        <v>185.3</v>
      </c>
      <c r="M44" s="229">
        <v>127.78032</v>
      </c>
      <c r="N44" s="1"/>
      <c r="O44" s="1"/>
    </row>
    <row r="45" spans="1:15" ht="12.75" customHeight="1">
      <c r="A45" s="212">
        <v>36</v>
      </c>
      <c r="B45" s="215" t="s">
        <v>241</v>
      </c>
      <c r="C45" s="229">
        <v>74.2</v>
      </c>
      <c r="D45" s="230">
        <v>74.350000000000009</v>
      </c>
      <c r="E45" s="230">
        <v>73.90000000000002</v>
      </c>
      <c r="F45" s="230">
        <v>73.600000000000009</v>
      </c>
      <c r="G45" s="230">
        <v>73.15000000000002</v>
      </c>
      <c r="H45" s="230">
        <v>74.65000000000002</v>
      </c>
      <c r="I45" s="230">
        <v>75.100000000000009</v>
      </c>
      <c r="J45" s="230">
        <v>75.40000000000002</v>
      </c>
      <c r="K45" s="229">
        <v>74.8</v>
      </c>
      <c r="L45" s="229">
        <v>74.05</v>
      </c>
      <c r="M45" s="229">
        <v>32.143050000000002</v>
      </c>
      <c r="N45" s="1"/>
      <c r="O45" s="1"/>
    </row>
    <row r="46" spans="1:15" ht="12.75" customHeight="1">
      <c r="A46" s="212">
        <v>37</v>
      </c>
      <c r="B46" s="215" t="s">
        <v>69</v>
      </c>
      <c r="C46" s="229">
        <v>1592.3</v>
      </c>
      <c r="D46" s="230">
        <v>1586.5333333333335</v>
      </c>
      <c r="E46" s="230">
        <v>1579.0666666666671</v>
      </c>
      <c r="F46" s="230">
        <v>1565.8333333333335</v>
      </c>
      <c r="G46" s="230">
        <v>1558.366666666667</v>
      </c>
      <c r="H46" s="230">
        <v>1599.7666666666671</v>
      </c>
      <c r="I46" s="230">
        <v>1607.2333333333338</v>
      </c>
      <c r="J46" s="230">
        <v>1620.4666666666672</v>
      </c>
      <c r="K46" s="229">
        <v>1594</v>
      </c>
      <c r="L46" s="229">
        <v>1573.3</v>
      </c>
      <c r="M46" s="229">
        <v>1.2489699999999999</v>
      </c>
      <c r="N46" s="1"/>
      <c r="O46" s="1"/>
    </row>
    <row r="47" spans="1:15" ht="12.75" customHeight="1">
      <c r="A47" s="212">
        <v>38</v>
      </c>
      <c r="B47" s="215" t="s">
        <v>72</v>
      </c>
      <c r="C47" s="229">
        <v>652.54999999999995</v>
      </c>
      <c r="D47" s="230">
        <v>654.23333333333323</v>
      </c>
      <c r="E47" s="230">
        <v>648.56666666666649</v>
      </c>
      <c r="F47" s="230">
        <v>644.58333333333326</v>
      </c>
      <c r="G47" s="230">
        <v>638.91666666666652</v>
      </c>
      <c r="H47" s="230">
        <v>658.21666666666647</v>
      </c>
      <c r="I47" s="230">
        <v>663.88333333333321</v>
      </c>
      <c r="J47" s="230">
        <v>667.86666666666645</v>
      </c>
      <c r="K47" s="229">
        <v>659.9</v>
      </c>
      <c r="L47" s="229">
        <v>650.25</v>
      </c>
      <c r="M47" s="229">
        <v>4.2557099999999997</v>
      </c>
      <c r="N47" s="1"/>
      <c r="O47" s="1"/>
    </row>
    <row r="48" spans="1:15" ht="12.75" customHeight="1">
      <c r="A48" s="212">
        <v>39</v>
      </c>
      <c r="B48" s="215" t="s">
        <v>71</v>
      </c>
      <c r="C48" s="229">
        <v>118.05</v>
      </c>
      <c r="D48" s="230">
        <v>118.18333333333334</v>
      </c>
      <c r="E48" s="230">
        <v>117.36666666666667</v>
      </c>
      <c r="F48" s="230">
        <v>116.68333333333334</v>
      </c>
      <c r="G48" s="230">
        <v>115.86666666666667</v>
      </c>
      <c r="H48" s="230">
        <v>118.86666666666667</v>
      </c>
      <c r="I48" s="230">
        <v>119.68333333333334</v>
      </c>
      <c r="J48" s="230">
        <v>120.36666666666667</v>
      </c>
      <c r="K48" s="229">
        <v>119</v>
      </c>
      <c r="L48" s="229">
        <v>117.5</v>
      </c>
      <c r="M48" s="229">
        <v>112.62532</v>
      </c>
      <c r="N48" s="1"/>
      <c r="O48" s="1"/>
    </row>
    <row r="49" spans="1:15" ht="12.75" customHeight="1">
      <c r="A49" s="212">
        <v>40</v>
      </c>
      <c r="B49" s="215" t="s">
        <v>73</v>
      </c>
      <c r="C49" s="229">
        <v>808.45</v>
      </c>
      <c r="D49" s="230">
        <v>805.96666666666658</v>
      </c>
      <c r="E49" s="230">
        <v>801.53333333333319</v>
      </c>
      <c r="F49" s="230">
        <v>794.61666666666656</v>
      </c>
      <c r="G49" s="230">
        <v>790.18333333333317</v>
      </c>
      <c r="H49" s="230">
        <v>812.88333333333321</v>
      </c>
      <c r="I49" s="230">
        <v>817.31666666666661</v>
      </c>
      <c r="J49" s="230">
        <v>824.23333333333323</v>
      </c>
      <c r="K49" s="229">
        <v>810.4</v>
      </c>
      <c r="L49" s="229">
        <v>799.05</v>
      </c>
      <c r="M49" s="229">
        <v>9.9253300000000007</v>
      </c>
      <c r="N49" s="1"/>
      <c r="O49" s="1"/>
    </row>
    <row r="50" spans="1:15" ht="12.75" customHeight="1">
      <c r="A50" s="212">
        <v>41</v>
      </c>
      <c r="B50" s="215" t="s">
        <v>76</v>
      </c>
      <c r="C50" s="229">
        <v>84.2</v>
      </c>
      <c r="D50" s="230">
        <v>84.333333333333329</v>
      </c>
      <c r="E50" s="230">
        <v>83.716666666666654</v>
      </c>
      <c r="F50" s="230">
        <v>83.23333333333332</v>
      </c>
      <c r="G50" s="230">
        <v>82.616666666666646</v>
      </c>
      <c r="H50" s="230">
        <v>84.816666666666663</v>
      </c>
      <c r="I50" s="230">
        <v>85.433333333333337</v>
      </c>
      <c r="J50" s="230">
        <v>85.916666666666671</v>
      </c>
      <c r="K50" s="229">
        <v>84.95</v>
      </c>
      <c r="L50" s="229">
        <v>83.85</v>
      </c>
      <c r="M50" s="229">
        <v>146.36223000000001</v>
      </c>
      <c r="N50" s="1"/>
      <c r="O50" s="1"/>
    </row>
    <row r="51" spans="1:15" ht="12.75" customHeight="1">
      <c r="A51" s="212">
        <v>42</v>
      </c>
      <c r="B51" s="215" t="s">
        <v>80</v>
      </c>
      <c r="C51" s="229">
        <v>368.1</v>
      </c>
      <c r="D51" s="230">
        <v>364.7833333333333</v>
      </c>
      <c r="E51" s="230">
        <v>360.06666666666661</v>
      </c>
      <c r="F51" s="230">
        <v>352.0333333333333</v>
      </c>
      <c r="G51" s="230">
        <v>347.31666666666661</v>
      </c>
      <c r="H51" s="230">
        <v>372.81666666666661</v>
      </c>
      <c r="I51" s="230">
        <v>377.5333333333333</v>
      </c>
      <c r="J51" s="230">
        <v>385.56666666666661</v>
      </c>
      <c r="K51" s="229">
        <v>369.5</v>
      </c>
      <c r="L51" s="229">
        <v>356.75</v>
      </c>
      <c r="M51" s="229">
        <v>64.15428</v>
      </c>
      <c r="N51" s="1"/>
      <c r="O51" s="1"/>
    </row>
    <row r="52" spans="1:15" ht="12.75" customHeight="1">
      <c r="A52" s="212">
        <v>43</v>
      </c>
      <c r="B52" s="215" t="s">
        <v>75</v>
      </c>
      <c r="C52" s="229">
        <v>844.25</v>
      </c>
      <c r="D52" s="230">
        <v>839.66666666666663</v>
      </c>
      <c r="E52" s="230">
        <v>831.83333333333326</v>
      </c>
      <c r="F52" s="230">
        <v>819.41666666666663</v>
      </c>
      <c r="G52" s="230">
        <v>811.58333333333326</v>
      </c>
      <c r="H52" s="230">
        <v>852.08333333333326</v>
      </c>
      <c r="I52" s="230">
        <v>859.91666666666652</v>
      </c>
      <c r="J52" s="230">
        <v>872.33333333333326</v>
      </c>
      <c r="K52" s="229">
        <v>847.5</v>
      </c>
      <c r="L52" s="229">
        <v>827.25</v>
      </c>
      <c r="M52" s="229">
        <v>41.107390000000002</v>
      </c>
      <c r="N52" s="1"/>
      <c r="O52" s="1"/>
    </row>
    <row r="53" spans="1:15" ht="12.75" customHeight="1">
      <c r="A53" s="212">
        <v>44</v>
      </c>
      <c r="B53" s="215" t="s">
        <v>77</v>
      </c>
      <c r="C53" s="229">
        <v>243.7</v>
      </c>
      <c r="D53" s="230">
        <v>244.6</v>
      </c>
      <c r="E53" s="230">
        <v>242.04999999999998</v>
      </c>
      <c r="F53" s="230">
        <v>240.39999999999998</v>
      </c>
      <c r="G53" s="230">
        <v>237.84999999999997</v>
      </c>
      <c r="H53" s="230">
        <v>246.25</v>
      </c>
      <c r="I53" s="230">
        <v>248.8</v>
      </c>
      <c r="J53" s="230">
        <v>250.45000000000002</v>
      </c>
      <c r="K53" s="229">
        <v>247.15</v>
      </c>
      <c r="L53" s="229">
        <v>242.95</v>
      </c>
      <c r="M53" s="229">
        <v>22.943359999999998</v>
      </c>
      <c r="N53" s="1"/>
      <c r="O53" s="1"/>
    </row>
    <row r="54" spans="1:15" ht="12.75" customHeight="1">
      <c r="A54" s="212">
        <v>45</v>
      </c>
      <c r="B54" s="215" t="s">
        <v>78</v>
      </c>
      <c r="C54" s="229">
        <v>18973.599999999999</v>
      </c>
      <c r="D54" s="230">
        <v>18992.733333333334</v>
      </c>
      <c r="E54" s="230">
        <v>18862.066666666666</v>
      </c>
      <c r="F54" s="230">
        <v>18750.533333333333</v>
      </c>
      <c r="G54" s="230">
        <v>18619.866666666665</v>
      </c>
      <c r="H54" s="230">
        <v>19104.266666666666</v>
      </c>
      <c r="I54" s="230">
        <v>19234.933333333331</v>
      </c>
      <c r="J54" s="230">
        <v>19346.466666666667</v>
      </c>
      <c r="K54" s="229">
        <v>19123.400000000001</v>
      </c>
      <c r="L54" s="229">
        <v>18881.2</v>
      </c>
      <c r="M54" s="229">
        <v>0.13222</v>
      </c>
      <c r="N54" s="1"/>
      <c r="O54" s="1"/>
    </row>
    <row r="55" spans="1:15" ht="12.75" customHeight="1">
      <c r="A55" s="212">
        <v>46</v>
      </c>
      <c r="B55" s="215" t="s">
        <v>81</v>
      </c>
      <c r="C55" s="229">
        <v>4893.1499999999996</v>
      </c>
      <c r="D55" s="230">
        <v>4838.7</v>
      </c>
      <c r="E55" s="230">
        <v>4769.45</v>
      </c>
      <c r="F55" s="230">
        <v>4645.75</v>
      </c>
      <c r="G55" s="230">
        <v>4576.5</v>
      </c>
      <c r="H55" s="230">
        <v>4962.3999999999996</v>
      </c>
      <c r="I55" s="230">
        <v>5031.6499999999996</v>
      </c>
      <c r="J55" s="230">
        <v>5155.3499999999995</v>
      </c>
      <c r="K55" s="229">
        <v>4907.95</v>
      </c>
      <c r="L55" s="229">
        <v>4715</v>
      </c>
      <c r="M55" s="229">
        <v>13.90193</v>
      </c>
      <c r="N55" s="1"/>
      <c r="O55" s="1"/>
    </row>
    <row r="56" spans="1:15" ht="12.75" customHeight="1">
      <c r="A56" s="212">
        <v>47</v>
      </c>
      <c r="B56" s="215" t="s">
        <v>82</v>
      </c>
      <c r="C56" s="229">
        <v>315</v>
      </c>
      <c r="D56" s="230">
        <v>314.7</v>
      </c>
      <c r="E56" s="230">
        <v>312.89999999999998</v>
      </c>
      <c r="F56" s="230">
        <v>310.8</v>
      </c>
      <c r="G56" s="230">
        <v>309</v>
      </c>
      <c r="H56" s="230">
        <v>316.79999999999995</v>
      </c>
      <c r="I56" s="230">
        <v>318.60000000000002</v>
      </c>
      <c r="J56" s="230">
        <v>320.69999999999993</v>
      </c>
      <c r="K56" s="229">
        <v>316.5</v>
      </c>
      <c r="L56" s="229">
        <v>312.60000000000002</v>
      </c>
      <c r="M56" s="229">
        <v>41.754759999999997</v>
      </c>
      <c r="N56" s="1"/>
      <c r="O56" s="1"/>
    </row>
    <row r="57" spans="1:15" ht="12.75" customHeight="1">
      <c r="A57" s="212">
        <v>48</v>
      </c>
      <c r="B57" s="215" t="s">
        <v>83</v>
      </c>
      <c r="C57" s="229">
        <v>1073.2</v>
      </c>
      <c r="D57" s="230">
        <v>1068.6666666666667</v>
      </c>
      <c r="E57" s="230">
        <v>1060.3333333333335</v>
      </c>
      <c r="F57" s="230">
        <v>1047.4666666666667</v>
      </c>
      <c r="G57" s="230">
        <v>1039.1333333333334</v>
      </c>
      <c r="H57" s="230">
        <v>1081.5333333333335</v>
      </c>
      <c r="I57" s="230">
        <v>1089.866666666667</v>
      </c>
      <c r="J57" s="230">
        <v>1102.7333333333336</v>
      </c>
      <c r="K57" s="229">
        <v>1077</v>
      </c>
      <c r="L57" s="229">
        <v>1055.8</v>
      </c>
      <c r="M57" s="229">
        <v>12.50088</v>
      </c>
      <c r="N57" s="1"/>
      <c r="O57" s="1"/>
    </row>
    <row r="58" spans="1:15" ht="12.75" customHeight="1">
      <c r="A58" s="212">
        <v>49</v>
      </c>
      <c r="B58" s="215" t="s">
        <v>84</v>
      </c>
      <c r="C58" s="229">
        <v>960.45</v>
      </c>
      <c r="D58" s="230">
        <v>965.61666666666667</v>
      </c>
      <c r="E58" s="230">
        <v>953.33333333333337</v>
      </c>
      <c r="F58" s="230">
        <v>946.2166666666667</v>
      </c>
      <c r="G58" s="230">
        <v>933.93333333333339</v>
      </c>
      <c r="H58" s="230">
        <v>972.73333333333335</v>
      </c>
      <c r="I58" s="230">
        <v>985.01666666666665</v>
      </c>
      <c r="J58" s="230">
        <v>992.13333333333333</v>
      </c>
      <c r="K58" s="229">
        <v>977.9</v>
      </c>
      <c r="L58" s="229">
        <v>958.5</v>
      </c>
      <c r="M58" s="229">
        <v>16.141169999999999</v>
      </c>
      <c r="N58" s="1"/>
      <c r="O58" s="1"/>
    </row>
    <row r="59" spans="1:15" ht="12.75" customHeight="1">
      <c r="A59" s="212">
        <v>50</v>
      </c>
      <c r="B59" s="215" t="s">
        <v>800</v>
      </c>
      <c r="C59" s="229">
        <v>1399.9</v>
      </c>
      <c r="D59" s="230">
        <v>1404</v>
      </c>
      <c r="E59" s="230">
        <v>1393.4</v>
      </c>
      <c r="F59" s="230">
        <v>1386.9</v>
      </c>
      <c r="G59" s="230">
        <v>1376.3000000000002</v>
      </c>
      <c r="H59" s="230">
        <v>1410.5</v>
      </c>
      <c r="I59" s="230">
        <v>1421.1</v>
      </c>
      <c r="J59" s="230">
        <v>1427.6</v>
      </c>
      <c r="K59" s="229">
        <v>1414.6</v>
      </c>
      <c r="L59" s="229">
        <v>1397.5</v>
      </c>
      <c r="M59" s="229">
        <v>1.57284</v>
      </c>
      <c r="N59" s="1"/>
      <c r="O59" s="1"/>
    </row>
    <row r="60" spans="1:15" ht="12.75" customHeight="1">
      <c r="A60" s="212">
        <v>51</v>
      </c>
      <c r="B60" s="215" t="s">
        <v>85</v>
      </c>
      <c r="C60" s="229">
        <v>230.7</v>
      </c>
      <c r="D60" s="230">
        <v>230.1</v>
      </c>
      <c r="E60" s="230">
        <v>228.7</v>
      </c>
      <c r="F60" s="230">
        <v>226.7</v>
      </c>
      <c r="G60" s="230">
        <v>225.29999999999998</v>
      </c>
      <c r="H60" s="230">
        <v>232.1</v>
      </c>
      <c r="I60" s="230">
        <v>233.50000000000003</v>
      </c>
      <c r="J60" s="230">
        <v>235.5</v>
      </c>
      <c r="K60" s="229">
        <v>231.5</v>
      </c>
      <c r="L60" s="229">
        <v>228.1</v>
      </c>
      <c r="M60" s="229">
        <v>218.53324000000001</v>
      </c>
      <c r="N60" s="1"/>
      <c r="O60" s="1"/>
    </row>
    <row r="61" spans="1:15" ht="12.75" customHeight="1">
      <c r="A61" s="212">
        <v>52</v>
      </c>
      <c r="B61" s="215" t="s">
        <v>87</v>
      </c>
      <c r="C61" s="229">
        <v>4452.05</v>
      </c>
      <c r="D61" s="230">
        <v>4446.05</v>
      </c>
      <c r="E61" s="230">
        <v>4422.1500000000005</v>
      </c>
      <c r="F61" s="230">
        <v>4392.25</v>
      </c>
      <c r="G61" s="230">
        <v>4368.3500000000004</v>
      </c>
      <c r="H61" s="230">
        <v>4475.9500000000007</v>
      </c>
      <c r="I61" s="230">
        <v>4499.8500000000004</v>
      </c>
      <c r="J61" s="230">
        <v>4529.7500000000009</v>
      </c>
      <c r="K61" s="229">
        <v>4469.95</v>
      </c>
      <c r="L61" s="229">
        <v>4416.1499999999996</v>
      </c>
      <c r="M61" s="229">
        <v>1.2799400000000001</v>
      </c>
      <c r="N61" s="1"/>
      <c r="O61" s="1"/>
    </row>
    <row r="62" spans="1:15" ht="12.75" customHeight="1">
      <c r="A62" s="212">
        <v>53</v>
      </c>
      <c r="B62" s="215" t="s">
        <v>88</v>
      </c>
      <c r="C62" s="229">
        <v>1636.7</v>
      </c>
      <c r="D62" s="230">
        <v>1634.5999999999997</v>
      </c>
      <c r="E62" s="230">
        <v>1627.1999999999994</v>
      </c>
      <c r="F62" s="230">
        <v>1617.6999999999996</v>
      </c>
      <c r="G62" s="230">
        <v>1610.2999999999993</v>
      </c>
      <c r="H62" s="230">
        <v>1644.0999999999995</v>
      </c>
      <c r="I62" s="230">
        <v>1651.4999999999995</v>
      </c>
      <c r="J62" s="230">
        <v>1660.9999999999995</v>
      </c>
      <c r="K62" s="229">
        <v>1642</v>
      </c>
      <c r="L62" s="229">
        <v>1625.1</v>
      </c>
      <c r="M62" s="229">
        <v>4.9767599999999996</v>
      </c>
      <c r="N62" s="1"/>
      <c r="O62" s="1"/>
    </row>
    <row r="63" spans="1:15" ht="12.75" customHeight="1">
      <c r="A63" s="212">
        <v>54</v>
      </c>
      <c r="B63" s="215" t="s">
        <v>89</v>
      </c>
      <c r="C63" s="229">
        <v>672.6</v>
      </c>
      <c r="D63" s="230">
        <v>671.43333333333339</v>
      </c>
      <c r="E63" s="230">
        <v>666.76666666666677</v>
      </c>
      <c r="F63" s="230">
        <v>660.93333333333339</v>
      </c>
      <c r="G63" s="230">
        <v>656.26666666666677</v>
      </c>
      <c r="H63" s="230">
        <v>677.26666666666677</v>
      </c>
      <c r="I63" s="230">
        <v>681.93333333333328</v>
      </c>
      <c r="J63" s="230">
        <v>687.76666666666677</v>
      </c>
      <c r="K63" s="229">
        <v>676.1</v>
      </c>
      <c r="L63" s="229">
        <v>665.6</v>
      </c>
      <c r="M63" s="229">
        <v>3.3145500000000001</v>
      </c>
      <c r="N63" s="1"/>
      <c r="O63" s="1"/>
    </row>
    <row r="64" spans="1:15" ht="12.75" customHeight="1">
      <c r="A64" s="212">
        <v>55</v>
      </c>
      <c r="B64" s="215" t="s">
        <v>90</v>
      </c>
      <c r="C64" s="229">
        <v>965.75</v>
      </c>
      <c r="D64" s="230">
        <v>965.05000000000007</v>
      </c>
      <c r="E64" s="230">
        <v>956.40000000000009</v>
      </c>
      <c r="F64" s="230">
        <v>947.05000000000007</v>
      </c>
      <c r="G64" s="230">
        <v>938.40000000000009</v>
      </c>
      <c r="H64" s="230">
        <v>974.40000000000009</v>
      </c>
      <c r="I64" s="230">
        <v>983.05</v>
      </c>
      <c r="J64" s="230">
        <v>992.40000000000009</v>
      </c>
      <c r="K64" s="229">
        <v>973.7</v>
      </c>
      <c r="L64" s="229">
        <v>955.7</v>
      </c>
      <c r="M64" s="229">
        <v>3.7523</v>
      </c>
      <c r="N64" s="1"/>
      <c r="O64" s="1"/>
    </row>
    <row r="65" spans="1:15" ht="12.75" customHeight="1">
      <c r="A65" s="212">
        <v>56</v>
      </c>
      <c r="B65" s="215" t="s">
        <v>245</v>
      </c>
      <c r="C65" s="229">
        <v>281.5</v>
      </c>
      <c r="D65" s="230">
        <v>281.0333333333333</v>
      </c>
      <c r="E65" s="230">
        <v>278.51666666666659</v>
      </c>
      <c r="F65" s="230">
        <v>275.5333333333333</v>
      </c>
      <c r="G65" s="230">
        <v>273.01666666666659</v>
      </c>
      <c r="H65" s="230">
        <v>284.01666666666659</v>
      </c>
      <c r="I65" s="230">
        <v>286.53333333333325</v>
      </c>
      <c r="J65" s="230">
        <v>289.51666666666659</v>
      </c>
      <c r="K65" s="229">
        <v>283.55</v>
      </c>
      <c r="L65" s="229">
        <v>278.05</v>
      </c>
      <c r="M65" s="229">
        <v>19.250109999999999</v>
      </c>
      <c r="N65" s="1"/>
      <c r="O65" s="1"/>
    </row>
    <row r="66" spans="1:15" ht="12.75" customHeight="1">
      <c r="A66" s="212">
        <v>57</v>
      </c>
      <c r="B66" s="215" t="s">
        <v>92</v>
      </c>
      <c r="C66" s="229">
        <v>1799.5</v>
      </c>
      <c r="D66" s="230">
        <v>1801.2166666666665</v>
      </c>
      <c r="E66" s="230">
        <v>1788.4333333333329</v>
      </c>
      <c r="F66" s="230">
        <v>1777.3666666666666</v>
      </c>
      <c r="G66" s="230">
        <v>1764.583333333333</v>
      </c>
      <c r="H66" s="230">
        <v>1812.2833333333328</v>
      </c>
      <c r="I66" s="230">
        <v>1825.0666666666662</v>
      </c>
      <c r="J66" s="230">
        <v>1836.1333333333328</v>
      </c>
      <c r="K66" s="229">
        <v>1814</v>
      </c>
      <c r="L66" s="229">
        <v>1790.15</v>
      </c>
      <c r="M66" s="229">
        <v>3.7380800000000001</v>
      </c>
      <c r="N66" s="1"/>
      <c r="O66" s="1"/>
    </row>
    <row r="67" spans="1:15" ht="12.75" customHeight="1">
      <c r="A67" s="212">
        <v>58</v>
      </c>
      <c r="B67" s="215" t="s">
        <v>97</v>
      </c>
      <c r="C67" s="229">
        <v>495.7</v>
      </c>
      <c r="D67" s="230">
        <v>495.83333333333331</v>
      </c>
      <c r="E67" s="230">
        <v>493.01666666666665</v>
      </c>
      <c r="F67" s="230">
        <v>490.33333333333331</v>
      </c>
      <c r="G67" s="230">
        <v>487.51666666666665</v>
      </c>
      <c r="H67" s="230">
        <v>498.51666666666665</v>
      </c>
      <c r="I67" s="230">
        <v>501.33333333333337</v>
      </c>
      <c r="J67" s="230">
        <v>504.01666666666665</v>
      </c>
      <c r="K67" s="229">
        <v>498.65</v>
      </c>
      <c r="L67" s="229">
        <v>493.15</v>
      </c>
      <c r="M67" s="229">
        <v>48.85566</v>
      </c>
      <c r="N67" s="1"/>
      <c r="O67" s="1"/>
    </row>
    <row r="68" spans="1:15" ht="12.75" customHeight="1">
      <c r="A68" s="212">
        <v>59</v>
      </c>
      <c r="B68" s="215" t="s">
        <v>93</v>
      </c>
      <c r="C68" s="229">
        <v>556.5</v>
      </c>
      <c r="D68" s="230">
        <v>553.63333333333333</v>
      </c>
      <c r="E68" s="230">
        <v>549.06666666666661</v>
      </c>
      <c r="F68" s="230">
        <v>541.63333333333333</v>
      </c>
      <c r="G68" s="230">
        <v>537.06666666666661</v>
      </c>
      <c r="H68" s="230">
        <v>561.06666666666661</v>
      </c>
      <c r="I68" s="230">
        <v>565.63333333333344</v>
      </c>
      <c r="J68" s="230">
        <v>573.06666666666661</v>
      </c>
      <c r="K68" s="229">
        <v>558.20000000000005</v>
      </c>
      <c r="L68" s="229">
        <v>546.20000000000005</v>
      </c>
      <c r="M68" s="229">
        <v>27.181170000000002</v>
      </c>
      <c r="N68" s="1"/>
      <c r="O68" s="1"/>
    </row>
    <row r="69" spans="1:15" ht="12.75" customHeight="1">
      <c r="A69" s="212">
        <v>60</v>
      </c>
      <c r="B69" s="215" t="s">
        <v>246</v>
      </c>
      <c r="C69" s="229">
        <v>2167.25</v>
      </c>
      <c r="D69" s="230">
        <v>2160.0166666666669</v>
      </c>
      <c r="E69" s="230">
        <v>2146.0333333333338</v>
      </c>
      <c r="F69" s="230">
        <v>2124.8166666666671</v>
      </c>
      <c r="G69" s="230">
        <v>2110.8333333333339</v>
      </c>
      <c r="H69" s="230">
        <v>2181.2333333333336</v>
      </c>
      <c r="I69" s="230">
        <v>2195.2166666666662</v>
      </c>
      <c r="J69" s="230">
        <v>2216.4333333333334</v>
      </c>
      <c r="K69" s="229">
        <v>2174</v>
      </c>
      <c r="L69" s="229">
        <v>2138.8000000000002</v>
      </c>
      <c r="M69" s="229">
        <v>1.3204100000000001</v>
      </c>
      <c r="N69" s="1"/>
      <c r="O69" s="1"/>
    </row>
    <row r="70" spans="1:15" ht="12.75" customHeight="1">
      <c r="A70" s="212">
        <v>61</v>
      </c>
      <c r="B70" s="215" t="s">
        <v>94</v>
      </c>
      <c r="C70" s="229">
        <v>2126.4</v>
      </c>
      <c r="D70" s="230">
        <v>2131.7833333333333</v>
      </c>
      <c r="E70" s="230">
        <v>2114.6166666666668</v>
      </c>
      <c r="F70" s="230">
        <v>2102.8333333333335</v>
      </c>
      <c r="G70" s="230">
        <v>2085.666666666667</v>
      </c>
      <c r="H70" s="230">
        <v>2143.5666666666666</v>
      </c>
      <c r="I70" s="230">
        <v>2160.7333333333336</v>
      </c>
      <c r="J70" s="230">
        <v>2172.5166666666664</v>
      </c>
      <c r="K70" s="229">
        <v>2148.9499999999998</v>
      </c>
      <c r="L70" s="229">
        <v>2120</v>
      </c>
      <c r="M70" s="229">
        <v>3.35351</v>
      </c>
      <c r="N70" s="1"/>
      <c r="O70" s="1"/>
    </row>
    <row r="71" spans="1:15" ht="12.75" customHeight="1">
      <c r="A71" s="212">
        <v>62</v>
      </c>
      <c r="B71" s="215" t="s">
        <v>841</v>
      </c>
      <c r="C71" s="229">
        <v>358.15</v>
      </c>
      <c r="D71" s="230">
        <v>358.66666666666669</v>
      </c>
      <c r="E71" s="230">
        <v>354.48333333333335</v>
      </c>
      <c r="F71" s="230">
        <v>350.81666666666666</v>
      </c>
      <c r="G71" s="230">
        <v>346.63333333333333</v>
      </c>
      <c r="H71" s="230">
        <v>362.33333333333337</v>
      </c>
      <c r="I71" s="230">
        <v>366.51666666666665</v>
      </c>
      <c r="J71" s="230">
        <v>370.18333333333339</v>
      </c>
      <c r="K71" s="229">
        <v>362.85</v>
      </c>
      <c r="L71" s="229">
        <v>355</v>
      </c>
      <c r="M71" s="229">
        <v>7.0239099999999999</v>
      </c>
      <c r="N71" s="1"/>
      <c r="O71" s="1"/>
    </row>
    <row r="72" spans="1:15" ht="12.75" customHeight="1">
      <c r="A72" s="212">
        <v>63</v>
      </c>
      <c r="B72" s="215" t="s">
        <v>95</v>
      </c>
      <c r="C72" s="229">
        <v>3542.1</v>
      </c>
      <c r="D72" s="230">
        <v>3546.0333333333333</v>
      </c>
      <c r="E72" s="230">
        <v>3522.0666666666666</v>
      </c>
      <c r="F72" s="230">
        <v>3502.0333333333333</v>
      </c>
      <c r="G72" s="230">
        <v>3478.0666666666666</v>
      </c>
      <c r="H72" s="230">
        <v>3566.0666666666666</v>
      </c>
      <c r="I72" s="230">
        <v>3590.0333333333328</v>
      </c>
      <c r="J72" s="230">
        <v>3610.0666666666666</v>
      </c>
      <c r="K72" s="229">
        <v>3570</v>
      </c>
      <c r="L72" s="229">
        <v>3526</v>
      </c>
      <c r="M72" s="229">
        <v>3.9258999999999999</v>
      </c>
      <c r="N72" s="1"/>
      <c r="O72" s="1"/>
    </row>
    <row r="73" spans="1:15" ht="12.75" customHeight="1">
      <c r="A73" s="212">
        <v>64</v>
      </c>
      <c r="B73" s="215" t="s">
        <v>248</v>
      </c>
      <c r="C73" s="229">
        <v>3922.55</v>
      </c>
      <c r="D73" s="230">
        <v>3913.4333333333338</v>
      </c>
      <c r="E73" s="230">
        <v>3884.2166666666676</v>
      </c>
      <c r="F73" s="230">
        <v>3845.8833333333337</v>
      </c>
      <c r="G73" s="230">
        <v>3816.6666666666674</v>
      </c>
      <c r="H73" s="230">
        <v>3951.7666666666678</v>
      </c>
      <c r="I73" s="230">
        <v>3980.983333333334</v>
      </c>
      <c r="J73" s="230">
        <v>4019.316666666668</v>
      </c>
      <c r="K73" s="229">
        <v>3942.65</v>
      </c>
      <c r="L73" s="229">
        <v>3875.1</v>
      </c>
      <c r="M73" s="229">
        <v>3.4411499999999999</v>
      </c>
      <c r="N73" s="1"/>
      <c r="O73" s="1"/>
    </row>
    <row r="74" spans="1:15" ht="12.75" customHeight="1">
      <c r="A74" s="212">
        <v>65</v>
      </c>
      <c r="B74" s="215" t="s">
        <v>143</v>
      </c>
      <c r="C74" s="229">
        <v>2028.7</v>
      </c>
      <c r="D74" s="230">
        <v>2029.5666666666666</v>
      </c>
      <c r="E74" s="230">
        <v>2018.1333333333332</v>
      </c>
      <c r="F74" s="230">
        <v>2007.5666666666666</v>
      </c>
      <c r="G74" s="230">
        <v>1996.1333333333332</v>
      </c>
      <c r="H74" s="230">
        <v>2040.1333333333332</v>
      </c>
      <c r="I74" s="230">
        <v>2051.5666666666666</v>
      </c>
      <c r="J74" s="230">
        <v>2062.1333333333332</v>
      </c>
      <c r="K74" s="229">
        <v>2041</v>
      </c>
      <c r="L74" s="229">
        <v>2019</v>
      </c>
      <c r="M74" s="229">
        <v>1.2006399999999999</v>
      </c>
      <c r="N74" s="1"/>
      <c r="O74" s="1"/>
    </row>
    <row r="75" spans="1:15" ht="12.75" customHeight="1">
      <c r="A75" s="212">
        <v>66</v>
      </c>
      <c r="B75" s="215" t="s">
        <v>98</v>
      </c>
      <c r="C75" s="229">
        <v>4673.75</v>
      </c>
      <c r="D75" s="230">
        <v>4665.6166666666668</v>
      </c>
      <c r="E75" s="230">
        <v>4653.2333333333336</v>
      </c>
      <c r="F75" s="230">
        <v>4632.7166666666672</v>
      </c>
      <c r="G75" s="230">
        <v>4620.3333333333339</v>
      </c>
      <c r="H75" s="230">
        <v>4686.1333333333332</v>
      </c>
      <c r="I75" s="230">
        <v>4698.5166666666664</v>
      </c>
      <c r="J75" s="230">
        <v>4719.0333333333328</v>
      </c>
      <c r="K75" s="229">
        <v>4678</v>
      </c>
      <c r="L75" s="229">
        <v>4645.1000000000004</v>
      </c>
      <c r="M75" s="229">
        <v>2.2790499999999998</v>
      </c>
      <c r="N75" s="1"/>
      <c r="O75" s="1"/>
    </row>
    <row r="76" spans="1:15" ht="12.75" customHeight="1">
      <c r="A76" s="212">
        <v>67</v>
      </c>
      <c r="B76" s="215" t="s">
        <v>99</v>
      </c>
      <c r="C76" s="229">
        <v>3727.4</v>
      </c>
      <c r="D76" s="230">
        <v>3721.5333333333328</v>
      </c>
      <c r="E76" s="230">
        <v>3703.0666666666657</v>
      </c>
      <c r="F76" s="230">
        <v>3678.7333333333327</v>
      </c>
      <c r="G76" s="230">
        <v>3660.2666666666655</v>
      </c>
      <c r="H76" s="230">
        <v>3745.8666666666659</v>
      </c>
      <c r="I76" s="230">
        <v>3764.333333333333</v>
      </c>
      <c r="J76" s="230">
        <v>3788.6666666666661</v>
      </c>
      <c r="K76" s="229">
        <v>3740</v>
      </c>
      <c r="L76" s="229">
        <v>3697.2</v>
      </c>
      <c r="M76" s="229">
        <v>3.4201199999999998</v>
      </c>
      <c r="N76" s="1"/>
      <c r="O76" s="1"/>
    </row>
    <row r="77" spans="1:15" ht="12.75" customHeight="1">
      <c r="A77" s="212">
        <v>68</v>
      </c>
      <c r="B77" s="215" t="s">
        <v>249</v>
      </c>
      <c r="C77" s="229">
        <v>394.45</v>
      </c>
      <c r="D77" s="230">
        <v>394.65000000000003</v>
      </c>
      <c r="E77" s="230">
        <v>392.10000000000008</v>
      </c>
      <c r="F77" s="230">
        <v>389.75000000000006</v>
      </c>
      <c r="G77" s="230">
        <v>387.2000000000001</v>
      </c>
      <c r="H77" s="230">
        <v>397.00000000000006</v>
      </c>
      <c r="I77" s="230">
        <v>399.55</v>
      </c>
      <c r="J77" s="230">
        <v>401.90000000000003</v>
      </c>
      <c r="K77" s="229">
        <v>397.2</v>
      </c>
      <c r="L77" s="229">
        <v>392.3</v>
      </c>
      <c r="M77" s="229">
        <v>1.57237</v>
      </c>
      <c r="N77" s="1"/>
      <c r="O77" s="1"/>
    </row>
    <row r="78" spans="1:15" ht="12.75" customHeight="1">
      <c r="A78" s="212">
        <v>69</v>
      </c>
      <c r="B78" s="215" t="s">
        <v>100</v>
      </c>
      <c r="C78" s="229">
        <v>2229.85</v>
      </c>
      <c r="D78" s="230">
        <v>2221.5333333333333</v>
      </c>
      <c r="E78" s="230">
        <v>2204.0666666666666</v>
      </c>
      <c r="F78" s="230">
        <v>2178.2833333333333</v>
      </c>
      <c r="G78" s="230">
        <v>2160.8166666666666</v>
      </c>
      <c r="H78" s="230">
        <v>2247.3166666666666</v>
      </c>
      <c r="I78" s="230">
        <v>2264.7833333333328</v>
      </c>
      <c r="J78" s="230">
        <v>2290.5666666666666</v>
      </c>
      <c r="K78" s="229">
        <v>2239</v>
      </c>
      <c r="L78" s="229">
        <v>2195.75</v>
      </c>
      <c r="M78" s="229">
        <v>3.3198300000000001</v>
      </c>
      <c r="N78" s="1"/>
      <c r="O78" s="1"/>
    </row>
    <row r="79" spans="1:15" ht="12.75" customHeight="1">
      <c r="A79" s="212">
        <v>70</v>
      </c>
      <c r="B79" s="215" t="s">
        <v>801</v>
      </c>
      <c r="C79" s="229">
        <v>134.5</v>
      </c>
      <c r="D79" s="230">
        <v>134.95000000000002</v>
      </c>
      <c r="E79" s="230">
        <v>132.05000000000004</v>
      </c>
      <c r="F79" s="230">
        <v>129.60000000000002</v>
      </c>
      <c r="G79" s="230">
        <v>126.70000000000005</v>
      </c>
      <c r="H79" s="230">
        <v>137.40000000000003</v>
      </c>
      <c r="I79" s="230">
        <v>140.30000000000001</v>
      </c>
      <c r="J79" s="230">
        <v>142.75000000000003</v>
      </c>
      <c r="K79" s="229">
        <v>137.85</v>
      </c>
      <c r="L79" s="229">
        <v>132.5</v>
      </c>
      <c r="M79" s="229">
        <v>91.305899999999994</v>
      </c>
      <c r="N79" s="1"/>
      <c r="O79" s="1"/>
    </row>
    <row r="80" spans="1:15" ht="12.75" customHeight="1">
      <c r="A80" s="212">
        <v>71</v>
      </c>
      <c r="B80" s="215" t="s">
        <v>102</v>
      </c>
      <c r="C80" s="229">
        <v>126.2</v>
      </c>
      <c r="D80" s="230">
        <v>126.55</v>
      </c>
      <c r="E80" s="230">
        <v>125.6</v>
      </c>
      <c r="F80" s="230">
        <v>125</v>
      </c>
      <c r="G80" s="230">
        <v>124.05</v>
      </c>
      <c r="H80" s="230">
        <v>127.14999999999999</v>
      </c>
      <c r="I80" s="230">
        <v>128.10000000000002</v>
      </c>
      <c r="J80" s="230">
        <v>128.69999999999999</v>
      </c>
      <c r="K80" s="229">
        <v>127.5</v>
      </c>
      <c r="L80" s="229">
        <v>125.95</v>
      </c>
      <c r="M80" s="229">
        <v>55.561880000000002</v>
      </c>
      <c r="N80" s="1"/>
      <c r="O80" s="1"/>
    </row>
    <row r="81" spans="1:15" ht="12.75" customHeight="1">
      <c r="A81" s="212">
        <v>72</v>
      </c>
      <c r="B81" s="215" t="s">
        <v>251</v>
      </c>
      <c r="C81" s="229">
        <v>279.60000000000002</v>
      </c>
      <c r="D81" s="230">
        <v>280.16666666666669</v>
      </c>
      <c r="E81" s="230">
        <v>277.58333333333337</v>
      </c>
      <c r="F81" s="230">
        <v>275.56666666666666</v>
      </c>
      <c r="G81" s="230">
        <v>272.98333333333335</v>
      </c>
      <c r="H81" s="230">
        <v>282.18333333333339</v>
      </c>
      <c r="I81" s="230">
        <v>284.76666666666677</v>
      </c>
      <c r="J81" s="230">
        <v>286.78333333333342</v>
      </c>
      <c r="K81" s="229">
        <v>282.75</v>
      </c>
      <c r="L81" s="229">
        <v>278.14999999999998</v>
      </c>
      <c r="M81" s="229">
        <v>10.34792</v>
      </c>
      <c r="N81" s="1"/>
      <c r="O81" s="1"/>
    </row>
    <row r="82" spans="1:15" ht="12.75" customHeight="1">
      <c r="A82" s="212">
        <v>73</v>
      </c>
      <c r="B82" s="215" t="s">
        <v>103</v>
      </c>
      <c r="C82" s="229">
        <v>105.6</v>
      </c>
      <c r="D82" s="230">
        <v>105.36666666666667</v>
      </c>
      <c r="E82" s="230">
        <v>104.73333333333335</v>
      </c>
      <c r="F82" s="230">
        <v>103.86666666666667</v>
      </c>
      <c r="G82" s="230">
        <v>103.23333333333335</v>
      </c>
      <c r="H82" s="230">
        <v>106.23333333333335</v>
      </c>
      <c r="I82" s="230">
        <v>106.86666666666667</v>
      </c>
      <c r="J82" s="230">
        <v>107.73333333333335</v>
      </c>
      <c r="K82" s="229">
        <v>106</v>
      </c>
      <c r="L82" s="229">
        <v>104.5</v>
      </c>
      <c r="M82" s="229">
        <v>86.748530000000002</v>
      </c>
      <c r="N82" s="1"/>
      <c r="O82" s="1"/>
    </row>
    <row r="83" spans="1:15" ht="12.75" customHeight="1">
      <c r="A83" s="212">
        <v>74</v>
      </c>
      <c r="B83" s="215" t="s">
        <v>252</v>
      </c>
      <c r="C83" s="229">
        <v>943</v>
      </c>
      <c r="D83" s="230">
        <v>945.51666666666677</v>
      </c>
      <c r="E83" s="230">
        <v>938.03333333333353</v>
      </c>
      <c r="F83" s="230">
        <v>933.06666666666672</v>
      </c>
      <c r="G83" s="230">
        <v>925.58333333333348</v>
      </c>
      <c r="H83" s="230">
        <v>950.48333333333358</v>
      </c>
      <c r="I83" s="230">
        <v>957.96666666666692</v>
      </c>
      <c r="J83" s="230">
        <v>962.93333333333362</v>
      </c>
      <c r="K83" s="229">
        <v>953</v>
      </c>
      <c r="L83" s="229">
        <v>940.55</v>
      </c>
      <c r="M83" s="229">
        <v>2.6901899999999999</v>
      </c>
      <c r="N83" s="1"/>
      <c r="O83" s="1"/>
    </row>
    <row r="84" spans="1:15" ht="12.75" customHeight="1">
      <c r="A84" s="212">
        <v>75</v>
      </c>
      <c r="B84" s="215" t="s">
        <v>107</v>
      </c>
      <c r="C84" s="229">
        <v>1065.3499999999999</v>
      </c>
      <c r="D84" s="230">
        <v>1061.9166666666667</v>
      </c>
      <c r="E84" s="230">
        <v>1055.9833333333336</v>
      </c>
      <c r="F84" s="230">
        <v>1046.6166666666668</v>
      </c>
      <c r="G84" s="230">
        <v>1040.6833333333336</v>
      </c>
      <c r="H84" s="230">
        <v>1071.2833333333335</v>
      </c>
      <c r="I84" s="230">
        <v>1077.2166666666665</v>
      </c>
      <c r="J84" s="230">
        <v>1086.5833333333335</v>
      </c>
      <c r="K84" s="229">
        <v>1067.8499999999999</v>
      </c>
      <c r="L84" s="229">
        <v>1052.55</v>
      </c>
      <c r="M84" s="229">
        <v>4.5230300000000003</v>
      </c>
      <c r="N84" s="1"/>
      <c r="O84" s="1"/>
    </row>
    <row r="85" spans="1:15" ht="12.75" customHeight="1">
      <c r="A85" s="212">
        <v>76</v>
      </c>
      <c r="B85" s="215" t="s">
        <v>108</v>
      </c>
      <c r="C85" s="229">
        <v>1446.45</v>
      </c>
      <c r="D85" s="230">
        <v>1439.3833333333332</v>
      </c>
      <c r="E85" s="230">
        <v>1428.7666666666664</v>
      </c>
      <c r="F85" s="230">
        <v>1411.0833333333333</v>
      </c>
      <c r="G85" s="230">
        <v>1400.4666666666665</v>
      </c>
      <c r="H85" s="230">
        <v>1457.0666666666664</v>
      </c>
      <c r="I85" s="230">
        <v>1467.6833333333332</v>
      </c>
      <c r="J85" s="230">
        <v>1485.3666666666663</v>
      </c>
      <c r="K85" s="229">
        <v>1450</v>
      </c>
      <c r="L85" s="229">
        <v>1421.7</v>
      </c>
      <c r="M85" s="229">
        <v>4.1955999999999998</v>
      </c>
      <c r="N85" s="1"/>
      <c r="O85" s="1"/>
    </row>
    <row r="86" spans="1:15" ht="12.75" customHeight="1">
      <c r="A86" s="212">
        <v>77</v>
      </c>
      <c r="B86" s="215" t="s">
        <v>110</v>
      </c>
      <c r="C86" s="229">
        <v>1769.05</v>
      </c>
      <c r="D86" s="230">
        <v>1763.6666666666667</v>
      </c>
      <c r="E86" s="230">
        <v>1754.9333333333334</v>
      </c>
      <c r="F86" s="230">
        <v>1740.8166666666666</v>
      </c>
      <c r="G86" s="230">
        <v>1732.0833333333333</v>
      </c>
      <c r="H86" s="230">
        <v>1777.7833333333335</v>
      </c>
      <c r="I86" s="230">
        <v>1786.5166666666667</v>
      </c>
      <c r="J86" s="230">
        <v>1800.6333333333337</v>
      </c>
      <c r="K86" s="229">
        <v>1772.4</v>
      </c>
      <c r="L86" s="229">
        <v>1749.55</v>
      </c>
      <c r="M86" s="229">
        <v>7.5421300000000002</v>
      </c>
      <c r="N86" s="1"/>
      <c r="O86" s="1"/>
    </row>
    <row r="87" spans="1:15" ht="12.75" customHeight="1">
      <c r="A87" s="212">
        <v>78</v>
      </c>
      <c r="B87" s="215" t="s">
        <v>111</v>
      </c>
      <c r="C87" s="229">
        <v>483.75</v>
      </c>
      <c r="D87" s="230">
        <v>482.0333333333333</v>
      </c>
      <c r="E87" s="230">
        <v>479.26666666666659</v>
      </c>
      <c r="F87" s="230">
        <v>474.7833333333333</v>
      </c>
      <c r="G87" s="230">
        <v>472.01666666666659</v>
      </c>
      <c r="H87" s="230">
        <v>486.51666666666659</v>
      </c>
      <c r="I87" s="230">
        <v>489.28333333333325</v>
      </c>
      <c r="J87" s="230">
        <v>493.76666666666659</v>
      </c>
      <c r="K87" s="229">
        <v>484.8</v>
      </c>
      <c r="L87" s="229">
        <v>477.55</v>
      </c>
      <c r="M87" s="229">
        <v>7.7652299999999999</v>
      </c>
      <c r="N87" s="1"/>
      <c r="O87" s="1"/>
    </row>
    <row r="88" spans="1:15" ht="12.75" customHeight="1">
      <c r="A88" s="212">
        <v>79</v>
      </c>
      <c r="B88" s="215" t="s">
        <v>255</v>
      </c>
      <c r="C88" s="229">
        <v>296.95</v>
      </c>
      <c r="D88" s="230">
        <v>296.8</v>
      </c>
      <c r="E88" s="230">
        <v>293.85000000000002</v>
      </c>
      <c r="F88" s="230">
        <v>290.75</v>
      </c>
      <c r="G88" s="230">
        <v>287.8</v>
      </c>
      <c r="H88" s="230">
        <v>299.90000000000003</v>
      </c>
      <c r="I88" s="230">
        <v>302.84999999999997</v>
      </c>
      <c r="J88" s="230">
        <v>305.95000000000005</v>
      </c>
      <c r="K88" s="229">
        <v>299.75</v>
      </c>
      <c r="L88" s="229">
        <v>293.7</v>
      </c>
      <c r="M88" s="229">
        <v>2.9255399999999998</v>
      </c>
      <c r="N88" s="1"/>
      <c r="O88" s="1"/>
    </row>
    <row r="89" spans="1:15" ht="12.75" customHeight="1">
      <c r="A89" s="212">
        <v>80</v>
      </c>
      <c r="B89" s="215" t="s">
        <v>113</v>
      </c>
      <c r="C89" s="229">
        <v>1129.05</v>
      </c>
      <c r="D89" s="230">
        <v>1126.3500000000001</v>
      </c>
      <c r="E89" s="230">
        <v>1118.9000000000003</v>
      </c>
      <c r="F89" s="230">
        <v>1108.7500000000002</v>
      </c>
      <c r="G89" s="230">
        <v>1101.3000000000004</v>
      </c>
      <c r="H89" s="230">
        <v>1136.5000000000002</v>
      </c>
      <c r="I89" s="230">
        <v>1143.95</v>
      </c>
      <c r="J89" s="230">
        <v>1154.1000000000001</v>
      </c>
      <c r="K89" s="229">
        <v>1133.8</v>
      </c>
      <c r="L89" s="229">
        <v>1116.2</v>
      </c>
      <c r="M89" s="229">
        <v>24.590389999999999</v>
      </c>
      <c r="N89" s="1"/>
      <c r="O89" s="1"/>
    </row>
    <row r="90" spans="1:15" ht="12.75" customHeight="1">
      <c r="A90" s="212">
        <v>81</v>
      </c>
      <c r="B90" s="215" t="s">
        <v>115</v>
      </c>
      <c r="C90" s="229">
        <v>1995.4</v>
      </c>
      <c r="D90" s="230">
        <v>1988.2833333333335</v>
      </c>
      <c r="E90" s="230">
        <v>1977.116666666667</v>
      </c>
      <c r="F90" s="230">
        <v>1958.8333333333335</v>
      </c>
      <c r="G90" s="230">
        <v>1947.666666666667</v>
      </c>
      <c r="H90" s="230">
        <v>2006.5666666666671</v>
      </c>
      <c r="I90" s="230">
        <v>2017.7333333333336</v>
      </c>
      <c r="J90" s="230">
        <v>2036.0166666666671</v>
      </c>
      <c r="K90" s="229">
        <v>1999.45</v>
      </c>
      <c r="L90" s="229">
        <v>1970</v>
      </c>
      <c r="M90" s="229">
        <v>3.25116</v>
      </c>
      <c r="N90" s="1"/>
      <c r="O90" s="1"/>
    </row>
    <row r="91" spans="1:15" ht="12.75" customHeight="1">
      <c r="A91" s="212">
        <v>82</v>
      </c>
      <c r="B91" s="215" t="s">
        <v>116</v>
      </c>
      <c r="C91" s="229">
        <v>1607.7</v>
      </c>
      <c r="D91" s="230">
        <v>1605.4166666666667</v>
      </c>
      <c r="E91" s="230">
        <v>1598.2833333333335</v>
      </c>
      <c r="F91" s="230">
        <v>1588.8666666666668</v>
      </c>
      <c r="G91" s="230">
        <v>1581.7333333333336</v>
      </c>
      <c r="H91" s="230">
        <v>1614.8333333333335</v>
      </c>
      <c r="I91" s="230">
        <v>1621.9666666666667</v>
      </c>
      <c r="J91" s="230">
        <v>1631.3833333333334</v>
      </c>
      <c r="K91" s="229">
        <v>1612.55</v>
      </c>
      <c r="L91" s="229">
        <v>1596</v>
      </c>
      <c r="M91" s="229">
        <v>124.74513</v>
      </c>
      <c r="N91" s="1"/>
      <c r="O91" s="1"/>
    </row>
    <row r="92" spans="1:15" ht="12.75" customHeight="1">
      <c r="A92" s="212">
        <v>83</v>
      </c>
      <c r="B92" s="215" t="s">
        <v>117</v>
      </c>
      <c r="C92" s="229">
        <v>594.45000000000005</v>
      </c>
      <c r="D92" s="230">
        <v>590.88333333333333</v>
      </c>
      <c r="E92" s="230">
        <v>586.26666666666665</v>
      </c>
      <c r="F92" s="230">
        <v>578.08333333333337</v>
      </c>
      <c r="G92" s="230">
        <v>573.4666666666667</v>
      </c>
      <c r="H92" s="230">
        <v>599.06666666666661</v>
      </c>
      <c r="I92" s="230">
        <v>603.68333333333317</v>
      </c>
      <c r="J92" s="230">
        <v>611.86666666666656</v>
      </c>
      <c r="K92" s="229">
        <v>595.5</v>
      </c>
      <c r="L92" s="229">
        <v>582.70000000000005</v>
      </c>
      <c r="M92" s="229">
        <v>34.402839999999998</v>
      </c>
      <c r="N92" s="1"/>
      <c r="O92" s="1"/>
    </row>
    <row r="93" spans="1:15" ht="12.75" customHeight="1">
      <c r="A93" s="212">
        <v>84</v>
      </c>
      <c r="B93" s="215" t="s">
        <v>112</v>
      </c>
      <c r="C93" s="229">
        <v>1345.85</v>
      </c>
      <c r="D93" s="230">
        <v>1346.3833333333332</v>
      </c>
      <c r="E93" s="230">
        <v>1335.7666666666664</v>
      </c>
      <c r="F93" s="230">
        <v>1325.6833333333332</v>
      </c>
      <c r="G93" s="230">
        <v>1315.0666666666664</v>
      </c>
      <c r="H93" s="230">
        <v>1356.4666666666665</v>
      </c>
      <c r="I93" s="230">
        <v>1367.0833333333333</v>
      </c>
      <c r="J93" s="230">
        <v>1377.1666666666665</v>
      </c>
      <c r="K93" s="229">
        <v>1357</v>
      </c>
      <c r="L93" s="229">
        <v>1336.3</v>
      </c>
      <c r="M93" s="229">
        <v>7.8579400000000001</v>
      </c>
      <c r="N93" s="1"/>
      <c r="O93" s="1"/>
    </row>
    <row r="94" spans="1:15" ht="12.75" customHeight="1">
      <c r="A94" s="212">
        <v>85</v>
      </c>
      <c r="B94" s="215" t="s">
        <v>118</v>
      </c>
      <c r="C94" s="229">
        <v>2958</v>
      </c>
      <c r="D94" s="230">
        <v>2948.0333333333333</v>
      </c>
      <c r="E94" s="230">
        <v>2917.0666666666666</v>
      </c>
      <c r="F94" s="230">
        <v>2876.1333333333332</v>
      </c>
      <c r="G94" s="230">
        <v>2845.1666666666665</v>
      </c>
      <c r="H94" s="230">
        <v>2988.9666666666667</v>
      </c>
      <c r="I94" s="230">
        <v>3019.9333333333329</v>
      </c>
      <c r="J94" s="230">
        <v>3060.8666666666668</v>
      </c>
      <c r="K94" s="229">
        <v>2979</v>
      </c>
      <c r="L94" s="229">
        <v>2907.1</v>
      </c>
      <c r="M94" s="229">
        <v>9.9618000000000002</v>
      </c>
      <c r="N94" s="1"/>
      <c r="O94" s="1"/>
    </row>
    <row r="95" spans="1:15" ht="12.75" customHeight="1">
      <c r="A95" s="212">
        <v>86</v>
      </c>
      <c r="B95" s="215" t="s">
        <v>120</v>
      </c>
      <c r="C95" s="229">
        <v>422.6</v>
      </c>
      <c r="D95" s="230">
        <v>420.05</v>
      </c>
      <c r="E95" s="230">
        <v>416.40000000000003</v>
      </c>
      <c r="F95" s="230">
        <v>410.20000000000005</v>
      </c>
      <c r="G95" s="230">
        <v>406.55000000000007</v>
      </c>
      <c r="H95" s="230">
        <v>426.25</v>
      </c>
      <c r="I95" s="230">
        <v>429.9</v>
      </c>
      <c r="J95" s="230">
        <v>436.09999999999997</v>
      </c>
      <c r="K95" s="229">
        <v>423.7</v>
      </c>
      <c r="L95" s="229">
        <v>413.85</v>
      </c>
      <c r="M95" s="229">
        <v>69.114729999999994</v>
      </c>
      <c r="N95" s="1"/>
      <c r="O95" s="1"/>
    </row>
    <row r="96" spans="1:15" ht="12.75" customHeight="1">
      <c r="A96" s="212">
        <v>87</v>
      </c>
      <c r="B96" s="215" t="s">
        <v>256</v>
      </c>
      <c r="C96" s="229">
        <v>3488.05</v>
      </c>
      <c r="D96" s="230">
        <v>3490.0833333333335</v>
      </c>
      <c r="E96" s="230">
        <v>3455.166666666667</v>
      </c>
      <c r="F96" s="230">
        <v>3422.2833333333333</v>
      </c>
      <c r="G96" s="230">
        <v>3387.3666666666668</v>
      </c>
      <c r="H96" s="230">
        <v>3522.9666666666672</v>
      </c>
      <c r="I96" s="230">
        <v>3557.8833333333341</v>
      </c>
      <c r="J96" s="230">
        <v>3590.7666666666673</v>
      </c>
      <c r="K96" s="229">
        <v>3525</v>
      </c>
      <c r="L96" s="229">
        <v>3457.2</v>
      </c>
      <c r="M96" s="229">
        <v>29.53913</v>
      </c>
      <c r="N96" s="1"/>
      <c r="O96" s="1"/>
    </row>
    <row r="97" spans="1:15" ht="12.75" customHeight="1">
      <c r="A97" s="212">
        <v>88</v>
      </c>
      <c r="B97" s="215" t="s">
        <v>121</v>
      </c>
      <c r="C97" s="229">
        <v>276.64999999999998</v>
      </c>
      <c r="D97" s="230">
        <v>272.63333333333333</v>
      </c>
      <c r="E97" s="230">
        <v>266.86666666666667</v>
      </c>
      <c r="F97" s="230">
        <v>257.08333333333337</v>
      </c>
      <c r="G97" s="230">
        <v>251.31666666666672</v>
      </c>
      <c r="H97" s="230">
        <v>282.41666666666663</v>
      </c>
      <c r="I97" s="230">
        <v>288.18333333333328</v>
      </c>
      <c r="J97" s="230">
        <v>297.96666666666658</v>
      </c>
      <c r="K97" s="229">
        <v>278.39999999999998</v>
      </c>
      <c r="L97" s="229">
        <v>262.85000000000002</v>
      </c>
      <c r="M97" s="229">
        <v>136.28304</v>
      </c>
      <c r="N97" s="1"/>
      <c r="O97" s="1"/>
    </row>
    <row r="98" spans="1:15" ht="12.75" customHeight="1">
      <c r="A98" s="212">
        <v>89</v>
      </c>
      <c r="B98" s="215" t="s">
        <v>122</v>
      </c>
      <c r="C98" s="229">
        <v>2716.2</v>
      </c>
      <c r="D98" s="230">
        <v>2707.5166666666664</v>
      </c>
      <c r="E98" s="230">
        <v>2688.0333333333328</v>
      </c>
      <c r="F98" s="230">
        <v>2659.8666666666663</v>
      </c>
      <c r="G98" s="230">
        <v>2640.3833333333328</v>
      </c>
      <c r="H98" s="230">
        <v>2735.6833333333329</v>
      </c>
      <c r="I98" s="230">
        <v>2755.1666666666665</v>
      </c>
      <c r="J98" s="230">
        <v>2783.333333333333</v>
      </c>
      <c r="K98" s="229">
        <v>2727</v>
      </c>
      <c r="L98" s="229">
        <v>2679.35</v>
      </c>
      <c r="M98" s="229">
        <v>14.2849</v>
      </c>
      <c r="N98" s="1"/>
      <c r="O98" s="1"/>
    </row>
    <row r="99" spans="1:15" ht="12.75" customHeight="1">
      <c r="A99" s="212">
        <v>90</v>
      </c>
      <c r="B99" s="215" t="s">
        <v>257</v>
      </c>
      <c r="C99" s="229">
        <v>305.45</v>
      </c>
      <c r="D99" s="230">
        <v>306.78333333333336</v>
      </c>
      <c r="E99" s="230">
        <v>303.76666666666671</v>
      </c>
      <c r="F99" s="230">
        <v>302.08333333333337</v>
      </c>
      <c r="G99" s="230">
        <v>299.06666666666672</v>
      </c>
      <c r="H99" s="230">
        <v>308.4666666666667</v>
      </c>
      <c r="I99" s="230">
        <v>311.48333333333335</v>
      </c>
      <c r="J99" s="230">
        <v>313.16666666666669</v>
      </c>
      <c r="K99" s="229">
        <v>309.8</v>
      </c>
      <c r="L99" s="229">
        <v>305.10000000000002</v>
      </c>
      <c r="M99" s="229">
        <v>7.1062200000000004</v>
      </c>
      <c r="N99" s="1"/>
      <c r="O99" s="1"/>
    </row>
    <row r="100" spans="1:15" ht="12.75" customHeight="1">
      <c r="A100" s="212">
        <v>91</v>
      </c>
      <c r="B100" s="215" t="s">
        <v>372</v>
      </c>
      <c r="C100" s="229">
        <v>41059.949999999997</v>
      </c>
      <c r="D100" s="230">
        <v>41003.299999999996</v>
      </c>
      <c r="E100" s="230">
        <v>40756.649999999994</v>
      </c>
      <c r="F100" s="230">
        <v>40453.35</v>
      </c>
      <c r="G100" s="230">
        <v>40206.699999999997</v>
      </c>
      <c r="H100" s="230">
        <v>41306.599999999991</v>
      </c>
      <c r="I100" s="230">
        <v>41553.25</v>
      </c>
      <c r="J100" s="230">
        <v>41856.549999999988</v>
      </c>
      <c r="K100" s="229">
        <v>41249.949999999997</v>
      </c>
      <c r="L100" s="229">
        <v>40700</v>
      </c>
      <c r="M100" s="229">
        <v>4.8219999999999999E-2</v>
      </c>
      <c r="N100" s="1"/>
      <c r="O100" s="1"/>
    </row>
    <row r="101" spans="1:15" ht="12.75" customHeight="1">
      <c r="A101" s="212">
        <v>92</v>
      </c>
      <c r="B101" s="215" t="s">
        <v>114</v>
      </c>
      <c r="C101" s="229">
        <v>2648.55</v>
      </c>
      <c r="D101" s="230">
        <v>2645.0499999999997</v>
      </c>
      <c r="E101" s="230">
        <v>2635.0999999999995</v>
      </c>
      <c r="F101" s="230">
        <v>2621.6499999999996</v>
      </c>
      <c r="G101" s="230">
        <v>2611.6999999999994</v>
      </c>
      <c r="H101" s="230">
        <v>2658.4999999999995</v>
      </c>
      <c r="I101" s="230">
        <v>2668.4499999999994</v>
      </c>
      <c r="J101" s="230">
        <v>2681.8999999999996</v>
      </c>
      <c r="K101" s="229">
        <v>2655</v>
      </c>
      <c r="L101" s="229">
        <v>2631.6</v>
      </c>
      <c r="M101" s="229">
        <v>26.94134</v>
      </c>
      <c r="N101" s="1"/>
      <c r="O101" s="1"/>
    </row>
    <row r="102" spans="1:15" ht="12.75" customHeight="1">
      <c r="A102" s="212">
        <v>93</v>
      </c>
      <c r="B102" s="215" t="s">
        <v>124</v>
      </c>
      <c r="C102" s="229">
        <v>940.2</v>
      </c>
      <c r="D102" s="230">
        <v>939.95000000000016</v>
      </c>
      <c r="E102" s="230">
        <v>934.0500000000003</v>
      </c>
      <c r="F102" s="230">
        <v>927.90000000000009</v>
      </c>
      <c r="G102" s="230">
        <v>922.00000000000023</v>
      </c>
      <c r="H102" s="230">
        <v>946.10000000000036</v>
      </c>
      <c r="I102" s="230">
        <v>952.00000000000023</v>
      </c>
      <c r="J102" s="230">
        <v>958.15000000000043</v>
      </c>
      <c r="K102" s="229">
        <v>945.85</v>
      </c>
      <c r="L102" s="229">
        <v>933.8</v>
      </c>
      <c r="M102" s="229">
        <v>164.86469</v>
      </c>
      <c r="N102" s="1"/>
      <c r="O102" s="1"/>
    </row>
    <row r="103" spans="1:15" ht="12.75" customHeight="1">
      <c r="A103" s="212">
        <v>94</v>
      </c>
      <c r="B103" s="215" t="s">
        <v>125</v>
      </c>
      <c r="C103" s="229">
        <v>1257.3499999999999</v>
      </c>
      <c r="D103" s="230">
        <v>1257.2166666666665</v>
      </c>
      <c r="E103" s="230">
        <v>1241.9333333333329</v>
      </c>
      <c r="F103" s="230">
        <v>1226.5166666666664</v>
      </c>
      <c r="G103" s="230">
        <v>1211.2333333333329</v>
      </c>
      <c r="H103" s="230">
        <v>1272.633333333333</v>
      </c>
      <c r="I103" s="230">
        <v>1287.9166666666663</v>
      </c>
      <c r="J103" s="230">
        <v>1303.333333333333</v>
      </c>
      <c r="K103" s="229">
        <v>1272.5</v>
      </c>
      <c r="L103" s="229">
        <v>1241.8</v>
      </c>
      <c r="M103" s="229">
        <v>9.6246100000000006</v>
      </c>
      <c r="N103" s="1"/>
      <c r="O103" s="1"/>
    </row>
    <row r="104" spans="1:15" ht="12.75" customHeight="1">
      <c r="A104" s="212">
        <v>95</v>
      </c>
      <c r="B104" s="215" t="s">
        <v>126</v>
      </c>
      <c r="C104" s="229">
        <v>507.6</v>
      </c>
      <c r="D104" s="230">
        <v>506.5333333333333</v>
      </c>
      <c r="E104" s="230">
        <v>498.56666666666661</v>
      </c>
      <c r="F104" s="230">
        <v>489.5333333333333</v>
      </c>
      <c r="G104" s="230">
        <v>481.56666666666661</v>
      </c>
      <c r="H104" s="230">
        <v>515.56666666666661</v>
      </c>
      <c r="I104" s="230">
        <v>523.5333333333333</v>
      </c>
      <c r="J104" s="230">
        <v>532.56666666666661</v>
      </c>
      <c r="K104" s="229">
        <v>514.5</v>
      </c>
      <c r="L104" s="229">
        <v>497.5</v>
      </c>
      <c r="M104" s="229">
        <v>40.500160000000001</v>
      </c>
      <c r="N104" s="1"/>
      <c r="O104" s="1"/>
    </row>
    <row r="105" spans="1:15" ht="12.75" customHeight="1">
      <c r="A105" s="212">
        <v>96</v>
      </c>
      <c r="B105" s="215" t="s">
        <v>258</v>
      </c>
      <c r="C105" s="229">
        <v>540.6</v>
      </c>
      <c r="D105" s="230">
        <v>534.5333333333333</v>
      </c>
      <c r="E105" s="230">
        <v>521.31666666666661</v>
      </c>
      <c r="F105" s="230">
        <v>502.0333333333333</v>
      </c>
      <c r="G105" s="230">
        <v>488.81666666666661</v>
      </c>
      <c r="H105" s="230">
        <v>553.81666666666661</v>
      </c>
      <c r="I105" s="230">
        <v>567.0333333333333</v>
      </c>
      <c r="J105" s="230">
        <v>586.31666666666661</v>
      </c>
      <c r="K105" s="229">
        <v>547.75</v>
      </c>
      <c r="L105" s="229">
        <v>515.25</v>
      </c>
      <c r="M105" s="229">
        <v>10.72081</v>
      </c>
      <c r="N105" s="1"/>
      <c r="O105" s="1"/>
    </row>
    <row r="106" spans="1:15" ht="12.75" customHeight="1">
      <c r="A106" s="212">
        <v>97</v>
      </c>
      <c r="B106" s="215" t="s">
        <v>128</v>
      </c>
      <c r="C106" s="229">
        <v>73.599999999999994</v>
      </c>
      <c r="D106" s="230">
        <v>73.716666666666654</v>
      </c>
      <c r="E106" s="230">
        <v>73.183333333333309</v>
      </c>
      <c r="F106" s="230">
        <v>72.766666666666652</v>
      </c>
      <c r="G106" s="230">
        <v>72.233333333333306</v>
      </c>
      <c r="H106" s="230">
        <v>74.133333333333312</v>
      </c>
      <c r="I106" s="230">
        <v>74.666666666666643</v>
      </c>
      <c r="J106" s="230">
        <v>75.083333333333314</v>
      </c>
      <c r="K106" s="229">
        <v>74.25</v>
      </c>
      <c r="L106" s="229">
        <v>73.3</v>
      </c>
      <c r="M106" s="229">
        <v>173.04250999999999</v>
      </c>
      <c r="N106" s="1"/>
      <c r="O106" s="1"/>
    </row>
    <row r="107" spans="1:15" ht="12.75" customHeight="1">
      <c r="A107" s="212">
        <v>98</v>
      </c>
      <c r="B107" s="215" t="s">
        <v>137</v>
      </c>
      <c r="C107" s="229">
        <v>443.95</v>
      </c>
      <c r="D107" s="230">
        <v>444.11666666666662</v>
      </c>
      <c r="E107" s="230">
        <v>442.58333333333326</v>
      </c>
      <c r="F107" s="230">
        <v>441.21666666666664</v>
      </c>
      <c r="G107" s="230">
        <v>439.68333333333328</v>
      </c>
      <c r="H107" s="230">
        <v>445.48333333333323</v>
      </c>
      <c r="I107" s="230">
        <v>447.01666666666665</v>
      </c>
      <c r="J107" s="230">
        <v>448.38333333333321</v>
      </c>
      <c r="K107" s="229">
        <v>445.65</v>
      </c>
      <c r="L107" s="229">
        <v>442.75</v>
      </c>
      <c r="M107" s="229">
        <v>75.43432</v>
      </c>
      <c r="N107" s="1"/>
      <c r="O107" s="1"/>
    </row>
    <row r="108" spans="1:15" ht="12.75" customHeight="1">
      <c r="A108" s="212">
        <v>99</v>
      </c>
      <c r="B108" s="215" t="s">
        <v>259</v>
      </c>
      <c r="C108" s="229">
        <v>5649.15</v>
      </c>
      <c r="D108" s="230">
        <v>5651.6833333333334</v>
      </c>
      <c r="E108" s="230">
        <v>5609.666666666667</v>
      </c>
      <c r="F108" s="230">
        <v>5570.1833333333334</v>
      </c>
      <c r="G108" s="230">
        <v>5528.166666666667</v>
      </c>
      <c r="H108" s="230">
        <v>5691.166666666667</v>
      </c>
      <c r="I108" s="230">
        <v>5733.1833333333334</v>
      </c>
      <c r="J108" s="230">
        <v>5772.666666666667</v>
      </c>
      <c r="K108" s="229">
        <v>5693.7</v>
      </c>
      <c r="L108" s="229">
        <v>5612.2</v>
      </c>
      <c r="M108" s="229">
        <v>0.52415</v>
      </c>
      <c r="N108" s="1"/>
      <c r="O108" s="1"/>
    </row>
    <row r="109" spans="1:15" ht="12.75" customHeight="1">
      <c r="A109" s="212">
        <v>100</v>
      </c>
      <c r="B109" s="215" t="s">
        <v>384</v>
      </c>
      <c r="C109" s="229">
        <v>282.10000000000002</v>
      </c>
      <c r="D109" s="230">
        <v>282.43333333333334</v>
      </c>
      <c r="E109" s="230">
        <v>280.91666666666669</v>
      </c>
      <c r="F109" s="230">
        <v>279.73333333333335</v>
      </c>
      <c r="G109" s="230">
        <v>278.2166666666667</v>
      </c>
      <c r="H109" s="230">
        <v>283.61666666666667</v>
      </c>
      <c r="I109" s="230">
        <v>285.13333333333333</v>
      </c>
      <c r="J109" s="230">
        <v>286.31666666666666</v>
      </c>
      <c r="K109" s="229">
        <v>283.95</v>
      </c>
      <c r="L109" s="229">
        <v>281.25</v>
      </c>
      <c r="M109" s="229">
        <v>9.0463699999999996</v>
      </c>
      <c r="N109" s="1"/>
      <c r="O109" s="1"/>
    </row>
    <row r="110" spans="1:15" ht="12.75" customHeight="1">
      <c r="A110" s="212">
        <v>101</v>
      </c>
      <c r="B110" s="215" t="s">
        <v>385</v>
      </c>
      <c r="C110" s="229">
        <v>148.69999999999999</v>
      </c>
      <c r="D110" s="230">
        <v>147.9</v>
      </c>
      <c r="E110" s="230">
        <v>146.25</v>
      </c>
      <c r="F110" s="230">
        <v>143.79999999999998</v>
      </c>
      <c r="G110" s="230">
        <v>142.14999999999998</v>
      </c>
      <c r="H110" s="230">
        <v>150.35000000000002</v>
      </c>
      <c r="I110" s="230">
        <v>152.00000000000006</v>
      </c>
      <c r="J110" s="230">
        <v>154.45000000000005</v>
      </c>
      <c r="K110" s="229">
        <v>149.55000000000001</v>
      </c>
      <c r="L110" s="229">
        <v>145.44999999999999</v>
      </c>
      <c r="M110" s="229">
        <v>66.658469999999994</v>
      </c>
      <c r="N110" s="1"/>
      <c r="O110" s="1"/>
    </row>
    <row r="111" spans="1:15" ht="12.75" customHeight="1">
      <c r="A111" s="212">
        <v>102</v>
      </c>
      <c r="B111" s="215" t="s">
        <v>130</v>
      </c>
      <c r="C111" s="229">
        <v>395.85</v>
      </c>
      <c r="D111" s="230">
        <v>394.18333333333334</v>
      </c>
      <c r="E111" s="230">
        <v>391.11666666666667</v>
      </c>
      <c r="F111" s="230">
        <v>386.38333333333333</v>
      </c>
      <c r="G111" s="230">
        <v>383.31666666666666</v>
      </c>
      <c r="H111" s="230">
        <v>398.91666666666669</v>
      </c>
      <c r="I111" s="230">
        <v>401.98333333333341</v>
      </c>
      <c r="J111" s="230">
        <v>406.7166666666667</v>
      </c>
      <c r="K111" s="229">
        <v>397.25</v>
      </c>
      <c r="L111" s="229">
        <v>389.45</v>
      </c>
      <c r="M111" s="229">
        <v>28.346270000000001</v>
      </c>
      <c r="N111" s="1"/>
      <c r="O111" s="1"/>
    </row>
    <row r="112" spans="1:15" ht="12.75" customHeight="1">
      <c r="A112" s="212">
        <v>103</v>
      </c>
      <c r="B112" s="215" t="s">
        <v>135</v>
      </c>
      <c r="C112" s="229">
        <v>90.85</v>
      </c>
      <c r="D112" s="230">
        <v>90.483333333333334</v>
      </c>
      <c r="E112" s="230">
        <v>89.866666666666674</v>
      </c>
      <c r="F112" s="230">
        <v>88.88333333333334</v>
      </c>
      <c r="G112" s="230">
        <v>88.26666666666668</v>
      </c>
      <c r="H112" s="230">
        <v>91.466666666666669</v>
      </c>
      <c r="I112" s="230">
        <v>92.083333333333314</v>
      </c>
      <c r="J112" s="230">
        <v>93.066666666666663</v>
      </c>
      <c r="K112" s="229">
        <v>91.1</v>
      </c>
      <c r="L112" s="229">
        <v>89.5</v>
      </c>
      <c r="M112" s="229">
        <v>114.03972</v>
      </c>
      <c r="N112" s="1"/>
      <c r="O112" s="1"/>
    </row>
    <row r="113" spans="1:15" ht="12.75" customHeight="1">
      <c r="A113" s="212">
        <v>104</v>
      </c>
      <c r="B113" s="215" t="s">
        <v>136</v>
      </c>
      <c r="C113" s="229">
        <v>652.9</v>
      </c>
      <c r="D113" s="230">
        <v>651.54999999999995</v>
      </c>
      <c r="E113" s="230">
        <v>645.29999999999995</v>
      </c>
      <c r="F113" s="230">
        <v>637.70000000000005</v>
      </c>
      <c r="G113" s="230">
        <v>631.45000000000005</v>
      </c>
      <c r="H113" s="230">
        <v>659.14999999999986</v>
      </c>
      <c r="I113" s="230">
        <v>665.39999999999986</v>
      </c>
      <c r="J113" s="230">
        <v>672.99999999999977</v>
      </c>
      <c r="K113" s="229">
        <v>657.8</v>
      </c>
      <c r="L113" s="229">
        <v>643.95000000000005</v>
      </c>
      <c r="M113" s="229">
        <v>22.207789999999999</v>
      </c>
      <c r="N113" s="1"/>
      <c r="O113" s="1"/>
    </row>
    <row r="114" spans="1:15" ht="12.75" customHeight="1">
      <c r="A114" s="212">
        <v>105</v>
      </c>
      <c r="B114" s="215" t="s">
        <v>129</v>
      </c>
      <c r="C114" s="229">
        <v>467.95</v>
      </c>
      <c r="D114" s="230">
        <v>466.61666666666662</v>
      </c>
      <c r="E114" s="230">
        <v>464.63333333333321</v>
      </c>
      <c r="F114" s="230">
        <v>461.31666666666661</v>
      </c>
      <c r="G114" s="230">
        <v>459.3333333333332</v>
      </c>
      <c r="H114" s="230">
        <v>469.93333333333322</v>
      </c>
      <c r="I114" s="230">
        <v>471.91666666666669</v>
      </c>
      <c r="J114" s="230">
        <v>475.23333333333323</v>
      </c>
      <c r="K114" s="229">
        <v>468.6</v>
      </c>
      <c r="L114" s="229">
        <v>463.3</v>
      </c>
      <c r="M114" s="229">
        <v>7.7588900000000001</v>
      </c>
      <c r="N114" s="1"/>
      <c r="O114" s="1"/>
    </row>
    <row r="115" spans="1:15" ht="12.75" customHeight="1">
      <c r="A115" s="212">
        <v>106</v>
      </c>
      <c r="B115" s="215" t="s">
        <v>133</v>
      </c>
      <c r="C115" s="229">
        <v>161.55000000000001</v>
      </c>
      <c r="D115" s="230">
        <v>160.33333333333334</v>
      </c>
      <c r="E115" s="230">
        <v>155.86666666666667</v>
      </c>
      <c r="F115" s="230">
        <v>150.18333333333334</v>
      </c>
      <c r="G115" s="230">
        <v>145.71666666666667</v>
      </c>
      <c r="H115" s="230">
        <v>166.01666666666668</v>
      </c>
      <c r="I115" s="230">
        <v>170.48333333333332</v>
      </c>
      <c r="J115" s="230">
        <v>176.16666666666669</v>
      </c>
      <c r="K115" s="229">
        <v>164.8</v>
      </c>
      <c r="L115" s="229">
        <v>154.65</v>
      </c>
      <c r="M115" s="229">
        <v>173.38074</v>
      </c>
      <c r="N115" s="1"/>
      <c r="O115" s="1"/>
    </row>
    <row r="116" spans="1:15" ht="12.75" customHeight="1">
      <c r="A116" s="212">
        <v>107</v>
      </c>
      <c r="B116" s="215" t="s">
        <v>132</v>
      </c>
      <c r="C116" s="229">
        <v>1311.2</v>
      </c>
      <c r="D116" s="230">
        <v>1309.05</v>
      </c>
      <c r="E116" s="230">
        <v>1305.3499999999999</v>
      </c>
      <c r="F116" s="230">
        <v>1299.5</v>
      </c>
      <c r="G116" s="230">
        <v>1295.8</v>
      </c>
      <c r="H116" s="230">
        <v>1314.8999999999999</v>
      </c>
      <c r="I116" s="230">
        <v>1318.6000000000001</v>
      </c>
      <c r="J116" s="230">
        <v>1324.4499999999998</v>
      </c>
      <c r="K116" s="229">
        <v>1312.75</v>
      </c>
      <c r="L116" s="229">
        <v>1303.2</v>
      </c>
      <c r="M116" s="229">
        <v>26.791180000000001</v>
      </c>
      <c r="N116" s="1"/>
      <c r="O116" s="1"/>
    </row>
    <row r="117" spans="1:15" ht="12.75" customHeight="1">
      <c r="A117" s="212">
        <v>108</v>
      </c>
      <c r="B117" s="215" t="s">
        <v>162</v>
      </c>
      <c r="C117" s="229">
        <v>4184.3500000000004</v>
      </c>
      <c r="D117" s="230">
        <v>4171.45</v>
      </c>
      <c r="E117" s="230">
        <v>4142.8999999999996</v>
      </c>
      <c r="F117" s="230">
        <v>4101.45</v>
      </c>
      <c r="G117" s="230">
        <v>4072.8999999999996</v>
      </c>
      <c r="H117" s="230">
        <v>4212.8999999999996</v>
      </c>
      <c r="I117" s="230">
        <v>4241.4500000000007</v>
      </c>
      <c r="J117" s="230">
        <v>4282.8999999999996</v>
      </c>
      <c r="K117" s="229">
        <v>4200</v>
      </c>
      <c r="L117" s="229">
        <v>4130</v>
      </c>
      <c r="M117" s="229">
        <v>2.4861300000000002</v>
      </c>
      <c r="N117" s="1"/>
      <c r="O117" s="1"/>
    </row>
    <row r="118" spans="1:15" ht="12.75" customHeight="1">
      <c r="A118" s="212">
        <v>109</v>
      </c>
      <c r="B118" s="215" t="s">
        <v>134</v>
      </c>
      <c r="C118" s="229">
        <v>1288.95</v>
      </c>
      <c r="D118" s="230">
        <v>1288.4833333333333</v>
      </c>
      <c r="E118" s="230">
        <v>1282.9666666666667</v>
      </c>
      <c r="F118" s="230">
        <v>1276.9833333333333</v>
      </c>
      <c r="G118" s="230">
        <v>1271.4666666666667</v>
      </c>
      <c r="H118" s="230">
        <v>1294.4666666666667</v>
      </c>
      <c r="I118" s="230">
        <v>1299.9833333333336</v>
      </c>
      <c r="J118" s="230">
        <v>1305.9666666666667</v>
      </c>
      <c r="K118" s="229">
        <v>1294</v>
      </c>
      <c r="L118" s="229">
        <v>1282.5</v>
      </c>
      <c r="M118" s="229">
        <v>53.97578</v>
      </c>
      <c r="N118" s="1"/>
      <c r="O118" s="1"/>
    </row>
    <row r="119" spans="1:15" ht="12.75" customHeight="1">
      <c r="A119" s="212">
        <v>110</v>
      </c>
      <c r="B119" s="215" t="s">
        <v>131</v>
      </c>
      <c r="C119" s="229">
        <v>2419.9</v>
      </c>
      <c r="D119" s="230">
        <v>2420.25</v>
      </c>
      <c r="E119" s="230">
        <v>2401.8000000000002</v>
      </c>
      <c r="F119" s="230">
        <v>2383.7000000000003</v>
      </c>
      <c r="G119" s="230">
        <v>2365.2500000000005</v>
      </c>
      <c r="H119" s="230">
        <v>2438.35</v>
      </c>
      <c r="I119" s="230">
        <v>2456.7999999999997</v>
      </c>
      <c r="J119" s="230">
        <v>2474.8999999999996</v>
      </c>
      <c r="K119" s="229">
        <v>2438.6999999999998</v>
      </c>
      <c r="L119" s="229">
        <v>2402.15</v>
      </c>
      <c r="M119" s="229">
        <v>2.5631200000000001</v>
      </c>
      <c r="N119" s="1"/>
      <c r="O119" s="1"/>
    </row>
    <row r="120" spans="1:15" ht="12.75" customHeight="1">
      <c r="A120" s="212">
        <v>111</v>
      </c>
      <c r="B120" s="215" t="s">
        <v>260</v>
      </c>
      <c r="C120" s="229">
        <v>746.05</v>
      </c>
      <c r="D120" s="230">
        <v>750</v>
      </c>
      <c r="E120" s="230">
        <v>739.05</v>
      </c>
      <c r="F120" s="230">
        <v>732.05</v>
      </c>
      <c r="G120" s="230">
        <v>721.09999999999991</v>
      </c>
      <c r="H120" s="230">
        <v>757</v>
      </c>
      <c r="I120" s="230">
        <v>767.95</v>
      </c>
      <c r="J120" s="230">
        <v>774.95</v>
      </c>
      <c r="K120" s="229">
        <v>760.95</v>
      </c>
      <c r="L120" s="229">
        <v>743</v>
      </c>
      <c r="M120" s="229">
        <v>6.9387499999999998</v>
      </c>
      <c r="N120" s="1"/>
      <c r="O120" s="1"/>
    </row>
    <row r="121" spans="1:15" ht="12.75" customHeight="1">
      <c r="A121" s="212">
        <v>112</v>
      </c>
      <c r="B121" s="215" t="s">
        <v>261</v>
      </c>
      <c r="C121" s="229">
        <v>268</v>
      </c>
      <c r="D121" s="230">
        <v>268.78333333333336</v>
      </c>
      <c r="E121" s="230">
        <v>263.56666666666672</v>
      </c>
      <c r="F121" s="230">
        <v>259.13333333333338</v>
      </c>
      <c r="G121" s="230">
        <v>253.91666666666674</v>
      </c>
      <c r="H121" s="230">
        <v>273.2166666666667</v>
      </c>
      <c r="I121" s="230">
        <v>278.43333333333328</v>
      </c>
      <c r="J121" s="230">
        <v>282.86666666666667</v>
      </c>
      <c r="K121" s="229">
        <v>274</v>
      </c>
      <c r="L121" s="229">
        <v>264.35000000000002</v>
      </c>
      <c r="M121" s="229">
        <v>46.131149999999998</v>
      </c>
      <c r="N121" s="1"/>
      <c r="O121" s="1"/>
    </row>
    <row r="122" spans="1:15" ht="12.75" customHeight="1">
      <c r="A122" s="212">
        <v>113</v>
      </c>
      <c r="B122" s="215" t="s">
        <v>139</v>
      </c>
      <c r="C122" s="229">
        <v>729.75</v>
      </c>
      <c r="D122" s="230">
        <v>725.31666666666661</v>
      </c>
      <c r="E122" s="230">
        <v>718.43333333333317</v>
      </c>
      <c r="F122" s="230">
        <v>707.11666666666656</v>
      </c>
      <c r="G122" s="230">
        <v>700.23333333333312</v>
      </c>
      <c r="H122" s="230">
        <v>736.63333333333321</v>
      </c>
      <c r="I122" s="230">
        <v>743.51666666666665</v>
      </c>
      <c r="J122" s="230">
        <v>754.83333333333326</v>
      </c>
      <c r="K122" s="229">
        <v>732.2</v>
      </c>
      <c r="L122" s="229">
        <v>714</v>
      </c>
      <c r="M122" s="229">
        <v>36.674860000000002</v>
      </c>
      <c r="N122" s="1"/>
      <c r="O122" s="1"/>
    </row>
    <row r="123" spans="1:15" ht="12.75" customHeight="1">
      <c r="A123" s="212">
        <v>114</v>
      </c>
      <c r="B123" s="215" t="s">
        <v>138</v>
      </c>
      <c r="C123" s="229">
        <v>531.5</v>
      </c>
      <c r="D123" s="230">
        <v>529.01666666666665</v>
      </c>
      <c r="E123" s="230">
        <v>524.73333333333335</v>
      </c>
      <c r="F123" s="230">
        <v>517.9666666666667</v>
      </c>
      <c r="G123" s="230">
        <v>513.68333333333339</v>
      </c>
      <c r="H123" s="230">
        <v>535.7833333333333</v>
      </c>
      <c r="I123" s="230">
        <v>540.06666666666661</v>
      </c>
      <c r="J123" s="230">
        <v>546.83333333333326</v>
      </c>
      <c r="K123" s="229">
        <v>533.29999999999995</v>
      </c>
      <c r="L123" s="229">
        <v>522.25</v>
      </c>
      <c r="M123" s="229">
        <v>44.639470000000003</v>
      </c>
      <c r="N123" s="1"/>
      <c r="O123" s="1"/>
    </row>
    <row r="124" spans="1:15" ht="12.75" customHeight="1">
      <c r="A124" s="212">
        <v>115</v>
      </c>
      <c r="B124" s="215" t="s">
        <v>140</v>
      </c>
      <c r="C124" s="229">
        <v>493.05</v>
      </c>
      <c r="D124" s="230">
        <v>492.18333333333334</v>
      </c>
      <c r="E124" s="230">
        <v>488.86666666666667</v>
      </c>
      <c r="F124" s="230">
        <v>484.68333333333334</v>
      </c>
      <c r="G124" s="230">
        <v>481.36666666666667</v>
      </c>
      <c r="H124" s="230">
        <v>496.36666666666667</v>
      </c>
      <c r="I124" s="230">
        <v>499.68333333333339</v>
      </c>
      <c r="J124" s="230">
        <v>503.86666666666667</v>
      </c>
      <c r="K124" s="229">
        <v>495.5</v>
      </c>
      <c r="L124" s="229">
        <v>488</v>
      </c>
      <c r="M124" s="229">
        <v>10.40574</v>
      </c>
      <c r="N124" s="1"/>
      <c r="O124" s="1"/>
    </row>
    <row r="125" spans="1:15" ht="12.75" customHeight="1">
      <c r="A125" s="212">
        <v>116</v>
      </c>
      <c r="B125" s="215" t="s">
        <v>141</v>
      </c>
      <c r="C125" s="229">
        <v>1939.4</v>
      </c>
      <c r="D125" s="230">
        <v>1949.1333333333332</v>
      </c>
      <c r="E125" s="230">
        <v>1926.2666666666664</v>
      </c>
      <c r="F125" s="230">
        <v>1913.1333333333332</v>
      </c>
      <c r="G125" s="230">
        <v>1890.2666666666664</v>
      </c>
      <c r="H125" s="230">
        <v>1962.2666666666664</v>
      </c>
      <c r="I125" s="230">
        <v>1985.1333333333332</v>
      </c>
      <c r="J125" s="230">
        <v>1998.2666666666664</v>
      </c>
      <c r="K125" s="229">
        <v>1972</v>
      </c>
      <c r="L125" s="229">
        <v>1936</v>
      </c>
      <c r="M125" s="229">
        <v>31.00414</v>
      </c>
      <c r="N125" s="1"/>
      <c r="O125" s="1"/>
    </row>
    <row r="126" spans="1:15" ht="12.75" customHeight="1">
      <c r="A126" s="212">
        <v>117</v>
      </c>
      <c r="B126" s="215" t="s">
        <v>142</v>
      </c>
      <c r="C126" s="229">
        <v>107.55</v>
      </c>
      <c r="D126" s="230">
        <v>107.55</v>
      </c>
      <c r="E126" s="230">
        <v>106.85</v>
      </c>
      <c r="F126" s="230">
        <v>106.14999999999999</v>
      </c>
      <c r="G126" s="230">
        <v>105.44999999999999</v>
      </c>
      <c r="H126" s="230">
        <v>108.25</v>
      </c>
      <c r="I126" s="230">
        <v>108.95000000000002</v>
      </c>
      <c r="J126" s="230">
        <v>109.65</v>
      </c>
      <c r="K126" s="229">
        <v>108.25</v>
      </c>
      <c r="L126" s="229">
        <v>106.85</v>
      </c>
      <c r="M126" s="229">
        <v>66.363640000000004</v>
      </c>
      <c r="N126" s="1"/>
      <c r="O126" s="1"/>
    </row>
    <row r="127" spans="1:15" ht="12.75" customHeight="1">
      <c r="A127" s="212">
        <v>118</v>
      </c>
      <c r="B127" s="215" t="s">
        <v>146</v>
      </c>
      <c r="C127" s="229">
        <v>3870.35</v>
      </c>
      <c r="D127" s="230">
        <v>3873.35</v>
      </c>
      <c r="E127" s="230">
        <v>3852</v>
      </c>
      <c r="F127" s="230">
        <v>3833.65</v>
      </c>
      <c r="G127" s="230">
        <v>3812.3</v>
      </c>
      <c r="H127" s="230">
        <v>3891.7</v>
      </c>
      <c r="I127" s="230">
        <v>3913.0499999999993</v>
      </c>
      <c r="J127" s="230">
        <v>3931.3999999999996</v>
      </c>
      <c r="K127" s="229">
        <v>3894.7</v>
      </c>
      <c r="L127" s="229">
        <v>3855</v>
      </c>
      <c r="M127" s="229">
        <v>1.0477099999999999</v>
      </c>
      <c r="N127" s="1"/>
      <c r="O127" s="1"/>
    </row>
    <row r="128" spans="1:15" ht="12.75" customHeight="1">
      <c r="A128" s="212">
        <v>119</v>
      </c>
      <c r="B128" s="215" t="s">
        <v>144</v>
      </c>
      <c r="C128" s="229">
        <v>376.75</v>
      </c>
      <c r="D128" s="230">
        <v>375.89999999999992</v>
      </c>
      <c r="E128" s="230">
        <v>373.49999999999983</v>
      </c>
      <c r="F128" s="230">
        <v>370.24999999999989</v>
      </c>
      <c r="G128" s="230">
        <v>367.8499999999998</v>
      </c>
      <c r="H128" s="230">
        <v>379.14999999999986</v>
      </c>
      <c r="I128" s="230">
        <v>381.54999999999995</v>
      </c>
      <c r="J128" s="230">
        <v>384.7999999999999</v>
      </c>
      <c r="K128" s="229">
        <v>378.3</v>
      </c>
      <c r="L128" s="229">
        <v>372.65</v>
      </c>
      <c r="M128" s="229">
        <v>16.623650000000001</v>
      </c>
      <c r="N128" s="1"/>
      <c r="O128" s="1"/>
    </row>
    <row r="129" spans="1:15" ht="12.75" customHeight="1">
      <c r="A129" s="212">
        <v>120</v>
      </c>
      <c r="B129" s="215" t="s">
        <v>862</v>
      </c>
      <c r="C129" s="229">
        <v>4902.25</v>
      </c>
      <c r="D129" s="230">
        <v>4900.4333333333334</v>
      </c>
      <c r="E129" s="230">
        <v>4862.1166666666668</v>
      </c>
      <c r="F129" s="230">
        <v>4821.9833333333336</v>
      </c>
      <c r="G129" s="230">
        <v>4783.666666666667</v>
      </c>
      <c r="H129" s="230">
        <v>4940.5666666666666</v>
      </c>
      <c r="I129" s="230">
        <v>4978.8833333333341</v>
      </c>
      <c r="J129" s="230">
        <v>5019.0166666666664</v>
      </c>
      <c r="K129" s="229">
        <v>4938.75</v>
      </c>
      <c r="L129" s="229">
        <v>4860.3</v>
      </c>
      <c r="M129" s="229">
        <v>2.8646699999999998</v>
      </c>
      <c r="N129" s="1"/>
      <c r="O129" s="1"/>
    </row>
    <row r="130" spans="1:15" ht="12.75" customHeight="1">
      <c r="A130" s="212">
        <v>121</v>
      </c>
      <c r="B130" s="215" t="s">
        <v>145</v>
      </c>
      <c r="C130" s="229">
        <v>2315.5</v>
      </c>
      <c r="D130" s="230">
        <v>2303.8333333333335</v>
      </c>
      <c r="E130" s="230">
        <v>2289.666666666667</v>
      </c>
      <c r="F130" s="230">
        <v>2263.8333333333335</v>
      </c>
      <c r="G130" s="230">
        <v>2249.666666666667</v>
      </c>
      <c r="H130" s="230">
        <v>2329.666666666667</v>
      </c>
      <c r="I130" s="230">
        <v>2343.8333333333339</v>
      </c>
      <c r="J130" s="230">
        <v>2369.666666666667</v>
      </c>
      <c r="K130" s="229">
        <v>2318</v>
      </c>
      <c r="L130" s="229">
        <v>2278</v>
      </c>
      <c r="M130" s="229">
        <v>21.28603</v>
      </c>
      <c r="N130" s="1"/>
      <c r="O130" s="1"/>
    </row>
    <row r="131" spans="1:15" ht="12.75" customHeight="1">
      <c r="A131" s="212">
        <v>122</v>
      </c>
      <c r="B131" s="215" t="s">
        <v>262</v>
      </c>
      <c r="C131" s="229">
        <v>348.85</v>
      </c>
      <c r="D131" s="230">
        <v>346.95</v>
      </c>
      <c r="E131" s="230">
        <v>343.4</v>
      </c>
      <c r="F131" s="230">
        <v>337.95</v>
      </c>
      <c r="G131" s="230">
        <v>334.4</v>
      </c>
      <c r="H131" s="230">
        <v>352.4</v>
      </c>
      <c r="I131" s="230">
        <v>355.95000000000005</v>
      </c>
      <c r="J131" s="230">
        <v>361.4</v>
      </c>
      <c r="K131" s="229">
        <v>350.5</v>
      </c>
      <c r="L131" s="229">
        <v>341.5</v>
      </c>
      <c r="M131" s="229">
        <v>20.442589999999999</v>
      </c>
      <c r="N131" s="1"/>
      <c r="O131" s="1"/>
    </row>
    <row r="132" spans="1:15" ht="12.75" customHeight="1">
      <c r="A132" s="212">
        <v>123</v>
      </c>
      <c r="B132" s="215" t="s">
        <v>842</v>
      </c>
      <c r="C132" s="229">
        <v>601.35</v>
      </c>
      <c r="D132" s="230">
        <v>601.2833333333333</v>
      </c>
      <c r="E132" s="230">
        <v>597.56666666666661</v>
      </c>
      <c r="F132" s="230">
        <v>593.7833333333333</v>
      </c>
      <c r="G132" s="230">
        <v>590.06666666666661</v>
      </c>
      <c r="H132" s="230">
        <v>605.06666666666661</v>
      </c>
      <c r="I132" s="230">
        <v>608.7833333333333</v>
      </c>
      <c r="J132" s="230">
        <v>612.56666666666661</v>
      </c>
      <c r="K132" s="229">
        <v>605</v>
      </c>
      <c r="L132" s="229">
        <v>597.5</v>
      </c>
      <c r="M132" s="229">
        <v>8.0988399999999992</v>
      </c>
      <c r="N132" s="1"/>
      <c r="O132" s="1"/>
    </row>
    <row r="133" spans="1:15" ht="12.75" customHeight="1">
      <c r="A133" s="212">
        <v>124</v>
      </c>
      <c r="B133" s="215" t="s">
        <v>410</v>
      </c>
      <c r="C133" s="229">
        <v>3966.55</v>
      </c>
      <c r="D133" s="230">
        <v>3975.5166666666664</v>
      </c>
      <c r="E133" s="230">
        <v>3946.0333333333328</v>
      </c>
      <c r="F133" s="230">
        <v>3925.5166666666664</v>
      </c>
      <c r="G133" s="230">
        <v>3896.0333333333328</v>
      </c>
      <c r="H133" s="230">
        <v>3996.0333333333328</v>
      </c>
      <c r="I133" s="230">
        <v>4025.5166666666664</v>
      </c>
      <c r="J133" s="230">
        <v>4046.0333333333328</v>
      </c>
      <c r="K133" s="229">
        <v>4005</v>
      </c>
      <c r="L133" s="229">
        <v>3955</v>
      </c>
      <c r="M133" s="229">
        <v>0.21029999999999999</v>
      </c>
      <c r="N133" s="1"/>
      <c r="O133" s="1"/>
    </row>
    <row r="134" spans="1:15" ht="12.75" customHeight="1">
      <c r="A134" s="212">
        <v>125</v>
      </c>
      <c r="B134" s="215" t="s">
        <v>147</v>
      </c>
      <c r="C134" s="229">
        <v>817.65</v>
      </c>
      <c r="D134" s="230">
        <v>819.25</v>
      </c>
      <c r="E134" s="230">
        <v>811.1</v>
      </c>
      <c r="F134" s="230">
        <v>804.55000000000007</v>
      </c>
      <c r="G134" s="230">
        <v>796.40000000000009</v>
      </c>
      <c r="H134" s="230">
        <v>825.8</v>
      </c>
      <c r="I134" s="230">
        <v>833.95</v>
      </c>
      <c r="J134" s="230">
        <v>840.49999999999989</v>
      </c>
      <c r="K134" s="229">
        <v>827.4</v>
      </c>
      <c r="L134" s="229">
        <v>812.7</v>
      </c>
      <c r="M134" s="229">
        <v>5.4888000000000003</v>
      </c>
      <c r="N134" s="1"/>
      <c r="O134" s="1"/>
    </row>
    <row r="135" spans="1:15" ht="12.75" customHeight="1">
      <c r="A135" s="212">
        <v>126</v>
      </c>
      <c r="B135" s="215" t="s">
        <v>158</v>
      </c>
      <c r="C135" s="229">
        <v>97553.1</v>
      </c>
      <c r="D135" s="230">
        <v>97852.916666666672</v>
      </c>
      <c r="E135" s="230">
        <v>96475.333333333343</v>
      </c>
      <c r="F135" s="230">
        <v>95397.566666666666</v>
      </c>
      <c r="G135" s="230">
        <v>94019.983333333337</v>
      </c>
      <c r="H135" s="230">
        <v>98930.683333333349</v>
      </c>
      <c r="I135" s="230">
        <v>100308.26666666669</v>
      </c>
      <c r="J135" s="230">
        <v>101386.03333333335</v>
      </c>
      <c r="K135" s="229">
        <v>99230.5</v>
      </c>
      <c r="L135" s="229">
        <v>96775.15</v>
      </c>
      <c r="M135" s="229">
        <v>0.10781</v>
      </c>
      <c r="N135" s="1"/>
      <c r="O135" s="1"/>
    </row>
    <row r="136" spans="1:15" ht="12.75" customHeight="1">
      <c r="A136" s="212">
        <v>127</v>
      </c>
      <c r="B136" s="215" t="s">
        <v>149</v>
      </c>
      <c r="C136" s="229">
        <v>291.64999999999998</v>
      </c>
      <c r="D136" s="230">
        <v>292.23333333333329</v>
      </c>
      <c r="E136" s="230">
        <v>289.56666666666661</v>
      </c>
      <c r="F136" s="230">
        <v>287.48333333333329</v>
      </c>
      <c r="G136" s="230">
        <v>284.81666666666661</v>
      </c>
      <c r="H136" s="230">
        <v>294.31666666666661</v>
      </c>
      <c r="I136" s="230">
        <v>296.98333333333323</v>
      </c>
      <c r="J136" s="230">
        <v>299.06666666666661</v>
      </c>
      <c r="K136" s="229">
        <v>294.89999999999998</v>
      </c>
      <c r="L136" s="229">
        <v>290.14999999999998</v>
      </c>
      <c r="M136" s="229">
        <v>31.12434</v>
      </c>
      <c r="N136" s="1"/>
      <c r="O136" s="1"/>
    </row>
    <row r="137" spans="1:15" ht="12.75" customHeight="1">
      <c r="A137" s="212">
        <v>128</v>
      </c>
      <c r="B137" s="215" t="s">
        <v>148</v>
      </c>
      <c r="C137" s="229">
        <v>1406.4</v>
      </c>
      <c r="D137" s="230">
        <v>1408.0666666666666</v>
      </c>
      <c r="E137" s="230">
        <v>1393.3333333333333</v>
      </c>
      <c r="F137" s="230">
        <v>1380.2666666666667</v>
      </c>
      <c r="G137" s="230">
        <v>1365.5333333333333</v>
      </c>
      <c r="H137" s="230">
        <v>1421.1333333333332</v>
      </c>
      <c r="I137" s="230">
        <v>1435.8666666666668</v>
      </c>
      <c r="J137" s="230">
        <v>1448.9333333333332</v>
      </c>
      <c r="K137" s="229">
        <v>1422.8</v>
      </c>
      <c r="L137" s="229">
        <v>1395</v>
      </c>
      <c r="M137" s="229">
        <v>24.910789999999999</v>
      </c>
      <c r="N137" s="1"/>
      <c r="O137" s="1"/>
    </row>
    <row r="138" spans="1:15" ht="12.75" customHeight="1">
      <c r="A138" s="212">
        <v>129</v>
      </c>
      <c r="B138" s="215" t="s">
        <v>151</v>
      </c>
      <c r="C138" s="229">
        <v>549.79999999999995</v>
      </c>
      <c r="D138" s="230">
        <v>548.66666666666663</v>
      </c>
      <c r="E138" s="230">
        <v>545.33333333333326</v>
      </c>
      <c r="F138" s="230">
        <v>540.86666666666667</v>
      </c>
      <c r="G138" s="230">
        <v>537.5333333333333</v>
      </c>
      <c r="H138" s="230">
        <v>553.13333333333321</v>
      </c>
      <c r="I138" s="230">
        <v>556.46666666666647</v>
      </c>
      <c r="J138" s="230">
        <v>560.93333333333317</v>
      </c>
      <c r="K138" s="229">
        <v>552</v>
      </c>
      <c r="L138" s="229">
        <v>544.20000000000005</v>
      </c>
      <c r="M138" s="229">
        <v>10.744630000000001</v>
      </c>
      <c r="N138" s="1"/>
      <c r="O138" s="1"/>
    </row>
    <row r="139" spans="1:15" ht="12.75" customHeight="1">
      <c r="A139" s="212">
        <v>130</v>
      </c>
      <c r="B139" s="215" t="s">
        <v>152</v>
      </c>
      <c r="C139" s="229">
        <v>9707.5</v>
      </c>
      <c r="D139" s="230">
        <v>9719.3333333333339</v>
      </c>
      <c r="E139" s="230">
        <v>9638.6666666666679</v>
      </c>
      <c r="F139" s="230">
        <v>9569.8333333333339</v>
      </c>
      <c r="G139" s="230">
        <v>9489.1666666666679</v>
      </c>
      <c r="H139" s="230">
        <v>9788.1666666666679</v>
      </c>
      <c r="I139" s="230">
        <v>9868.8333333333358</v>
      </c>
      <c r="J139" s="230">
        <v>9937.6666666666679</v>
      </c>
      <c r="K139" s="229">
        <v>9800</v>
      </c>
      <c r="L139" s="229">
        <v>9650.5</v>
      </c>
      <c r="M139" s="229">
        <v>4.5374699999999999</v>
      </c>
      <c r="N139" s="1"/>
      <c r="O139" s="1"/>
    </row>
    <row r="140" spans="1:15" ht="12.75" customHeight="1">
      <c r="A140" s="212">
        <v>131</v>
      </c>
      <c r="B140" s="215" t="s">
        <v>155</v>
      </c>
      <c r="C140" s="229">
        <v>703.3</v>
      </c>
      <c r="D140" s="230">
        <v>702.5</v>
      </c>
      <c r="E140" s="230">
        <v>690.55</v>
      </c>
      <c r="F140" s="230">
        <v>677.8</v>
      </c>
      <c r="G140" s="230">
        <v>665.84999999999991</v>
      </c>
      <c r="H140" s="230">
        <v>715.25</v>
      </c>
      <c r="I140" s="230">
        <v>727.2</v>
      </c>
      <c r="J140" s="230">
        <v>739.95</v>
      </c>
      <c r="K140" s="229">
        <v>714.45</v>
      </c>
      <c r="L140" s="229">
        <v>689.75</v>
      </c>
      <c r="M140" s="229">
        <v>10.210610000000001</v>
      </c>
      <c r="N140" s="1"/>
      <c r="O140" s="1"/>
    </row>
    <row r="141" spans="1:15" ht="12.75" customHeight="1">
      <c r="A141" s="212">
        <v>132</v>
      </c>
      <c r="B141" s="215" t="s">
        <v>418</v>
      </c>
      <c r="C141" s="229">
        <v>559.85</v>
      </c>
      <c r="D141" s="230">
        <v>550.5333333333333</v>
      </c>
      <c r="E141" s="230">
        <v>536.06666666666661</v>
      </c>
      <c r="F141" s="230">
        <v>512.2833333333333</v>
      </c>
      <c r="G141" s="230">
        <v>497.81666666666661</v>
      </c>
      <c r="H141" s="230">
        <v>574.31666666666661</v>
      </c>
      <c r="I141" s="230">
        <v>588.7833333333333</v>
      </c>
      <c r="J141" s="230">
        <v>612.56666666666661</v>
      </c>
      <c r="K141" s="229">
        <v>565</v>
      </c>
      <c r="L141" s="229">
        <v>526.75</v>
      </c>
      <c r="M141" s="229">
        <v>60.91207</v>
      </c>
      <c r="N141" s="1"/>
      <c r="O141" s="1"/>
    </row>
    <row r="142" spans="1:15" ht="12.75" customHeight="1">
      <c r="A142" s="212">
        <v>133</v>
      </c>
      <c r="B142" s="215" t="s">
        <v>843</v>
      </c>
      <c r="C142" s="229">
        <v>57.55</v>
      </c>
      <c r="D142" s="230">
        <v>57.699999999999996</v>
      </c>
      <c r="E142" s="230">
        <v>57.099999999999994</v>
      </c>
      <c r="F142" s="230">
        <v>56.65</v>
      </c>
      <c r="G142" s="230">
        <v>56.05</v>
      </c>
      <c r="H142" s="230">
        <v>58.149999999999991</v>
      </c>
      <c r="I142" s="230">
        <v>58.75</v>
      </c>
      <c r="J142" s="230">
        <v>59.199999999999989</v>
      </c>
      <c r="K142" s="229">
        <v>58.3</v>
      </c>
      <c r="L142" s="229">
        <v>57.25</v>
      </c>
      <c r="M142" s="229">
        <v>58.294370000000001</v>
      </c>
      <c r="N142" s="1"/>
      <c r="O142" s="1"/>
    </row>
    <row r="143" spans="1:15" ht="12.75" customHeight="1">
      <c r="A143" s="212">
        <v>134</v>
      </c>
      <c r="B143" s="215" t="s">
        <v>157</v>
      </c>
      <c r="C143" s="229">
        <v>1908.75</v>
      </c>
      <c r="D143" s="230">
        <v>1915.3333333333333</v>
      </c>
      <c r="E143" s="230">
        <v>1896.6666666666665</v>
      </c>
      <c r="F143" s="230">
        <v>1884.5833333333333</v>
      </c>
      <c r="G143" s="230">
        <v>1865.9166666666665</v>
      </c>
      <c r="H143" s="230">
        <v>1927.4166666666665</v>
      </c>
      <c r="I143" s="230">
        <v>1946.083333333333</v>
      </c>
      <c r="J143" s="230">
        <v>1958.1666666666665</v>
      </c>
      <c r="K143" s="229">
        <v>1934</v>
      </c>
      <c r="L143" s="229">
        <v>1903.25</v>
      </c>
      <c r="M143" s="229">
        <v>4.8962300000000001</v>
      </c>
      <c r="N143" s="1"/>
      <c r="O143" s="1"/>
    </row>
    <row r="144" spans="1:15" ht="12.75" customHeight="1">
      <c r="A144" s="212">
        <v>135</v>
      </c>
      <c r="B144" s="215" t="s">
        <v>159</v>
      </c>
      <c r="C144" s="229">
        <v>1127.6500000000001</v>
      </c>
      <c r="D144" s="230">
        <v>1127.6666666666667</v>
      </c>
      <c r="E144" s="230">
        <v>1121.4333333333334</v>
      </c>
      <c r="F144" s="230">
        <v>1115.2166666666667</v>
      </c>
      <c r="G144" s="230">
        <v>1108.9833333333333</v>
      </c>
      <c r="H144" s="230">
        <v>1133.8833333333334</v>
      </c>
      <c r="I144" s="230">
        <v>1140.1166666666666</v>
      </c>
      <c r="J144" s="230">
        <v>1146.3333333333335</v>
      </c>
      <c r="K144" s="229">
        <v>1133.9000000000001</v>
      </c>
      <c r="L144" s="229">
        <v>1121.45</v>
      </c>
      <c r="M144" s="229">
        <v>1.5510900000000001</v>
      </c>
      <c r="N144" s="1"/>
      <c r="O144" s="1"/>
    </row>
    <row r="145" spans="1:15" ht="12.75" customHeight="1">
      <c r="A145" s="212">
        <v>136</v>
      </c>
      <c r="B145" s="215" t="s">
        <v>167</v>
      </c>
      <c r="C145" s="229">
        <v>177.35</v>
      </c>
      <c r="D145" s="230">
        <v>176.91666666666666</v>
      </c>
      <c r="E145" s="230">
        <v>175.83333333333331</v>
      </c>
      <c r="F145" s="230">
        <v>174.31666666666666</v>
      </c>
      <c r="G145" s="230">
        <v>173.23333333333332</v>
      </c>
      <c r="H145" s="230">
        <v>178.43333333333331</v>
      </c>
      <c r="I145" s="230">
        <v>179.51666666666662</v>
      </c>
      <c r="J145" s="230">
        <v>181.0333333333333</v>
      </c>
      <c r="K145" s="229">
        <v>178</v>
      </c>
      <c r="L145" s="229">
        <v>175.4</v>
      </c>
      <c r="M145" s="229">
        <v>62.700830000000003</v>
      </c>
      <c r="N145" s="1"/>
      <c r="O145" s="1"/>
    </row>
    <row r="146" spans="1:15" ht="12.75" customHeight="1">
      <c r="A146" s="212">
        <v>137</v>
      </c>
      <c r="B146" s="215" t="s">
        <v>161</v>
      </c>
      <c r="C146" s="229">
        <v>84.35</v>
      </c>
      <c r="D146" s="230">
        <v>84.13333333333334</v>
      </c>
      <c r="E146" s="230">
        <v>83.616666666666674</v>
      </c>
      <c r="F146" s="230">
        <v>82.88333333333334</v>
      </c>
      <c r="G146" s="230">
        <v>82.366666666666674</v>
      </c>
      <c r="H146" s="230">
        <v>84.866666666666674</v>
      </c>
      <c r="I146" s="230">
        <v>85.383333333333354</v>
      </c>
      <c r="J146" s="230">
        <v>86.116666666666674</v>
      </c>
      <c r="K146" s="229">
        <v>84.65</v>
      </c>
      <c r="L146" s="229">
        <v>83.4</v>
      </c>
      <c r="M146" s="229">
        <v>54.514870000000002</v>
      </c>
      <c r="N146" s="1"/>
      <c r="O146" s="1"/>
    </row>
    <row r="147" spans="1:15" ht="12.75" customHeight="1">
      <c r="A147" s="212">
        <v>138</v>
      </c>
      <c r="B147" s="215" t="s">
        <v>163</v>
      </c>
      <c r="C147" s="229">
        <v>4705.8</v>
      </c>
      <c r="D147" s="230">
        <v>4683.25</v>
      </c>
      <c r="E147" s="230">
        <v>4642.55</v>
      </c>
      <c r="F147" s="230">
        <v>4579.3</v>
      </c>
      <c r="G147" s="230">
        <v>4538.6000000000004</v>
      </c>
      <c r="H147" s="230">
        <v>4746.5</v>
      </c>
      <c r="I147" s="230">
        <v>4787.2000000000007</v>
      </c>
      <c r="J147" s="230">
        <v>4850.45</v>
      </c>
      <c r="K147" s="229">
        <v>4723.95</v>
      </c>
      <c r="L147" s="229">
        <v>4620</v>
      </c>
      <c r="M147" s="229">
        <v>1.9922</v>
      </c>
      <c r="N147" s="1"/>
      <c r="O147" s="1"/>
    </row>
    <row r="148" spans="1:15" ht="12.75" customHeight="1">
      <c r="A148" s="212">
        <v>139</v>
      </c>
      <c r="B148" s="215" t="s">
        <v>164</v>
      </c>
      <c r="C148" s="229">
        <v>22367.75</v>
      </c>
      <c r="D148" s="230">
        <v>22180.799999999999</v>
      </c>
      <c r="E148" s="230">
        <v>21936.85</v>
      </c>
      <c r="F148" s="230">
        <v>21505.95</v>
      </c>
      <c r="G148" s="230">
        <v>21262</v>
      </c>
      <c r="H148" s="230">
        <v>22611.699999999997</v>
      </c>
      <c r="I148" s="230">
        <v>22855.65</v>
      </c>
      <c r="J148" s="230">
        <v>23286.549999999996</v>
      </c>
      <c r="K148" s="229">
        <v>22424.75</v>
      </c>
      <c r="L148" s="229">
        <v>21749.9</v>
      </c>
      <c r="M148" s="229">
        <v>1.56812</v>
      </c>
      <c r="N148" s="1"/>
      <c r="O148" s="1"/>
    </row>
    <row r="149" spans="1:15" ht="12.75" customHeight="1">
      <c r="A149" s="212">
        <v>140</v>
      </c>
      <c r="B149" s="215" t="s">
        <v>160</v>
      </c>
      <c r="C149" s="229">
        <v>256.55</v>
      </c>
      <c r="D149" s="230">
        <v>256.56666666666666</v>
      </c>
      <c r="E149" s="230">
        <v>255.13333333333333</v>
      </c>
      <c r="F149" s="230">
        <v>253.71666666666667</v>
      </c>
      <c r="G149" s="230">
        <v>252.28333333333333</v>
      </c>
      <c r="H149" s="230">
        <v>257.98333333333335</v>
      </c>
      <c r="I149" s="230">
        <v>259.41666666666663</v>
      </c>
      <c r="J149" s="230">
        <v>260.83333333333331</v>
      </c>
      <c r="K149" s="229">
        <v>258</v>
      </c>
      <c r="L149" s="229">
        <v>255.15</v>
      </c>
      <c r="M149" s="229">
        <v>3.3670900000000001</v>
      </c>
      <c r="N149" s="1"/>
      <c r="O149" s="1"/>
    </row>
    <row r="150" spans="1:15" ht="12.75" customHeight="1">
      <c r="A150" s="212">
        <v>141</v>
      </c>
      <c r="B150" s="215" t="s">
        <v>264</v>
      </c>
      <c r="C150" s="229">
        <v>980.95</v>
      </c>
      <c r="D150" s="230">
        <v>984.18333333333339</v>
      </c>
      <c r="E150" s="230">
        <v>972.61666666666679</v>
      </c>
      <c r="F150" s="230">
        <v>964.28333333333342</v>
      </c>
      <c r="G150" s="230">
        <v>952.71666666666681</v>
      </c>
      <c r="H150" s="230">
        <v>992.51666666666677</v>
      </c>
      <c r="I150" s="230">
        <v>1004.0833333333334</v>
      </c>
      <c r="J150" s="230">
        <v>1012.4166666666667</v>
      </c>
      <c r="K150" s="229">
        <v>995.75</v>
      </c>
      <c r="L150" s="229">
        <v>975.85</v>
      </c>
      <c r="M150" s="229">
        <v>7.5121399999999996</v>
      </c>
      <c r="N150" s="1"/>
      <c r="O150" s="1"/>
    </row>
    <row r="151" spans="1:15" ht="12.75" customHeight="1">
      <c r="A151" s="212">
        <v>142</v>
      </c>
      <c r="B151" s="215" t="s">
        <v>168</v>
      </c>
      <c r="C151" s="229">
        <v>153.85</v>
      </c>
      <c r="D151" s="230">
        <v>153.63333333333335</v>
      </c>
      <c r="E151" s="230">
        <v>152.76666666666671</v>
      </c>
      <c r="F151" s="230">
        <v>151.68333333333337</v>
      </c>
      <c r="G151" s="230">
        <v>150.81666666666672</v>
      </c>
      <c r="H151" s="230">
        <v>154.7166666666667</v>
      </c>
      <c r="I151" s="230">
        <v>155.58333333333331</v>
      </c>
      <c r="J151" s="230">
        <v>156.66666666666669</v>
      </c>
      <c r="K151" s="229">
        <v>154.5</v>
      </c>
      <c r="L151" s="229">
        <v>152.55000000000001</v>
      </c>
      <c r="M151" s="229">
        <v>121.80164000000001</v>
      </c>
      <c r="N151" s="1"/>
      <c r="O151" s="1"/>
    </row>
    <row r="152" spans="1:15" ht="12.75" customHeight="1">
      <c r="A152" s="212">
        <v>143</v>
      </c>
      <c r="B152" s="215" t="s">
        <v>265</v>
      </c>
      <c r="C152" s="229">
        <v>254</v>
      </c>
      <c r="D152" s="230">
        <v>253.85</v>
      </c>
      <c r="E152" s="230">
        <v>252.7</v>
      </c>
      <c r="F152" s="230">
        <v>251.4</v>
      </c>
      <c r="G152" s="230">
        <v>250.25</v>
      </c>
      <c r="H152" s="230">
        <v>255.14999999999998</v>
      </c>
      <c r="I152" s="230">
        <v>256.3</v>
      </c>
      <c r="J152" s="230">
        <v>257.59999999999997</v>
      </c>
      <c r="K152" s="229">
        <v>255</v>
      </c>
      <c r="L152" s="229">
        <v>252.55</v>
      </c>
      <c r="M152" s="229">
        <v>9.5542999999999996</v>
      </c>
      <c r="N152" s="1"/>
      <c r="O152" s="1"/>
    </row>
    <row r="153" spans="1:15" ht="12.75" customHeight="1">
      <c r="A153" s="212">
        <v>144</v>
      </c>
      <c r="B153" s="215" t="s">
        <v>802</v>
      </c>
      <c r="C153" s="229">
        <v>727</v>
      </c>
      <c r="D153" s="230">
        <v>722.68333333333339</v>
      </c>
      <c r="E153" s="230">
        <v>715.36666666666679</v>
      </c>
      <c r="F153" s="230">
        <v>703.73333333333335</v>
      </c>
      <c r="G153" s="230">
        <v>696.41666666666674</v>
      </c>
      <c r="H153" s="230">
        <v>734.31666666666683</v>
      </c>
      <c r="I153" s="230">
        <v>741.63333333333344</v>
      </c>
      <c r="J153" s="230">
        <v>753.26666666666688</v>
      </c>
      <c r="K153" s="229">
        <v>730</v>
      </c>
      <c r="L153" s="229">
        <v>711.05</v>
      </c>
      <c r="M153" s="229">
        <v>49.054090000000002</v>
      </c>
      <c r="N153" s="1"/>
      <c r="O153" s="1"/>
    </row>
    <row r="154" spans="1:15" ht="12.75" customHeight="1">
      <c r="A154" s="212">
        <v>145</v>
      </c>
      <c r="B154" s="215" t="s">
        <v>430</v>
      </c>
      <c r="C154" s="229">
        <v>3592.85</v>
      </c>
      <c r="D154" s="230">
        <v>3590.0333333333328</v>
      </c>
      <c r="E154" s="230">
        <v>3566.1166666666659</v>
      </c>
      <c r="F154" s="230">
        <v>3539.3833333333332</v>
      </c>
      <c r="G154" s="230">
        <v>3515.4666666666662</v>
      </c>
      <c r="H154" s="230">
        <v>3616.7666666666655</v>
      </c>
      <c r="I154" s="230">
        <v>3640.6833333333325</v>
      </c>
      <c r="J154" s="230">
        <v>3667.4166666666652</v>
      </c>
      <c r="K154" s="229">
        <v>3613.95</v>
      </c>
      <c r="L154" s="229">
        <v>3563.3</v>
      </c>
      <c r="M154" s="229">
        <v>0.38921</v>
      </c>
      <c r="N154" s="1"/>
      <c r="O154" s="1"/>
    </row>
    <row r="155" spans="1:15" ht="12.75" customHeight="1">
      <c r="A155" s="212">
        <v>146</v>
      </c>
      <c r="B155" s="215" t="s">
        <v>803</v>
      </c>
      <c r="C155" s="229">
        <v>643.79999999999995</v>
      </c>
      <c r="D155" s="230">
        <v>646.7166666666667</v>
      </c>
      <c r="E155" s="230">
        <v>627.43333333333339</v>
      </c>
      <c r="F155" s="230">
        <v>611.06666666666672</v>
      </c>
      <c r="G155" s="230">
        <v>591.78333333333342</v>
      </c>
      <c r="H155" s="230">
        <v>663.08333333333337</v>
      </c>
      <c r="I155" s="230">
        <v>682.36666666666667</v>
      </c>
      <c r="J155" s="230">
        <v>698.73333333333335</v>
      </c>
      <c r="K155" s="229">
        <v>666</v>
      </c>
      <c r="L155" s="229">
        <v>630.35</v>
      </c>
      <c r="M155" s="229">
        <v>40.039790000000004</v>
      </c>
      <c r="N155" s="1"/>
      <c r="O155" s="1"/>
    </row>
    <row r="156" spans="1:15" ht="12.75" customHeight="1">
      <c r="A156" s="212">
        <v>147</v>
      </c>
      <c r="B156" s="215" t="s">
        <v>175</v>
      </c>
      <c r="C156" s="229">
        <v>3679.4</v>
      </c>
      <c r="D156" s="230">
        <v>3652.5</v>
      </c>
      <c r="E156" s="230">
        <v>3607</v>
      </c>
      <c r="F156" s="230">
        <v>3534.6</v>
      </c>
      <c r="G156" s="230">
        <v>3489.1</v>
      </c>
      <c r="H156" s="230">
        <v>3724.9</v>
      </c>
      <c r="I156" s="230">
        <v>3770.4</v>
      </c>
      <c r="J156" s="230">
        <v>3842.8</v>
      </c>
      <c r="K156" s="229">
        <v>3698</v>
      </c>
      <c r="L156" s="229">
        <v>3580.1</v>
      </c>
      <c r="M156" s="229">
        <v>3.7972299999999999</v>
      </c>
      <c r="N156" s="1"/>
      <c r="O156" s="1"/>
    </row>
    <row r="157" spans="1:15" ht="12.75" customHeight="1">
      <c r="A157" s="212">
        <v>148</v>
      </c>
      <c r="B157" s="215" t="s">
        <v>169</v>
      </c>
      <c r="C157" s="229">
        <v>39272.85</v>
      </c>
      <c r="D157" s="230">
        <v>39137.049999999996</v>
      </c>
      <c r="E157" s="230">
        <v>38885.799999999988</v>
      </c>
      <c r="F157" s="230">
        <v>38498.749999999993</v>
      </c>
      <c r="G157" s="230">
        <v>38247.499999999985</v>
      </c>
      <c r="H157" s="230">
        <v>39524.099999999991</v>
      </c>
      <c r="I157" s="230">
        <v>39775.350000000006</v>
      </c>
      <c r="J157" s="230">
        <v>40162.399999999994</v>
      </c>
      <c r="K157" s="229">
        <v>39388.300000000003</v>
      </c>
      <c r="L157" s="229">
        <v>38750</v>
      </c>
      <c r="M157" s="229">
        <v>0.32433000000000001</v>
      </c>
      <c r="N157" s="1"/>
      <c r="O157" s="1"/>
    </row>
    <row r="158" spans="1:15" ht="12.75" customHeight="1">
      <c r="A158" s="212">
        <v>149</v>
      </c>
      <c r="B158" s="215" t="s">
        <v>844</v>
      </c>
      <c r="C158" s="229">
        <v>1035.5999999999999</v>
      </c>
      <c r="D158" s="230">
        <v>1035.5333333333333</v>
      </c>
      <c r="E158" s="230">
        <v>1023.0666666666666</v>
      </c>
      <c r="F158" s="230">
        <v>1010.5333333333333</v>
      </c>
      <c r="G158" s="230">
        <v>998.06666666666661</v>
      </c>
      <c r="H158" s="230">
        <v>1048.0666666666666</v>
      </c>
      <c r="I158" s="230">
        <v>1060.5333333333333</v>
      </c>
      <c r="J158" s="230">
        <v>1073.0666666666666</v>
      </c>
      <c r="K158" s="229">
        <v>1048</v>
      </c>
      <c r="L158" s="229">
        <v>1023</v>
      </c>
      <c r="M158" s="229">
        <v>2.0292300000000001</v>
      </c>
      <c r="N158" s="1"/>
      <c r="O158" s="1"/>
    </row>
    <row r="159" spans="1:15" ht="12.75" customHeight="1">
      <c r="A159" s="212">
        <v>150</v>
      </c>
      <c r="B159" s="215" t="s">
        <v>435</v>
      </c>
      <c r="C159" s="229">
        <v>5018.55</v>
      </c>
      <c r="D159" s="230">
        <v>5009.1833333333334</v>
      </c>
      <c r="E159" s="230">
        <v>4979.3666666666668</v>
      </c>
      <c r="F159" s="230">
        <v>4940.1833333333334</v>
      </c>
      <c r="G159" s="230">
        <v>4910.3666666666668</v>
      </c>
      <c r="H159" s="230">
        <v>5048.3666666666668</v>
      </c>
      <c r="I159" s="230">
        <v>5078.1833333333343</v>
      </c>
      <c r="J159" s="230">
        <v>5117.3666666666668</v>
      </c>
      <c r="K159" s="229">
        <v>5039</v>
      </c>
      <c r="L159" s="229">
        <v>4970</v>
      </c>
      <c r="M159" s="229">
        <v>2.2912400000000002</v>
      </c>
      <c r="N159" s="1"/>
      <c r="O159" s="1"/>
    </row>
    <row r="160" spans="1:15" ht="12.75" customHeight="1">
      <c r="A160" s="212">
        <v>151</v>
      </c>
      <c r="B160" s="215" t="s">
        <v>171</v>
      </c>
      <c r="C160" s="229">
        <v>223.45</v>
      </c>
      <c r="D160" s="230">
        <v>223.63333333333333</v>
      </c>
      <c r="E160" s="230">
        <v>222.81666666666666</v>
      </c>
      <c r="F160" s="230">
        <v>222.18333333333334</v>
      </c>
      <c r="G160" s="230">
        <v>221.36666666666667</v>
      </c>
      <c r="H160" s="230">
        <v>224.26666666666665</v>
      </c>
      <c r="I160" s="230">
        <v>225.08333333333331</v>
      </c>
      <c r="J160" s="230">
        <v>225.71666666666664</v>
      </c>
      <c r="K160" s="229">
        <v>224.45</v>
      </c>
      <c r="L160" s="229">
        <v>223</v>
      </c>
      <c r="M160" s="229">
        <v>20.994810000000001</v>
      </c>
      <c r="N160" s="1"/>
      <c r="O160" s="1"/>
    </row>
    <row r="161" spans="1:15" ht="12.75" customHeight="1">
      <c r="A161" s="212">
        <v>152</v>
      </c>
      <c r="B161" s="215" t="s">
        <v>174</v>
      </c>
      <c r="C161" s="229">
        <v>2654.85</v>
      </c>
      <c r="D161" s="230">
        <v>2650.0833333333335</v>
      </c>
      <c r="E161" s="230">
        <v>2635.7666666666669</v>
      </c>
      <c r="F161" s="230">
        <v>2616.6833333333334</v>
      </c>
      <c r="G161" s="230">
        <v>2602.3666666666668</v>
      </c>
      <c r="H161" s="230">
        <v>2669.166666666667</v>
      </c>
      <c r="I161" s="230">
        <v>2683.4833333333336</v>
      </c>
      <c r="J161" s="230">
        <v>2702.5666666666671</v>
      </c>
      <c r="K161" s="229">
        <v>2664.4</v>
      </c>
      <c r="L161" s="229">
        <v>2631</v>
      </c>
      <c r="M161" s="229">
        <v>1.82315</v>
      </c>
      <c r="N161" s="1"/>
      <c r="O161" s="1"/>
    </row>
    <row r="162" spans="1:15" ht="12.75" customHeight="1">
      <c r="A162" s="212">
        <v>153</v>
      </c>
      <c r="B162" s="215" t="s">
        <v>266</v>
      </c>
      <c r="C162" s="229">
        <v>3538.05</v>
      </c>
      <c r="D162" s="230">
        <v>3552.0333333333333</v>
      </c>
      <c r="E162" s="230">
        <v>3509.0666666666666</v>
      </c>
      <c r="F162" s="230">
        <v>3480.0833333333335</v>
      </c>
      <c r="G162" s="230">
        <v>3437.1166666666668</v>
      </c>
      <c r="H162" s="230">
        <v>3581.0166666666664</v>
      </c>
      <c r="I162" s="230">
        <v>3623.9833333333327</v>
      </c>
      <c r="J162" s="230">
        <v>3652.9666666666662</v>
      </c>
      <c r="K162" s="229">
        <v>3595</v>
      </c>
      <c r="L162" s="229">
        <v>3523.05</v>
      </c>
      <c r="M162" s="229">
        <v>4.3795599999999997</v>
      </c>
      <c r="N162" s="1"/>
      <c r="O162" s="1"/>
    </row>
    <row r="163" spans="1:15" ht="12.75" customHeight="1">
      <c r="A163" s="212">
        <v>154</v>
      </c>
      <c r="B163" s="215" t="s">
        <v>781</v>
      </c>
      <c r="C163" s="229">
        <v>349.15</v>
      </c>
      <c r="D163" s="230">
        <v>348.71666666666664</v>
      </c>
      <c r="E163" s="230">
        <v>344.48333333333329</v>
      </c>
      <c r="F163" s="230">
        <v>339.81666666666666</v>
      </c>
      <c r="G163" s="230">
        <v>335.58333333333331</v>
      </c>
      <c r="H163" s="230">
        <v>353.38333333333327</v>
      </c>
      <c r="I163" s="230">
        <v>357.61666666666662</v>
      </c>
      <c r="J163" s="230">
        <v>362.28333333333325</v>
      </c>
      <c r="K163" s="229">
        <v>352.95</v>
      </c>
      <c r="L163" s="229">
        <v>344.05</v>
      </c>
      <c r="M163" s="229">
        <v>15.89437</v>
      </c>
      <c r="N163" s="1"/>
      <c r="O163" s="1"/>
    </row>
    <row r="164" spans="1:15" ht="12.75" customHeight="1">
      <c r="A164" s="212">
        <v>155</v>
      </c>
      <c r="B164" s="215" t="s">
        <v>172</v>
      </c>
      <c r="C164" s="229">
        <v>196.45</v>
      </c>
      <c r="D164" s="230">
        <v>196.23333333333335</v>
      </c>
      <c r="E164" s="230">
        <v>195.2166666666667</v>
      </c>
      <c r="F164" s="230">
        <v>193.98333333333335</v>
      </c>
      <c r="G164" s="230">
        <v>192.9666666666667</v>
      </c>
      <c r="H164" s="230">
        <v>197.4666666666667</v>
      </c>
      <c r="I164" s="230">
        <v>198.48333333333335</v>
      </c>
      <c r="J164" s="230">
        <v>199.7166666666667</v>
      </c>
      <c r="K164" s="229">
        <v>197.25</v>
      </c>
      <c r="L164" s="229">
        <v>195</v>
      </c>
      <c r="M164" s="229">
        <v>62.9816</v>
      </c>
      <c r="N164" s="1"/>
      <c r="O164" s="1"/>
    </row>
    <row r="165" spans="1:15" ht="12.75" customHeight="1">
      <c r="A165" s="212">
        <v>156</v>
      </c>
      <c r="B165" s="215" t="s">
        <v>177</v>
      </c>
      <c r="C165" s="229">
        <v>239.2</v>
      </c>
      <c r="D165" s="230">
        <v>238.46666666666667</v>
      </c>
      <c r="E165" s="230">
        <v>236.88333333333333</v>
      </c>
      <c r="F165" s="230">
        <v>234.56666666666666</v>
      </c>
      <c r="G165" s="230">
        <v>232.98333333333332</v>
      </c>
      <c r="H165" s="230">
        <v>240.78333333333333</v>
      </c>
      <c r="I165" s="230">
        <v>242.36666666666665</v>
      </c>
      <c r="J165" s="230">
        <v>244.68333333333334</v>
      </c>
      <c r="K165" s="229">
        <v>240.05</v>
      </c>
      <c r="L165" s="229">
        <v>236.15</v>
      </c>
      <c r="M165" s="229">
        <v>83.651790000000005</v>
      </c>
      <c r="N165" s="1"/>
      <c r="O165" s="1"/>
    </row>
    <row r="166" spans="1:15" ht="12.75" customHeight="1">
      <c r="A166" s="212">
        <v>157</v>
      </c>
      <c r="B166" s="215" t="s">
        <v>267</v>
      </c>
      <c r="C166" s="229">
        <v>526.1</v>
      </c>
      <c r="D166" s="230">
        <v>525.73333333333323</v>
      </c>
      <c r="E166" s="230">
        <v>514.46666666666647</v>
      </c>
      <c r="F166" s="230">
        <v>502.83333333333326</v>
      </c>
      <c r="G166" s="230">
        <v>491.56666666666649</v>
      </c>
      <c r="H166" s="230">
        <v>537.36666666666645</v>
      </c>
      <c r="I166" s="230">
        <v>548.6333333333331</v>
      </c>
      <c r="J166" s="230">
        <v>560.26666666666642</v>
      </c>
      <c r="K166" s="229">
        <v>537</v>
      </c>
      <c r="L166" s="229">
        <v>514.1</v>
      </c>
      <c r="M166" s="229">
        <v>15.031890000000001</v>
      </c>
      <c r="N166" s="1"/>
      <c r="O166" s="1"/>
    </row>
    <row r="167" spans="1:15" ht="12.75" customHeight="1">
      <c r="A167" s="212">
        <v>158</v>
      </c>
      <c r="B167" s="215" t="s">
        <v>268</v>
      </c>
      <c r="C167" s="229">
        <v>13777.25</v>
      </c>
      <c r="D167" s="230">
        <v>13784.816666666666</v>
      </c>
      <c r="E167" s="230">
        <v>13733.183333333331</v>
      </c>
      <c r="F167" s="230">
        <v>13689.116666666665</v>
      </c>
      <c r="G167" s="230">
        <v>13637.48333333333</v>
      </c>
      <c r="H167" s="230">
        <v>13828.883333333331</v>
      </c>
      <c r="I167" s="230">
        <v>13880.516666666666</v>
      </c>
      <c r="J167" s="230">
        <v>13924.583333333332</v>
      </c>
      <c r="K167" s="229">
        <v>13836.45</v>
      </c>
      <c r="L167" s="229">
        <v>13740.75</v>
      </c>
      <c r="M167" s="229">
        <v>4.4060000000000002E-2</v>
      </c>
      <c r="N167" s="1"/>
      <c r="O167" s="1"/>
    </row>
    <row r="168" spans="1:15" ht="12.75" customHeight="1">
      <c r="A168" s="212">
        <v>159</v>
      </c>
      <c r="B168" s="215" t="s">
        <v>176</v>
      </c>
      <c r="C168" s="229">
        <v>52.35</v>
      </c>
      <c r="D168" s="230">
        <v>52.283333333333339</v>
      </c>
      <c r="E168" s="230">
        <v>52.116666666666674</v>
      </c>
      <c r="F168" s="230">
        <v>51.883333333333333</v>
      </c>
      <c r="G168" s="230">
        <v>51.716666666666669</v>
      </c>
      <c r="H168" s="230">
        <v>52.51666666666668</v>
      </c>
      <c r="I168" s="230">
        <v>52.683333333333351</v>
      </c>
      <c r="J168" s="230">
        <v>52.916666666666686</v>
      </c>
      <c r="K168" s="229">
        <v>52.45</v>
      </c>
      <c r="L168" s="229">
        <v>52.05</v>
      </c>
      <c r="M168" s="229">
        <v>161.29252</v>
      </c>
      <c r="N168" s="1"/>
      <c r="O168" s="1"/>
    </row>
    <row r="169" spans="1:15" ht="12.75" customHeight="1">
      <c r="A169" s="212">
        <v>160</v>
      </c>
      <c r="B169" s="215" t="s">
        <v>181</v>
      </c>
      <c r="C169" s="229">
        <v>146.55000000000001</v>
      </c>
      <c r="D169" s="230">
        <v>146.68333333333331</v>
      </c>
      <c r="E169" s="230">
        <v>146.01666666666662</v>
      </c>
      <c r="F169" s="230">
        <v>145.48333333333332</v>
      </c>
      <c r="G169" s="230">
        <v>144.81666666666663</v>
      </c>
      <c r="H169" s="230">
        <v>147.21666666666661</v>
      </c>
      <c r="I169" s="230">
        <v>147.8833333333333</v>
      </c>
      <c r="J169" s="230">
        <v>148.4166666666666</v>
      </c>
      <c r="K169" s="229">
        <v>147.35</v>
      </c>
      <c r="L169" s="229">
        <v>146.15</v>
      </c>
      <c r="M169" s="229">
        <v>39.270429999999998</v>
      </c>
      <c r="N169" s="1"/>
      <c r="O169" s="1"/>
    </row>
    <row r="170" spans="1:15" ht="12.75" customHeight="1">
      <c r="A170" s="212">
        <v>161</v>
      </c>
      <c r="B170" s="215" t="s">
        <v>182</v>
      </c>
      <c r="C170" s="229">
        <v>2498.15</v>
      </c>
      <c r="D170" s="230">
        <v>2490.25</v>
      </c>
      <c r="E170" s="230">
        <v>2480.5</v>
      </c>
      <c r="F170" s="230">
        <v>2462.85</v>
      </c>
      <c r="G170" s="230">
        <v>2453.1</v>
      </c>
      <c r="H170" s="230">
        <v>2507.9</v>
      </c>
      <c r="I170" s="230">
        <v>2517.65</v>
      </c>
      <c r="J170" s="230">
        <v>2535.3000000000002</v>
      </c>
      <c r="K170" s="229">
        <v>2500</v>
      </c>
      <c r="L170" s="229">
        <v>2472.6</v>
      </c>
      <c r="M170" s="229">
        <v>47.592379999999999</v>
      </c>
      <c r="N170" s="1"/>
      <c r="O170" s="1"/>
    </row>
    <row r="171" spans="1:15" ht="12.75" customHeight="1">
      <c r="A171" s="212">
        <v>162</v>
      </c>
      <c r="B171" s="215" t="s">
        <v>269</v>
      </c>
      <c r="C171" s="229">
        <v>927.7</v>
      </c>
      <c r="D171" s="230">
        <v>926.2833333333333</v>
      </c>
      <c r="E171" s="230">
        <v>921.41666666666663</v>
      </c>
      <c r="F171" s="230">
        <v>915.13333333333333</v>
      </c>
      <c r="G171" s="230">
        <v>910.26666666666665</v>
      </c>
      <c r="H171" s="230">
        <v>932.56666666666661</v>
      </c>
      <c r="I171" s="230">
        <v>937.43333333333339</v>
      </c>
      <c r="J171" s="230">
        <v>943.71666666666658</v>
      </c>
      <c r="K171" s="229">
        <v>931.15</v>
      </c>
      <c r="L171" s="229">
        <v>920</v>
      </c>
      <c r="M171" s="229">
        <v>6.3064099999999996</v>
      </c>
      <c r="N171" s="1"/>
      <c r="O171" s="1"/>
    </row>
    <row r="172" spans="1:15" ht="12.75" customHeight="1">
      <c r="A172" s="212">
        <v>163</v>
      </c>
      <c r="B172" s="215" t="s">
        <v>184</v>
      </c>
      <c r="C172" s="229">
        <v>1245.8</v>
      </c>
      <c r="D172" s="230">
        <v>1238.2666666666667</v>
      </c>
      <c r="E172" s="230">
        <v>1228.5333333333333</v>
      </c>
      <c r="F172" s="230">
        <v>1211.2666666666667</v>
      </c>
      <c r="G172" s="230">
        <v>1201.5333333333333</v>
      </c>
      <c r="H172" s="230">
        <v>1255.5333333333333</v>
      </c>
      <c r="I172" s="230">
        <v>1265.2666666666664</v>
      </c>
      <c r="J172" s="230">
        <v>1282.5333333333333</v>
      </c>
      <c r="K172" s="229">
        <v>1248</v>
      </c>
      <c r="L172" s="229">
        <v>1221</v>
      </c>
      <c r="M172" s="229">
        <v>10.67618</v>
      </c>
      <c r="N172" s="1"/>
      <c r="O172" s="1"/>
    </row>
    <row r="173" spans="1:15" ht="12.75" customHeight="1">
      <c r="A173" s="212">
        <v>164</v>
      </c>
      <c r="B173" s="215" t="s">
        <v>188</v>
      </c>
      <c r="C173" s="229">
        <v>2567.35</v>
      </c>
      <c r="D173" s="230">
        <v>2557.1166666666668</v>
      </c>
      <c r="E173" s="230">
        <v>2541.2333333333336</v>
      </c>
      <c r="F173" s="230">
        <v>2515.1166666666668</v>
      </c>
      <c r="G173" s="230">
        <v>2499.2333333333336</v>
      </c>
      <c r="H173" s="230">
        <v>2583.2333333333336</v>
      </c>
      <c r="I173" s="230">
        <v>2599.1166666666668</v>
      </c>
      <c r="J173" s="230">
        <v>2625.2333333333336</v>
      </c>
      <c r="K173" s="229">
        <v>2573</v>
      </c>
      <c r="L173" s="229">
        <v>2531</v>
      </c>
      <c r="M173" s="229">
        <v>3.91452</v>
      </c>
      <c r="N173" s="1"/>
      <c r="O173" s="1"/>
    </row>
    <row r="174" spans="1:15" ht="12.75" customHeight="1">
      <c r="A174" s="212">
        <v>165</v>
      </c>
      <c r="B174" s="215" t="s">
        <v>799</v>
      </c>
      <c r="C174" s="229">
        <v>80.5</v>
      </c>
      <c r="D174" s="230">
        <v>80.466666666666654</v>
      </c>
      <c r="E174" s="230">
        <v>79.983333333333306</v>
      </c>
      <c r="F174" s="230">
        <v>79.466666666666654</v>
      </c>
      <c r="G174" s="230">
        <v>78.983333333333306</v>
      </c>
      <c r="H174" s="230">
        <v>80.983333333333306</v>
      </c>
      <c r="I174" s="230">
        <v>81.466666666666654</v>
      </c>
      <c r="J174" s="230">
        <v>81.983333333333306</v>
      </c>
      <c r="K174" s="229">
        <v>80.95</v>
      </c>
      <c r="L174" s="229">
        <v>79.95</v>
      </c>
      <c r="M174" s="229">
        <v>66.815240000000003</v>
      </c>
      <c r="N174" s="1"/>
      <c r="O174" s="1"/>
    </row>
    <row r="175" spans="1:15" ht="12.75" customHeight="1">
      <c r="A175" s="212">
        <v>166</v>
      </c>
      <c r="B175" s="215" t="s">
        <v>186</v>
      </c>
      <c r="C175" s="229">
        <v>25795.599999999999</v>
      </c>
      <c r="D175" s="230">
        <v>25725.466666666664</v>
      </c>
      <c r="E175" s="230">
        <v>25585.383333333328</v>
      </c>
      <c r="F175" s="230">
        <v>25375.166666666664</v>
      </c>
      <c r="G175" s="230">
        <v>25235.083333333328</v>
      </c>
      <c r="H175" s="230">
        <v>25935.683333333327</v>
      </c>
      <c r="I175" s="230">
        <v>26075.766666666663</v>
      </c>
      <c r="J175" s="230">
        <v>26285.983333333326</v>
      </c>
      <c r="K175" s="229">
        <v>25865.55</v>
      </c>
      <c r="L175" s="229">
        <v>25515.25</v>
      </c>
      <c r="M175" s="229">
        <v>0.39831</v>
      </c>
      <c r="N175" s="1"/>
      <c r="O175" s="1"/>
    </row>
    <row r="176" spans="1:15" ht="12.75" customHeight="1">
      <c r="A176" s="212">
        <v>167</v>
      </c>
      <c r="B176" t="s">
        <v>863</v>
      </c>
      <c r="C176" s="265">
        <v>1408.35</v>
      </c>
      <c r="D176" s="266">
        <v>1408.1166666666668</v>
      </c>
      <c r="E176" s="266">
        <v>1390.2333333333336</v>
      </c>
      <c r="F176" s="266">
        <v>1372.1166666666668</v>
      </c>
      <c r="G176" s="266">
        <v>1354.2333333333336</v>
      </c>
      <c r="H176" s="266">
        <v>1426.2333333333336</v>
      </c>
      <c r="I176" s="266">
        <v>1444.1166666666668</v>
      </c>
      <c r="J176" s="266">
        <v>1462.2333333333336</v>
      </c>
      <c r="K176" s="265">
        <v>1426</v>
      </c>
      <c r="L176" s="265">
        <v>1390</v>
      </c>
      <c r="M176" s="265">
        <v>7.5980800000000004</v>
      </c>
      <c r="N176" s="1"/>
      <c r="O176" s="1"/>
    </row>
    <row r="177" spans="1:15" ht="12.75" customHeight="1">
      <c r="A177" s="212">
        <v>168</v>
      </c>
      <c r="B177" s="215" t="s">
        <v>187</v>
      </c>
      <c r="C177" s="229">
        <v>3653.9</v>
      </c>
      <c r="D177" s="230">
        <v>3637.9166666666665</v>
      </c>
      <c r="E177" s="230">
        <v>3615.9833333333331</v>
      </c>
      <c r="F177" s="230">
        <v>3578.0666666666666</v>
      </c>
      <c r="G177" s="230">
        <v>3556.1333333333332</v>
      </c>
      <c r="H177" s="230">
        <v>3675.833333333333</v>
      </c>
      <c r="I177" s="230">
        <v>3697.7666666666664</v>
      </c>
      <c r="J177" s="230">
        <v>3735.6833333333329</v>
      </c>
      <c r="K177" s="229">
        <v>3659.85</v>
      </c>
      <c r="L177" s="229">
        <v>3600</v>
      </c>
      <c r="M177" s="229">
        <v>5.7622200000000001</v>
      </c>
      <c r="N177" s="1"/>
      <c r="O177" s="1"/>
    </row>
    <row r="178" spans="1:15" ht="12.75" customHeight="1">
      <c r="A178" s="212">
        <v>169</v>
      </c>
      <c r="B178" s="215" t="s">
        <v>795</v>
      </c>
      <c r="C178" s="229">
        <v>532.95000000000005</v>
      </c>
      <c r="D178" s="230">
        <v>531.98333333333323</v>
      </c>
      <c r="E178" s="230">
        <v>529.31666666666649</v>
      </c>
      <c r="F178" s="230">
        <v>525.68333333333328</v>
      </c>
      <c r="G178" s="230">
        <v>523.01666666666654</v>
      </c>
      <c r="H178" s="230">
        <v>535.61666666666645</v>
      </c>
      <c r="I178" s="230">
        <v>538.28333333333319</v>
      </c>
      <c r="J178" s="230">
        <v>541.9166666666664</v>
      </c>
      <c r="K178" s="229">
        <v>534.65</v>
      </c>
      <c r="L178" s="229">
        <v>528.35</v>
      </c>
      <c r="M178" s="229">
        <v>15.19065</v>
      </c>
      <c r="N178" s="1"/>
      <c r="O178" s="1"/>
    </row>
    <row r="179" spans="1:15" ht="12.75" customHeight="1">
      <c r="A179" s="212">
        <v>170</v>
      </c>
      <c r="B179" s="215" t="s">
        <v>185</v>
      </c>
      <c r="C179" s="229">
        <v>589.20000000000005</v>
      </c>
      <c r="D179" s="230">
        <v>588.6</v>
      </c>
      <c r="E179" s="230">
        <v>586.6</v>
      </c>
      <c r="F179" s="230">
        <v>584</v>
      </c>
      <c r="G179" s="230">
        <v>582</v>
      </c>
      <c r="H179" s="230">
        <v>591.20000000000005</v>
      </c>
      <c r="I179" s="230">
        <v>593.20000000000005</v>
      </c>
      <c r="J179" s="230">
        <v>595.80000000000007</v>
      </c>
      <c r="K179" s="229">
        <v>590.6</v>
      </c>
      <c r="L179" s="229">
        <v>586</v>
      </c>
      <c r="M179" s="229">
        <v>111.13781</v>
      </c>
      <c r="N179" s="1"/>
      <c r="O179" s="1"/>
    </row>
    <row r="180" spans="1:15" ht="12.75" customHeight="1">
      <c r="A180" s="212">
        <v>171</v>
      </c>
      <c r="B180" s="215" t="s">
        <v>183</v>
      </c>
      <c r="C180" s="229">
        <v>84.75</v>
      </c>
      <c r="D180" s="230">
        <v>84.3</v>
      </c>
      <c r="E180" s="230">
        <v>83.6</v>
      </c>
      <c r="F180" s="230">
        <v>82.45</v>
      </c>
      <c r="G180" s="230">
        <v>81.75</v>
      </c>
      <c r="H180" s="230">
        <v>85.449999999999989</v>
      </c>
      <c r="I180" s="230">
        <v>86.15</v>
      </c>
      <c r="J180" s="230">
        <v>87.299999999999983</v>
      </c>
      <c r="K180" s="229">
        <v>85</v>
      </c>
      <c r="L180" s="229">
        <v>83.15</v>
      </c>
      <c r="M180" s="229">
        <v>183.00344000000001</v>
      </c>
      <c r="N180" s="1"/>
      <c r="O180" s="1"/>
    </row>
    <row r="181" spans="1:15" ht="12.75" customHeight="1">
      <c r="A181" s="212">
        <v>172</v>
      </c>
      <c r="B181" s="215" t="s">
        <v>189</v>
      </c>
      <c r="C181" s="229">
        <v>1014.6</v>
      </c>
      <c r="D181" s="230">
        <v>1014.0333333333333</v>
      </c>
      <c r="E181" s="230">
        <v>1010.5666666666666</v>
      </c>
      <c r="F181" s="230">
        <v>1006.5333333333333</v>
      </c>
      <c r="G181" s="230">
        <v>1003.0666666666666</v>
      </c>
      <c r="H181" s="230">
        <v>1018.0666666666666</v>
      </c>
      <c r="I181" s="230">
        <v>1021.5333333333333</v>
      </c>
      <c r="J181" s="230">
        <v>1025.5666666666666</v>
      </c>
      <c r="K181" s="229">
        <v>1017.5</v>
      </c>
      <c r="L181" s="229">
        <v>1010</v>
      </c>
      <c r="M181" s="229">
        <v>16.086130000000001</v>
      </c>
      <c r="N181" s="1"/>
      <c r="O181" s="1"/>
    </row>
    <row r="182" spans="1:15" ht="12.75" customHeight="1">
      <c r="A182" s="212">
        <v>173</v>
      </c>
      <c r="B182" s="215" t="s">
        <v>190</v>
      </c>
      <c r="C182" s="229">
        <v>460.05</v>
      </c>
      <c r="D182" s="230">
        <v>462.13333333333338</v>
      </c>
      <c r="E182" s="230">
        <v>456.86666666666679</v>
      </c>
      <c r="F182" s="230">
        <v>453.68333333333339</v>
      </c>
      <c r="G182" s="230">
        <v>448.4166666666668</v>
      </c>
      <c r="H182" s="230">
        <v>465.31666666666678</v>
      </c>
      <c r="I182" s="230">
        <v>470.58333333333331</v>
      </c>
      <c r="J182" s="230">
        <v>473.76666666666677</v>
      </c>
      <c r="K182" s="229">
        <v>467.4</v>
      </c>
      <c r="L182" s="229">
        <v>458.95</v>
      </c>
      <c r="M182" s="229">
        <v>8.2405399999999993</v>
      </c>
      <c r="N182" s="1"/>
      <c r="O182" s="1"/>
    </row>
    <row r="183" spans="1:15" ht="12.75" customHeight="1">
      <c r="A183" s="212">
        <v>174</v>
      </c>
      <c r="B183" s="215" t="s">
        <v>271</v>
      </c>
      <c r="C183" s="229">
        <v>733.25</v>
      </c>
      <c r="D183" s="230">
        <v>736.68333333333339</v>
      </c>
      <c r="E183" s="230">
        <v>726.61666666666679</v>
      </c>
      <c r="F183" s="230">
        <v>719.98333333333335</v>
      </c>
      <c r="G183" s="230">
        <v>709.91666666666674</v>
      </c>
      <c r="H183" s="230">
        <v>743.31666666666683</v>
      </c>
      <c r="I183" s="230">
        <v>753.38333333333344</v>
      </c>
      <c r="J183" s="230">
        <v>760.01666666666688</v>
      </c>
      <c r="K183" s="229">
        <v>746.75</v>
      </c>
      <c r="L183" s="229">
        <v>730.05</v>
      </c>
      <c r="M183" s="229">
        <v>5.3384099999999997</v>
      </c>
      <c r="N183" s="1"/>
      <c r="O183" s="1"/>
    </row>
    <row r="184" spans="1:15" ht="12.75" customHeight="1">
      <c r="A184" s="212">
        <v>175</v>
      </c>
      <c r="B184" s="215" t="s">
        <v>202</v>
      </c>
      <c r="C184" s="229">
        <v>1347.5</v>
      </c>
      <c r="D184" s="230">
        <v>1343.3166666666666</v>
      </c>
      <c r="E184" s="230">
        <v>1332.1333333333332</v>
      </c>
      <c r="F184" s="230">
        <v>1316.7666666666667</v>
      </c>
      <c r="G184" s="230">
        <v>1305.5833333333333</v>
      </c>
      <c r="H184" s="230">
        <v>1358.6833333333332</v>
      </c>
      <c r="I184" s="230">
        <v>1369.8666666666666</v>
      </c>
      <c r="J184" s="230">
        <v>1385.2333333333331</v>
      </c>
      <c r="K184" s="229">
        <v>1354.5</v>
      </c>
      <c r="L184" s="229">
        <v>1327.95</v>
      </c>
      <c r="M184" s="229">
        <v>10.67501</v>
      </c>
      <c r="N184" s="1"/>
      <c r="O184" s="1"/>
    </row>
    <row r="185" spans="1:15" ht="12.75" customHeight="1">
      <c r="A185" s="212">
        <v>176</v>
      </c>
      <c r="B185" s="215" t="s">
        <v>191</v>
      </c>
      <c r="C185" s="229">
        <v>994.75</v>
      </c>
      <c r="D185" s="230">
        <v>995.35</v>
      </c>
      <c r="E185" s="230">
        <v>990.7</v>
      </c>
      <c r="F185" s="230">
        <v>986.65</v>
      </c>
      <c r="G185" s="230">
        <v>982</v>
      </c>
      <c r="H185" s="230">
        <v>999.40000000000009</v>
      </c>
      <c r="I185" s="230">
        <v>1004.05</v>
      </c>
      <c r="J185" s="230">
        <v>1008.1000000000001</v>
      </c>
      <c r="K185" s="229">
        <v>1000</v>
      </c>
      <c r="L185" s="229">
        <v>991.3</v>
      </c>
      <c r="M185" s="229">
        <v>4.8513099999999998</v>
      </c>
      <c r="N185" s="1"/>
      <c r="O185" s="1"/>
    </row>
    <row r="186" spans="1:15" ht="12.75" customHeight="1">
      <c r="A186" s="212">
        <v>177</v>
      </c>
      <c r="B186" s="215" t="s">
        <v>484</v>
      </c>
      <c r="C186" s="229">
        <v>1446.25</v>
      </c>
      <c r="D186" s="230">
        <v>1434.0833333333333</v>
      </c>
      <c r="E186" s="230">
        <v>1416.1666666666665</v>
      </c>
      <c r="F186" s="230">
        <v>1386.0833333333333</v>
      </c>
      <c r="G186" s="230">
        <v>1368.1666666666665</v>
      </c>
      <c r="H186" s="230">
        <v>1464.1666666666665</v>
      </c>
      <c r="I186" s="230">
        <v>1482.083333333333</v>
      </c>
      <c r="J186" s="230">
        <v>1512.1666666666665</v>
      </c>
      <c r="K186" s="229">
        <v>1452</v>
      </c>
      <c r="L186" s="229">
        <v>1404</v>
      </c>
      <c r="M186" s="229">
        <v>11.015029999999999</v>
      </c>
      <c r="N186" s="1"/>
      <c r="O186" s="1"/>
    </row>
    <row r="187" spans="1:15" ht="12.75" customHeight="1">
      <c r="A187" s="212">
        <v>178</v>
      </c>
      <c r="B187" s="215" t="s">
        <v>196</v>
      </c>
      <c r="C187" s="229">
        <v>3274.9</v>
      </c>
      <c r="D187" s="230">
        <v>3264.9166666666665</v>
      </c>
      <c r="E187" s="230">
        <v>3250.9833333333331</v>
      </c>
      <c r="F187" s="230">
        <v>3227.0666666666666</v>
      </c>
      <c r="G187" s="230">
        <v>3213.1333333333332</v>
      </c>
      <c r="H187" s="230">
        <v>3288.833333333333</v>
      </c>
      <c r="I187" s="230">
        <v>3302.7666666666664</v>
      </c>
      <c r="J187" s="230">
        <v>3326.6833333333329</v>
      </c>
      <c r="K187" s="229">
        <v>3278.85</v>
      </c>
      <c r="L187" s="229">
        <v>3241</v>
      </c>
      <c r="M187" s="229">
        <v>15.67196</v>
      </c>
      <c r="N187" s="1"/>
      <c r="O187" s="1"/>
    </row>
    <row r="188" spans="1:15" ht="12.75" customHeight="1">
      <c r="A188" s="212">
        <v>179</v>
      </c>
      <c r="B188" s="215" t="s">
        <v>192</v>
      </c>
      <c r="C188" s="229">
        <v>823.1</v>
      </c>
      <c r="D188" s="230">
        <v>812.86666666666667</v>
      </c>
      <c r="E188" s="230">
        <v>801.73333333333335</v>
      </c>
      <c r="F188" s="230">
        <v>780.36666666666667</v>
      </c>
      <c r="G188" s="230">
        <v>769.23333333333335</v>
      </c>
      <c r="H188" s="230">
        <v>834.23333333333335</v>
      </c>
      <c r="I188" s="230">
        <v>845.36666666666679</v>
      </c>
      <c r="J188" s="230">
        <v>866.73333333333335</v>
      </c>
      <c r="K188" s="229">
        <v>824</v>
      </c>
      <c r="L188" s="229">
        <v>791.5</v>
      </c>
      <c r="M188" s="229">
        <v>39.710889999999999</v>
      </c>
      <c r="N188" s="1"/>
      <c r="O188" s="1"/>
    </row>
    <row r="189" spans="1:15" ht="12.75" customHeight="1">
      <c r="A189" s="212">
        <v>180</v>
      </c>
      <c r="B189" s="215" t="s">
        <v>272</v>
      </c>
      <c r="C189" s="229">
        <v>7693.05</v>
      </c>
      <c r="D189" s="230">
        <v>7672.6833333333334</v>
      </c>
      <c r="E189" s="230">
        <v>7630.3666666666668</v>
      </c>
      <c r="F189" s="230">
        <v>7567.6833333333334</v>
      </c>
      <c r="G189" s="230">
        <v>7525.3666666666668</v>
      </c>
      <c r="H189" s="230">
        <v>7735.3666666666668</v>
      </c>
      <c r="I189" s="230">
        <v>7777.6833333333343</v>
      </c>
      <c r="J189" s="230">
        <v>7840.3666666666668</v>
      </c>
      <c r="K189" s="229">
        <v>7715</v>
      </c>
      <c r="L189" s="229">
        <v>7610</v>
      </c>
      <c r="M189" s="229">
        <v>1.2965199999999999</v>
      </c>
      <c r="N189" s="1"/>
      <c r="O189" s="1"/>
    </row>
    <row r="190" spans="1:15" ht="12.75" customHeight="1">
      <c r="A190" s="212">
        <v>181</v>
      </c>
      <c r="B190" s="215" t="s">
        <v>193</v>
      </c>
      <c r="C190" s="229">
        <v>567.95000000000005</v>
      </c>
      <c r="D190" s="230">
        <v>565.0333333333333</v>
      </c>
      <c r="E190" s="230">
        <v>555.06666666666661</v>
      </c>
      <c r="F190" s="230">
        <v>542.18333333333328</v>
      </c>
      <c r="G190" s="230">
        <v>532.21666666666658</v>
      </c>
      <c r="H190" s="230">
        <v>577.91666666666663</v>
      </c>
      <c r="I190" s="230">
        <v>587.88333333333333</v>
      </c>
      <c r="J190" s="230">
        <v>600.76666666666665</v>
      </c>
      <c r="K190" s="229">
        <v>575</v>
      </c>
      <c r="L190" s="229">
        <v>552.15</v>
      </c>
      <c r="M190" s="229">
        <v>208.55239</v>
      </c>
      <c r="N190" s="1"/>
      <c r="O190" s="1"/>
    </row>
    <row r="191" spans="1:15" ht="12.75" customHeight="1">
      <c r="A191" s="212">
        <v>182</v>
      </c>
      <c r="B191" s="215" t="s">
        <v>194</v>
      </c>
      <c r="C191" s="229">
        <v>218.45</v>
      </c>
      <c r="D191" s="230">
        <v>217.4</v>
      </c>
      <c r="E191" s="230">
        <v>215.15</v>
      </c>
      <c r="F191" s="230">
        <v>211.85</v>
      </c>
      <c r="G191" s="230">
        <v>209.6</v>
      </c>
      <c r="H191" s="230">
        <v>220.70000000000002</v>
      </c>
      <c r="I191" s="230">
        <v>222.95000000000002</v>
      </c>
      <c r="J191" s="230">
        <v>226.25000000000003</v>
      </c>
      <c r="K191" s="229">
        <v>219.65</v>
      </c>
      <c r="L191" s="229">
        <v>214.1</v>
      </c>
      <c r="M191" s="229">
        <v>113.87499</v>
      </c>
      <c r="N191" s="1"/>
      <c r="O191" s="1"/>
    </row>
    <row r="192" spans="1:15" ht="12.75" customHeight="1">
      <c r="A192" s="212">
        <v>183</v>
      </c>
      <c r="B192" s="215" t="s">
        <v>195</v>
      </c>
      <c r="C192" s="229">
        <v>111.5</v>
      </c>
      <c r="D192" s="230">
        <v>110.71666666666665</v>
      </c>
      <c r="E192" s="230">
        <v>109.68333333333331</v>
      </c>
      <c r="F192" s="230">
        <v>107.86666666666666</v>
      </c>
      <c r="G192" s="230">
        <v>106.83333333333331</v>
      </c>
      <c r="H192" s="230">
        <v>112.5333333333333</v>
      </c>
      <c r="I192" s="230">
        <v>113.56666666666663</v>
      </c>
      <c r="J192" s="230">
        <v>115.3833333333333</v>
      </c>
      <c r="K192" s="229">
        <v>111.75</v>
      </c>
      <c r="L192" s="229">
        <v>108.9</v>
      </c>
      <c r="M192" s="229">
        <v>451.57197000000002</v>
      </c>
      <c r="N192" s="1"/>
      <c r="O192" s="1"/>
    </row>
    <row r="193" spans="1:15" ht="12.75" customHeight="1">
      <c r="A193" s="212">
        <v>184</v>
      </c>
      <c r="B193" s="215" t="s">
        <v>784</v>
      </c>
      <c r="C193" s="229">
        <v>68.349999999999994</v>
      </c>
      <c r="D193" s="230">
        <v>67.7</v>
      </c>
      <c r="E193" s="230">
        <v>64.75</v>
      </c>
      <c r="F193" s="230">
        <v>61.149999999999991</v>
      </c>
      <c r="G193" s="230">
        <v>58.199999999999989</v>
      </c>
      <c r="H193" s="230">
        <v>71.300000000000011</v>
      </c>
      <c r="I193" s="230">
        <v>74.250000000000028</v>
      </c>
      <c r="J193" s="230">
        <v>77.850000000000023</v>
      </c>
      <c r="K193" s="229">
        <v>70.650000000000006</v>
      </c>
      <c r="L193" s="229">
        <v>64.099999999999994</v>
      </c>
      <c r="M193" s="229">
        <v>141.74769000000001</v>
      </c>
      <c r="N193" s="1"/>
      <c r="O193" s="1"/>
    </row>
    <row r="194" spans="1:15" ht="12.75" customHeight="1">
      <c r="A194" s="212">
        <v>185</v>
      </c>
      <c r="B194" s="215" t="s">
        <v>197</v>
      </c>
      <c r="C194" s="229">
        <v>1095.7</v>
      </c>
      <c r="D194" s="230">
        <v>1092.9666666666665</v>
      </c>
      <c r="E194" s="230">
        <v>1086.9333333333329</v>
      </c>
      <c r="F194" s="230">
        <v>1078.1666666666665</v>
      </c>
      <c r="G194" s="230">
        <v>1072.133333333333</v>
      </c>
      <c r="H194" s="230">
        <v>1101.7333333333329</v>
      </c>
      <c r="I194" s="230">
        <v>1107.7666666666662</v>
      </c>
      <c r="J194" s="230">
        <v>1116.5333333333328</v>
      </c>
      <c r="K194" s="229">
        <v>1099</v>
      </c>
      <c r="L194" s="229">
        <v>1084.2</v>
      </c>
      <c r="M194" s="229">
        <v>20.863769999999999</v>
      </c>
      <c r="N194" s="1"/>
      <c r="O194" s="1"/>
    </row>
    <row r="195" spans="1:15" ht="12.75" customHeight="1">
      <c r="A195" s="212">
        <v>186</v>
      </c>
      <c r="B195" s="215" t="s">
        <v>179</v>
      </c>
      <c r="C195" s="229">
        <v>921.2</v>
      </c>
      <c r="D195" s="230">
        <v>920.2166666666667</v>
      </c>
      <c r="E195" s="230">
        <v>914.38333333333344</v>
      </c>
      <c r="F195" s="230">
        <v>907.56666666666672</v>
      </c>
      <c r="G195" s="230">
        <v>901.73333333333346</v>
      </c>
      <c r="H195" s="230">
        <v>927.03333333333342</v>
      </c>
      <c r="I195" s="230">
        <v>932.86666666666667</v>
      </c>
      <c r="J195" s="230">
        <v>939.68333333333339</v>
      </c>
      <c r="K195" s="229">
        <v>926.05</v>
      </c>
      <c r="L195" s="229">
        <v>913.4</v>
      </c>
      <c r="M195" s="229">
        <v>3.4914499999999999</v>
      </c>
      <c r="N195" s="1"/>
      <c r="O195" s="1"/>
    </row>
    <row r="196" spans="1:15" ht="12.75" customHeight="1">
      <c r="A196" s="212">
        <v>187</v>
      </c>
      <c r="B196" s="215" t="s">
        <v>198</v>
      </c>
      <c r="C196" s="229">
        <v>2906.95</v>
      </c>
      <c r="D196" s="230">
        <v>2895.65</v>
      </c>
      <c r="E196" s="230">
        <v>2881.3</v>
      </c>
      <c r="F196" s="230">
        <v>2855.65</v>
      </c>
      <c r="G196" s="230">
        <v>2841.3</v>
      </c>
      <c r="H196" s="230">
        <v>2921.3</v>
      </c>
      <c r="I196" s="230">
        <v>2935.6499999999996</v>
      </c>
      <c r="J196" s="230">
        <v>2961.3</v>
      </c>
      <c r="K196" s="229">
        <v>2910</v>
      </c>
      <c r="L196" s="229">
        <v>2870</v>
      </c>
      <c r="M196" s="229">
        <v>8.6282099999999993</v>
      </c>
      <c r="N196" s="1"/>
      <c r="O196" s="1"/>
    </row>
    <row r="197" spans="1:15" ht="12.75" customHeight="1">
      <c r="A197" s="212">
        <v>188</v>
      </c>
      <c r="B197" s="215" t="s">
        <v>199</v>
      </c>
      <c r="C197" s="229">
        <v>1802.05</v>
      </c>
      <c r="D197" s="230">
        <v>1802.3333333333333</v>
      </c>
      <c r="E197" s="230">
        <v>1789.7666666666664</v>
      </c>
      <c r="F197" s="230">
        <v>1777.4833333333331</v>
      </c>
      <c r="G197" s="230">
        <v>1764.9166666666663</v>
      </c>
      <c r="H197" s="230">
        <v>1814.6166666666666</v>
      </c>
      <c r="I197" s="230">
        <v>1827.1833333333336</v>
      </c>
      <c r="J197" s="230">
        <v>1839.4666666666667</v>
      </c>
      <c r="K197" s="229">
        <v>1814.9</v>
      </c>
      <c r="L197" s="229">
        <v>1790.05</v>
      </c>
      <c r="M197" s="229">
        <v>2.4984199999999999</v>
      </c>
      <c r="N197" s="1"/>
      <c r="O197" s="1"/>
    </row>
    <row r="198" spans="1:15" ht="12.75" customHeight="1">
      <c r="A198" s="212">
        <v>189</v>
      </c>
      <c r="B198" s="215" t="s">
        <v>200</v>
      </c>
      <c r="C198" s="229">
        <v>687.75</v>
      </c>
      <c r="D198" s="230">
        <v>680.38333333333333</v>
      </c>
      <c r="E198" s="230">
        <v>635.36666666666667</v>
      </c>
      <c r="F198" s="230">
        <v>582.98333333333335</v>
      </c>
      <c r="G198" s="230">
        <v>537.9666666666667</v>
      </c>
      <c r="H198" s="230">
        <v>732.76666666666665</v>
      </c>
      <c r="I198" s="230">
        <v>777.7833333333333</v>
      </c>
      <c r="J198" s="230">
        <v>830.16666666666663</v>
      </c>
      <c r="K198" s="229">
        <v>725.4</v>
      </c>
      <c r="L198" s="229">
        <v>628</v>
      </c>
      <c r="M198" s="229">
        <v>83.615949999999998</v>
      </c>
      <c r="N198" s="1"/>
      <c r="O198" s="1"/>
    </row>
    <row r="199" spans="1:15" ht="12.75" customHeight="1">
      <c r="A199" s="212">
        <v>190</v>
      </c>
      <c r="B199" s="215" t="s">
        <v>201</v>
      </c>
      <c r="C199" s="229">
        <v>1602.85</v>
      </c>
      <c r="D199" s="230">
        <v>1600.55</v>
      </c>
      <c r="E199" s="230">
        <v>1589.1</v>
      </c>
      <c r="F199" s="230">
        <v>1575.35</v>
      </c>
      <c r="G199" s="230">
        <v>1563.8999999999999</v>
      </c>
      <c r="H199" s="230">
        <v>1614.3</v>
      </c>
      <c r="I199" s="230">
        <v>1625.7500000000002</v>
      </c>
      <c r="J199" s="230">
        <v>1639.5</v>
      </c>
      <c r="K199" s="229">
        <v>1612</v>
      </c>
      <c r="L199" s="229">
        <v>1586.8</v>
      </c>
      <c r="M199" s="229">
        <v>6.3280500000000002</v>
      </c>
      <c r="N199" s="1"/>
      <c r="O199" s="1"/>
    </row>
    <row r="200" spans="1:15" ht="12.75" customHeight="1">
      <c r="A200" s="212">
        <v>191</v>
      </c>
      <c r="B200" s="215" t="s">
        <v>491</v>
      </c>
      <c r="C200" s="229">
        <v>33.6</v>
      </c>
      <c r="D200" s="230">
        <v>33.56666666666667</v>
      </c>
      <c r="E200" s="230">
        <v>33.333333333333343</v>
      </c>
      <c r="F200" s="230">
        <v>33.06666666666667</v>
      </c>
      <c r="G200" s="230">
        <v>32.833333333333343</v>
      </c>
      <c r="H200" s="230">
        <v>33.833333333333343</v>
      </c>
      <c r="I200" s="230">
        <v>34.066666666666677</v>
      </c>
      <c r="J200" s="230">
        <v>34.333333333333343</v>
      </c>
      <c r="K200" s="229">
        <v>33.799999999999997</v>
      </c>
      <c r="L200" s="229">
        <v>33.299999999999997</v>
      </c>
      <c r="M200" s="229">
        <v>79.21996</v>
      </c>
      <c r="N200" s="1"/>
      <c r="O200" s="1"/>
    </row>
    <row r="201" spans="1:15" ht="12.75" customHeight="1">
      <c r="A201" s="212">
        <v>192</v>
      </c>
      <c r="B201" s="215" t="s">
        <v>493</v>
      </c>
      <c r="C201" s="229">
        <v>2899.95</v>
      </c>
      <c r="D201" s="230">
        <v>2896.65</v>
      </c>
      <c r="E201" s="230">
        <v>2888.3</v>
      </c>
      <c r="F201" s="230">
        <v>2876.65</v>
      </c>
      <c r="G201" s="230">
        <v>2868.3</v>
      </c>
      <c r="H201" s="230">
        <v>2908.3</v>
      </c>
      <c r="I201" s="230">
        <v>2916.6499999999996</v>
      </c>
      <c r="J201" s="230">
        <v>2928.3</v>
      </c>
      <c r="K201" s="229">
        <v>2905</v>
      </c>
      <c r="L201" s="229">
        <v>2885</v>
      </c>
      <c r="M201" s="229">
        <v>0.82728000000000002</v>
      </c>
      <c r="N201" s="1"/>
      <c r="O201" s="1"/>
    </row>
    <row r="202" spans="1:15" ht="12.75" customHeight="1">
      <c r="A202" s="212">
        <v>193</v>
      </c>
      <c r="B202" s="215" t="s">
        <v>205</v>
      </c>
      <c r="C202" s="229">
        <v>693.95</v>
      </c>
      <c r="D202" s="230">
        <v>694.83333333333337</v>
      </c>
      <c r="E202" s="230">
        <v>691.91666666666674</v>
      </c>
      <c r="F202" s="230">
        <v>689.88333333333333</v>
      </c>
      <c r="G202" s="230">
        <v>686.9666666666667</v>
      </c>
      <c r="H202" s="230">
        <v>696.86666666666679</v>
      </c>
      <c r="I202" s="230">
        <v>699.78333333333353</v>
      </c>
      <c r="J202" s="230">
        <v>701.81666666666683</v>
      </c>
      <c r="K202" s="229">
        <v>697.75</v>
      </c>
      <c r="L202" s="229">
        <v>692.8</v>
      </c>
      <c r="M202" s="229">
        <v>11.47072</v>
      </c>
      <c r="N202" s="1"/>
      <c r="O202" s="1"/>
    </row>
    <row r="203" spans="1:15" ht="12.75" customHeight="1">
      <c r="A203" s="212">
        <v>194</v>
      </c>
      <c r="B203" s="215" t="s">
        <v>204</v>
      </c>
      <c r="C203" s="229">
        <v>8157.6</v>
      </c>
      <c r="D203" s="230">
        <v>8137.3499999999995</v>
      </c>
      <c r="E203" s="230">
        <v>8102.7999999999993</v>
      </c>
      <c r="F203" s="230">
        <v>8048</v>
      </c>
      <c r="G203" s="230">
        <v>8013.45</v>
      </c>
      <c r="H203" s="230">
        <v>8192.1499999999978</v>
      </c>
      <c r="I203" s="230">
        <v>8226.7000000000007</v>
      </c>
      <c r="J203" s="230">
        <v>8281.4999999999982</v>
      </c>
      <c r="K203" s="229">
        <v>8171.9</v>
      </c>
      <c r="L203" s="229">
        <v>8082.55</v>
      </c>
      <c r="M203" s="229">
        <v>2.9864999999999999</v>
      </c>
      <c r="N203" s="1"/>
      <c r="O203" s="1"/>
    </row>
    <row r="204" spans="1:15" ht="12.75" customHeight="1">
      <c r="A204" s="212">
        <v>195</v>
      </c>
      <c r="B204" s="215" t="s">
        <v>273</v>
      </c>
      <c r="C204" s="229">
        <v>72.349999999999994</v>
      </c>
      <c r="D204" s="230">
        <v>72.483333333333334</v>
      </c>
      <c r="E204" s="230">
        <v>72.016666666666666</v>
      </c>
      <c r="F204" s="230">
        <v>71.683333333333337</v>
      </c>
      <c r="G204" s="230">
        <v>71.216666666666669</v>
      </c>
      <c r="H204" s="230">
        <v>72.816666666666663</v>
      </c>
      <c r="I204" s="230">
        <v>73.283333333333331</v>
      </c>
      <c r="J204" s="230">
        <v>73.61666666666666</v>
      </c>
      <c r="K204" s="229">
        <v>72.95</v>
      </c>
      <c r="L204" s="229">
        <v>72.150000000000006</v>
      </c>
      <c r="M204" s="229">
        <v>41.841880000000003</v>
      </c>
      <c r="N204" s="1"/>
      <c r="O204" s="1"/>
    </row>
    <row r="205" spans="1:15" ht="12.75" customHeight="1">
      <c r="A205" s="212">
        <v>196</v>
      </c>
      <c r="B205" s="215" t="s">
        <v>203</v>
      </c>
      <c r="C205" s="229">
        <v>1501.6</v>
      </c>
      <c r="D205" s="230">
        <v>1485.1833333333334</v>
      </c>
      <c r="E205" s="230">
        <v>1461.3666666666668</v>
      </c>
      <c r="F205" s="230">
        <v>1421.1333333333334</v>
      </c>
      <c r="G205" s="230">
        <v>1397.3166666666668</v>
      </c>
      <c r="H205" s="230">
        <v>1525.4166666666667</v>
      </c>
      <c r="I205" s="230">
        <v>1549.2333333333333</v>
      </c>
      <c r="J205" s="230">
        <v>1589.4666666666667</v>
      </c>
      <c r="K205" s="229">
        <v>1509</v>
      </c>
      <c r="L205" s="229">
        <v>1444.95</v>
      </c>
      <c r="M205" s="229">
        <v>12.006500000000001</v>
      </c>
      <c r="N205" s="1"/>
      <c r="O205" s="1"/>
    </row>
    <row r="206" spans="1:15" ht="12.75" customHeight="1">
      <c r="A206" s="212">
        <v>197</v>
      </c>
      <c r="B206" s="215" t="s">
        <v>153</v>
      </c>
      <c r="C206" s="229">
        <v>875.45</v>
      </c>
      <c r="D206" s="230">
        <v>873.2833333333333</v>
      </c>
      <c r="E206" s="230">
        <v>868.51666666666665</v>
      </c>
      <c r="F206" s="230">
        <v>861.58333333333337</v>
      </c>
      <c r="G206" s="230">
        <v>856.81666666666672</v>
      </c>
      <c r="H206" s="230">
        <v>880.21666666666658</v>
      </c>
      <c r="I206" s="230">
        <v>884.98333333333323</v>
      </c>
      <c r="J206" s="230">
        <v>891.91666666666652</v>
      </c>
      <c r="K206" s="229">
        <v>878.05</v>
      </c>
      <c r="L206" s="229">
        <v>866.35</v>
      </c>
      <c r="M206" s="229">
        <v>7.9253099999999996</v>
      </c>
      <c r="N206" s="1"/>
      <c r="O206" s="1"/>
    </row>
    <row r="207" spans="1:15" ht="12.75" customHeight="1">
      <c r="A207" s="212">
        <v>198</v>
      </c>
      <c r="B207" s="215" t="s">
        <v>275</v>
      </c>
      <c r="C207" s="229">
        <v>1647.65</v>
      </c>
      <c r="D207" s="230">
        <v>1660.75</v>
      </c>
      <c r="E207" s="230">
        <v>1627.9</v>
      </c>
      <c r="F207" s="230">
        <v>1608.15</v>
      </c>
      <c r="G207" s="230">
        <v>1575.3000000000002</v>
      </c>
      <c r="H207" s="230">
        <v>1680.5</v>
      </c>
      <c r="I207" s="230">
        <v>1713.35</v>
      </c>
      <c r="J207" s="230">
        <v>1733.1</v>
      </c>
      <c r="K207" s="229">
        <v>1693.6</v>
      </c>
      <c r="L207" s="229">
        <v>1641</v>
      </c>
      <c r="M207" s="229">
        <v>32.5274</v>
      </c>
      <c r="N207" s="1"/>
      <c r="O207" s="1"/>
    </row>
    <row r="208" spans="1:15" ht="12.75" customHeight="1">
      <c r="A208" s="212">
        <v>199</v>
      </c>
      <c r="B208" s="215" t="s">
        <v>206</v>
      </c>
      <c r="C208" s="229">
        <v>278.45</v>
      </c>
      <c r="D208" s="230">
        <v>278.01666666666665</v>
      </c>
      <c r="E208" s="230">
        <v>277.13333333333333</v>
      </c>
      <c r="F208" s="230">
        <v>275.81666666666666</v>
      </c>
      <c r="G208" s="230">
        <v>274.93333333333334</v>
      </c>
      <c r="H208" s="230">
        <v>279.33333333333331</v>
      </c>
      <c r="I208" s="230">
        <v>280.21666666666664</v>
      </c>
      <c r="J208" s="230">
        <v>281.5333333333333</v>
      </c>
      <c r="K208" s="229">
        <v>278.89999999999998</v>
      </c>
      <c r="L208" s="229">
        <v>276.7</v>
      </c>
      <c r="M208" s="229">
        <v>44.349440000000001</v>
      </c>
      <c r="N208" s="1"/>
      <c r="O208" s="1"/>
    </row>
    <row r="209" spans="1:15" ht="12.75" customHeight="1">
      <c r="A209" s="212">
        <v>200</v>
      </c>
      <c r="B209" s="215" t="s">
        <v>127</v>
      </c>
      <c r="C209" s="229">
        <v>7.65</v>
      </c>
      <c r="D209" s="230">
        <v>7.4833333333333334</v>
      </c>
      <c r="E209" s="230">
        <v>7.2166666666666668</v>
      </c>
      <c r="F209" s="230">
        <v>6.7833333333333332</v>
      </c>
      <c r="G209" s="230">
        <v>6.5166666666666666</v>
      </c>
      <c r="H209" s="230">
        <v>7.916666666666667</v>
      </c>
      <c r="I209" s="230">
        <v>8.1833333333333336</v>
      </c>
      <c r="J209" s="230">
        <v>8.6166666666666671</v>
      </c>
      <c r="K209" s="229">
        <v>7.75</v>
      </c>
      <c r="L209" s="229">
        <v>7.05</v>
      </c>
      <c r="M209" s="229">
        <v>2181.2027899999998</v>
      </c>
      <c r="N209" s="1"/>
      <c r="O209" s="1"/>
    </row>
    <row r="210" spans="1:15" ht="12.75" customHeight="1">
      <c r="A210" s="212">
        <v>201</v>
      </c>
      <c r="B210" s="215" t="s">
        <v>207</v>
      </c>
      <c r="C210" s="229">
        <v>806.1</v>
      </c>
      <c r="D210" s="230">
        <v>805.41666666666663</v>
      </c>
      <c r="E210" s="230">
        <v>801.83333333333326</v>
      </c>
      <c r="F210" s="230">
        <v>797.56666666666661</v>
      </c>
      <c r="G210" s="230">
        <v>793.98333333333323</v>
      </c>
      <c r="H210" s="230">
        <v>809.68333333333328</v>
      </c>
      <c r="I210" s="230">
        <v>813.26666666666654</v>
      </c>
      <c r="J210" s="230">
        <v>817.5333333333333</v>
      </c>
      <c r="K210" s="229">
        <v>809</v>
      </c>
      <c r="L210" s="229">
        <v>801.15</v>
      </c>
      <c r="M210" s="229">
        <v>5.2038799999999998</v>
      </c>
      <c r="N210" s="1"/>
      <c r="O210" s="1"/>
    </row>
    <row r="211" spans="1:15" ht="12.75" customHeight="1">
      <c r="A211" s="212">
        <v>202</v>
      </c>
      <c r="B211" s="215" t="s">
        <v>276</v>
      </c>
      <c r="C211" s="229">
        <v>1441.95</v>
      </c>
      <c r="D211" s="230">
        <v>1437.5166666666664</v>
      </c>
      <c r="E211" s="230">
        <v>1417.2833333333328</v>
      </c>
      <c r="F211" s="230">
        <v>1392.6166666666663</v>
      </c>
      <c r="G211" s="230">
        <v>1372.3833333333328</v>
      </c>
      <c r="H211" s="230">
        <v>1462.1833333333329</v>
      </c>
      <c r="I211" s="230">
        <v>1482.4166666666665</v>
      </c>
      <c r="J211" s="230">
        <v>1507.083333333333</v>
      </c>
      <c r="K211" s="229">
        <v>1457.75</v>
      </c>
      <c r="L211" s="229">
        <v>1412.85</v>
      </c>
      <c r="M211" s="229">
        <v>1.0850500000000001</v>
      </c>
      <c r="N211" s="1"/>
      <c r="O211" s="1"/>
    </row>
    <row r="212" spans="1:15" ht="12.75" customHeight="1">
      <c r="A212" s="212">
        <v>203</v>
      </c>
      <c r="B212" s="215" t="s">
        <v>208</v>
      </c>
      <c r="C212" s="229">
        <v>402.8</v>
      </c>
      <c r="D212" s="230">
        <v>402.4666666666667</v>
      </c>
      <c r="E212" s="230">
        <v>401.33333333333337</v>
      </c>
      <c r="F212" s="230">
        <v>399.86666666666667</v>
      </c>
      <c r="G212" s="230">
        <v>398.73333333333335</v>
      </c>
      <c r="H212" s="230">
        <v>403.93333333333339</v>
      </c>
      <c r="I212" s="230">
        <v>405.06666666666672</v>
      </c>
      <c r="J212" s="230">
        <v>406.53333333333342</v>
      </c>
      <c r="K212" s="229">
        <v>403.6</v>
      </c>
      <c r="L212" s="229">
        <v>401</v>
      </c>
      <c r="M212" s="229">
        <v>41.079300000000003</v>
      </c>
      <c r="N212" s="1"/>
      <c r="O212" s="1"/>
    </row>
    <row r="213" spans="1:15" ht="12.75" customHeight="1">
      <c r="A213" s="212">
        <v>204</v>
      </c>
      <c r="B213" s="215" t="s">
        <v>277</v>
      </c>
      <c r="C213" s="229">
        <v>16.149999999999999</v>
      </c>
      <c r="D213" s="230">
        <v>16.150000000000002</v>
      </c>
      <c r="E213" s="230">
        <v>16.000000000000004</v>
      </c>
      <c r="F213" s="230">
        <v>15.850000000000001</v>
      </c>
      <c r="G213" s="230">
        <v>15.700000000000003</v>
      </c>
      <c r="H213" s="230">
        <v>16.300000000000004</v>
      </c>
      <c r="I213" s="230">
        <v>16.450000000000003</v>
      </c>
      <c r="J213" s="230">
        <v>16.600000000000005</v>
      </c>
      <c r="K213" s="229">
        <v>16.3</v>
      </c>
      <c r="L213" s="229">
        <v>16</v>
      </c>
      <c r="M213" s="229">
        <v>526.28264000000001</v>
      </c>
      <c r="N213" s="1"/>
      <c r="O213" s="1"/>
    </row>
    <row r="214" spans="1:15" ht="12.75" customHeight="1">
      <c r="A214" s="212">
        <v>205</v>
      </c>
      <c r="B214" s="215" t="s">
        <v>209</v>
      </c>
      <c r="C214" s="229">
        <v>201.05</v>
      </c>
      <c r="D214" s="230">
        <v>200.28333333333333</v>
      </c>
      <c r="E214" s="230">
        <v>198.61666666666667</v>
      </c>
      <c r="F214" s="230">
        <v>196.18333333333334</v>
      </c>
      <c r="G214" s="230">
        <v>194.51666666666668</v>
      </c>
      <c r="H214" s="230">
        <v>202.71666666666667</v>
      </c>
      <c r="I214" s="230">
        <v>204.38333333333335</v>
      </c>
      <c r="J214" s="230">
        <v>206.81666666666666</v>
      </c>
      <c r="K214" s="229">
        <v>201.95</v>
      </c>
      <c r="L214" s="229">
        <v>197.85</v>
      </c>
      <c r="M214" s="229">
        <v>57.66845</v>
      </c>
      <c r="N214" s="1"/>
      <c r="O214" s="1"/>
    </row>
    <row r="215" spans="1:15" ht="12.75" customHeight="1">
      <c r="A215" s="212">
        <v>206</v>
      </c>
      <c r="B215" s="215" t="s">
        <v>804</v>
      </c>
      <c r="C215" s="229">
        <v>74.5</v>
      </c>
      <c r="D215" s="230">
        <v>73.966666666666669</v>
      </c>
      <c r="E215" s="230">
        <v>72.933333333333337</v>
      </c>
      <c r="F215" s="230">
        <v>71.366666666666674</v>
      </c>
      <c r="G215" s="230">
        <v>70.333333333333343</v>
      </c>
      <c r="H215" s="230">
        <v>75.533333333333331</v>
      </c>
      <c r="I215" s="230">
        <v>76.566666666666663</v>
      </c>
      <c r="J215" s="230">
        <v>78.133333333333326</v>
      </c>
      <c r="K215" s="229">
        <v>75</v>
      </c>
      <c r="L215" s="229">
        <v>72.400000000000006</v>
      </c>
      <c r="M215" s="229">
        <v>678.71843999999999</v>
      </c>
      <c r="N215" s="1"/>
      <c r="O215" s="1"/>
    </row>
    <row r="216" spans="1:15" ht="12.75" customHeight="1">
      <c r="A216" s="212">
        <v>207</v>
      </c>
      <c r="B216" s="215" t="s">
        <v>796</v>
      </c>
      <c r="C216" s="229">
        <v>515.1</v>
      </c>
      <c r="D216" s="230">
        <v>515.5333333333333</v>
      </c>
      <c r="E216" s="230">
        <v>512.31666666666661</v>
      </c>
      <c r="F216" s="230">
        <v>509.5333333333333</v>
      </c>
      <c r="G216" s="230">
        <v>506.31666666666661</v>
      </c>
      <c r="H216" s="230">
        <v>518.31666666666661</v>
      </c>
      <c r="I216" s="230">
        <v>521.5333333333333</v>
      </c>
      <c r="J216" s="230">
        <v>524.31666666666661</v>
      </c>
      <c r="K216" s="229">
        <v>518.75</v>
      </c>
      <c r="L216" s="229">
        <v>512.75</v>
      </c>
      <c r="M216" s="229">
        <v>8.3174600000000005</v>
      </c>
      <c r="N216" s="1"/>
      <c r="O216" s="1"/>
    </row>
    <row r="217" spans="1:15" ht="12.75" customHeight="1">
      <c r="A217" s="252"/>
      <c r="B217" s="253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G14" sqref="G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3"/>
      <c r="B1" s="38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7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45085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2" t="s">
        <v>20</v>
      </c>
      <c r="D9" s="382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3"/>
      <c r="L9" s="24"/>
      <c r="M9" s="50"/>
      <c r="N9" s="1"/>
      <c r="O9" s="1"/>
    </row>
    <row r="10" spans="1:15" ht="42.75" customHeight="1">
      <c r="A10" s="380"/>
      <c r="B10" s="381"/>
      <c r="C10" s="381"/>
      <c r="D10" s="3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3" t="s">
        <v>865</v>
      </c>
      <c r="C11" s="229">
        <v>422.75</v>
      </c>
      <c r="D11" s="230">
        <v>423.25</v>
      </c>
      <c r="E11" s="230">
        <v>419</v>
      </c>
      <c r="F11" s="230">
        <v>415.25</v>
      </c>
      <c r="G11" s="230">
        <v>411</v>
      </c>
      <c r="H11" s="230">
        <v>427</v>
      </c>
      <c r="I11" s="230">
        <v>431.25</v>
      </c>
      <c r="J11" s="230">
        <v>435</v>
      </c>
      <c r="K11" s="229">
        <v>427.5</v>
      </c>
      <c r="L11" s="229">
        <v>419.5</v>
      </c>
      <c r="M11" s="229">
        <v>2.2517</v>
      </c>
      <c r="N11" s="1"/>
      <c r="O11" s="1"/>
    </row>
    <row r="12" spans="1:15" ht="12" customHeight="1">
      <c r="A12" s="30">
        <v>2</v>
      </c>
      <c r="B12" s="215" t="s">
        <v>283</v>
      </c>
      <c r="C12" s="229">
        <v>26962.15</v>
      </c>
      <c r="D12" s="230">
        <v>27159.866666666669</v>
      </c>
      <c r="E12" s="230">
        <v>26602.283333333336</v>
      </c>
      <c r="F12" s="230">
        <v>26242.416666666668</v>
      </c>
      <c r="G12" s="230">
        <v>25684.833333333336</v>
      </c>
      <c r="H12" s="230">
        <v>27519.733333333337</v>
      </c>
      <c r="I12" s="230">
        <v>28077.316666666666</v>
      </c>
      <c r="J12" s="230">
        <v>28437.183333333338</v>
      </c>
      <c r="K12" s="229">
        <v>27717.45</v>
      </c>
      <c r="L12" s="229">
        <v>26800</v>
      </c>
      <c r="M12" s="229">
        <v>7.9469999999999999E-2</v>
      </c>
      <c r="N12" s="1"/>
      <c r="O12" s="1"/>
    </row>
    <row r="13" spans="1:15" ht="12" customHeight="1">
      <c r="A13" s="30">
        <v>3</v>
      </c>
      <c r="B13" s="215" t="s">
        <v>284</v>
      </c>
      <c r="C13" s="229">
        <v>4151.1000000000004</v>
      </c>
      <c r="D13" s="230">
        <v>4124</v>
      </c>
      <c r="E13" s="230">
        <v>4086</v>
      </c>
      <c r="F13" s="230">
        <v>4020.9</v>
      </c>
      <c r="G13" s="230">
        <v>3982.9</v>
      </c>
      <c r="H13" s="230">
        <v>4189.1000000000004</v>
      </c>
      <c r="I13" s="230">
        <v>4227.1000000000004</v>
      </c>
      <c r="J13" s="230">
        <v>4292.2</v>
      </c>
      <c r="K13" s="229">
        <v>4162</v>
      </c>
      <c r="L13" s="229">
        <v>4058.9</v>
      </c>
      <c r="M13" s="229">
        <v>2.4148800000000001</v>
      </c>
      <c r="N13" s="1"/>
      <c r="O13" s="1"/>
    </row>
    <row r="14" spans="1:15" ht="12" customHeight="1">
      <c r="A14" s="30">
        <v>4</v>
      </c>
      <c r="B14" s="215" t="s">
        <v>43</v>
      </c>
      <c r="C14" s="229">
        <v>1851.75</v>
      </c>
      <c r="D14" s="230">
        <v>1853.5833333333333</v>
      </c>
      <c r="E14" s="230">
        <v>1837.1666666666665</v>
      </c>
      <c r="F14" s="230">
        <v>1822.5833333333333</v>
      </c>
      <c r="G14" s="230">
        <v>1806.1666666666665</v>
      </c>
      <c r="H14" s="230">
        <v>1868.1666666666665</v>
      </c>
      <c r="I14" s="230">
        <v>1884.583333333333</v>
      </c>
      <c r="J14" s="230">
        <v>1899.1666666666665</v>
      </c>
      <c r="K14" s="229">
        <v>1870</v>
      </c>
      <c r="L14" s="229">
        <v>1839</v>
      </c>
      <c r="M14" s="229">
        <v>4.9489599999999996</v>
      </c>
      <c r="N14" s="1"/>
      <c r="O14" s="1"/>
    </row>
    <row r="15" spans="1:15" ht="12" customHeight="1">
      <c r="A15" s="30">
        <v>5</v>
      </c>
      <c r="B15" s="215" t="s">
        <v>286</v>
      </c>
      <c r="C15" s="229">
        <v>3142.55</v>
      </c>
      <c r="D15" s="230">
        <v>3134.3333333333335</v>
      </c>
      <c r="E15" s="230">
        <v>3103.666666666667</v>
      </c>
      <c r="F15" s="230">
        <v>3064.7833333333333</v>
      </c>
      <c r="G15" s="230">
        <v>3034.1166666666668</v>
      </c>
      <c r="H15" s="230">
        <v>3173.2166666666672</v>
      </c>
      <c r="I15" s="230">
        <v>3203.8833333333341</v>
      </c>
      <c r="J15" s="230">
        <v>3242.7666666666673</v>
      </c>
      <c r="K15" s="229">
        <v>3165</v>
      </c>
      <c r="L15" s="229">
        <v>3095.45</v>
      </c>
      <c r="M15" s="229">
        <v>1.6529400000000001</v>
      </c>
      <c r="N15" s="1"/>
      <c r="O15" s="1"/>
    </row>
    <row r="16" spans="1:15" ht="12" customHeight="1">
      <c r="A16" s="30">
        <v>6</v>
      </c>
      <c r="B16" s="215" t="s">
        <v>287</v>
      </c>
      <c r="C16" s="229">
        <v>1177.95</v>
      </c>
      <c r="D16" s="230">
        <v>1167.3166666666666</v>
      </c>
      <c r="E16" s="230">
        <v>1151.6333333333332</v>
      </c>
      <c r="F16" s="230">
        <v>1125.3166666666666</v>
      </c>
      <c r="G16" s="230">
        <v>1109.6333333333332</v>
      </c>
      <c r="H16" s="230">
        <v>1193.6333333333332</v>
      </c>
      <c r="I16" s="230">
        <v>1209.3166666666666</v>
      </c>
      <c r="J16" s="230">
        <v>1235.6333333333332</v>
      </c>
      <c r="K16" s="229">
        <v>1183</v>
      </c>
      <c r="L16" s="229">
        <v>1141</v>
      </c>
      <c r="M16" s="229">
        <v>6.66709</v>
      </c>
      <c r="N16" s="1"/>
      <c r="O16" s="1"/>
    </row>
    <row r="17" spans="1:15" ht="12" customHeight="1">
      <c r="A17" s="30">
        <v>7</v>
      </c>
      <c r="B17" s="215" t="s">
        <v>59</v>
      </c>
      <c r="C17" s="229">
        <v>762.55</v>
      </c>
      <c r="D17" s="230">
        <v>761.6</v>
      </c>
      <c r="E17" s="230">
        <v>755.95</v>
      </c>
      <c r="F17" s="230">
        <v>749.35</v>
      </c>
      <c r="G17" s="230">
        <v>743.7</v>
      </c>
      <c r="H17" s="230">
        <v>768.2</v>
      </c>
      <c r="I17" s="230">
        <v>773.84999999999991</v>
      </c>
      <c r="J17" s="230">
        <v>780.45</v>
      </c>
      <c r="K17" s="229">
        <v>767.25</v>
      </c>
      <c r="L17" s="229">
        <v>755</v>
      </c>
      <c r="M17" s="229">
        <v>16.00037</v>
      </c>
      <c r="N17" s="1"/>
      <c r="O17" s="1"/>
    </row>
    <row r="18" spans="1:15" ht="12" customHeight="1">
      <c r="A18" s="30">
        <v>8</v>
      </c>
      <c r="B18" s="215" t="s">
        <v>288</v>
      </c>
      <c r="C18" s="229">
        <v>471.15</v>
      </c>
      <c r="D18" s="230">
        <v>469.68333333333334</v>
      </c>
      <c r="E18" s="230">
        <v>461.4666666666667</v>
      </c>
      <c r="F18" s="230">
        <v>451.78333333333336</v>
      </c>
      <c r="G18" s="230">
        <v>443.56666666666672</v>
      </c>
      <c r="H18" s="230">
        <v>479.36666666666667</v>
      </c>
      <c r="I18" s="230">
        <v>487.58333333333326</v>
      </c>
      <c r="J18" s="230">
        <v>497.26666666666665</v>
      </c>
      <c r="K18" s="229">
        <v>477.9</v>
      </c>
      <c r="L18" s="229">
        <v>460</v>
      </c>
      <c r="M18" s="229">
        <v>5.4809799999999997</v>
      </c>
      <c r="N18" s="1"/>
      <c r="O18" s="1"/>
    </row>
    <row r="19" spans="1:15" ht="12" customHeight="1">
      <c r="A19" s="30">
        <v>9</v>
      </c>
      <c r="B19" s="215" t="s">
        <v>289</v>
      </c>
      <c r="C19" s="229">
        <v>1389.95</v>
      </c>
      <c r="D19" s="230">
        <v>1392.7166666666669</v>
      </c>
      <c r="E19" s="230">
        <v>1385.2833333333338</v>
      </c>
      <c r="F19" s="230">
        <v>1380.6166666666668</v>
      </c>
      <c r="G19" s="230">
        <v>1373.1833333333336</v>
      </c>
      <c r="H19" s="230">
        <v>1397.3833333333339</v>
      </c>
      <c r="I19" s="230">
        <v>1404.8166666666668</v>
      </c>
      <c r="J19" s="230">
        <v>1409.483333333334</v>
      </c>
      <c r="K19" s="229">
        <v>1400.15</v>
      </c>
      <c r="L19" s="229">
        <v>1388.05</v>
      </c>
      <c r="M19" s="229">
        <v>1.5976999999999999</v>
      </c>
      <c r="N19" s="1"/>
      <c r="O19" s="1"/>
    </row>
    <row r="20" spans="1:15" ht="12" customHeight="1">
      <c r="A20" s="30">
        <v>10</v>
      </c>
      <c r="B20" s="215" t="s">
        <v>233</v>
      </c>
      <c r="C20" s="229">
        <v>21865.8</v>
      </c>
      <c r="D20" s="230">
        <v>21885.333333333332</v>
      </c>
      <c r="E20" s="230">
        <v>21780.716666666664</v>
      </c>
      <c r="F20" s="230">
        <v>21695.633333333331</v>
      </c>
      <c r="G20" s="230">
        <v>21591.016666666663</v>
      </c>
      <c r="H20" s="230">
        <v>21970.416666666664</v>
      </c>
      <c r="I20" s="230">
        <v>22075.033333333333</v>
      </c>
      <c r="J20" s="230">
        <v>22160.116666666665</v>
      </c>
      <c r="K20" s="229">
        <v>21989.95</v>
      </c>
      <c r="L20" s="229">
        <v>21800.25</v>
      </c>
      <c r="M20" s="229">
        <v>7.5740000000000002E-2</v>
      </c>
      <c r="N20" s="1"/>
      <c r="O20" s="1"/>
    </row>
    <row r="21" spans="1:15" ht="12" customHeight="1">
      <c r="A21" s="30">
        <v>11</v>
      </c>
      <c r="B21" s="215" t="s">
        <v>45</v>
      </c>
      <c r="C21" s="229">
        <v>2439.5500000000002</v>
      </c>
      <c r="D21" s="230">
        <v>2447.1666666666665</v>
      </c>
      <c r="E21" s="230">
        <v>2427.3833333333332</v>
      </c>
      <c r="F21" s="230">
        <v>2415.2166666666667</v>
      </c>
      <c r="G21" s="230">
        <v>2395.4333333333334</v>
      </c>
      <c r="H21" s="230">
        <v>2459.333333333333</v>
      </c>
      <c r="I21" s="230">
        <v>2479.1166666666668</v>
      </c>
      <c r="J21" s="230">
        <v>2491.2833333333328</v>
      </c>
      <c r="K21" s="229">
        <v>2466.9499999999998</v>
      </c>
      <c r="L21" s="229">
        <v>2435</v>
      </c>
      <c r="M21" s="229">
        <v>25.225159999999999</v>
      </c>
      <c r="N21" s="1"/>
      <c r="O21" s="1"/>
    </row>
    <row r="22" spans="1:15" ht="12" customHeight="1">
      <c r="A22" s="30">
        <v>12</v>
      </c>
      <c r="B22" s="215" t="s">
        <v>234</v>
      </c>
      <c r="C22" s="229">
        <v>985.55</v>
      </c>
      <c r="D22" s="230">
        <v>992.51666666666677</v>
      </c>
      <c r="E22" s="230">
        <v>975.03333333333353</v>
      </c>
      <c r="F22" s="230">
        <v>964.51666666666677</v>
      </c>
      <c r="G22" s="230">
        <v>947.03333333333353</v>
      </c>
      <c r="H22" s="230">
        <v>1003.0333333333335</v>
      </c>
      <c r="I22" s="230">
        <v>1020.5166666666669</v>
      </c>
      <c r="J22" s="230">
        <v>1031.0333333333335</v>
      </c>
      <c r="K22" s="229">
        <v>1010</v>
      </c>
      <c r="L22" s="229">
        <v>982</v>
      </c>
      <c r="M22" s="229">
        <v>12.47714</v>
      </c>
      <c r="N22" s="1"/>
      <c r="O22" s="1"/>
    </row>
    <row r="23" spans="1:15" ht="12.75" customHeight="1">
      <c r="A23" s="30">
        <v>13</v>
      </c>
      <c r="B23" s="215" t="s">
        <v>46</v>
      </c>
      <c r="C23" s="229">
        <v>743.75</v>
      </c>
      <c r="D23" s="230">
        <v>745.56666666666661</v>
      </c>
      <c r="E23" s="230">
        <v>740.13333333333321</v>
      </c>
      <c r="F23" s="230">
        <v>736.51666666666665</v>
      </c>
      <c r="G23" s="230">
        <v>731.08333333333326</v>
      </c>
      <c r="H23" s="230">
        <v>749.18333333333317</v>
      </c>
      <c r="I23" s="230">
        <v>754.61666666666656</v>
      </c>
      <c r="J23" s="230">
        <v>758.23333333333312</v>
      </c>
      <c r="K23" s="229">
        <v>751</v>
      </c>
      <c r="L23" s="229">
        <v>741.95</v>
      </c>
      <c r="M23" s="229">
        <v>21.292380000000001</v>
      </c>
      <c r="N23" s="1"/>
      <c r="O23" s="1"/>
    </row>
    <row r="24" spans="1:15" ht="12.75" customHeight="1">
      <c r="A24" s="30">
        <v>14</v>
      </c>
      <c r="B24" s="215" t="s">
        <v>235</v>
      </c>
      <c r="C24" s="229">
        <v>680.05</v>
      </c>
      <c r="D24" s="230">
        <v>680.25</v>
      </c>
      <c r="E24" s="230">
        <v>674.8</v>
      </c>
      <c r="F24" s="230">
        <v>669.55</v>
      </c>
      <c r="G24" s="230">
        <v>664.09999999999991</v>
      </c>
      <c r="H24" s="230">
        <v>685.5</v>
      </c>
      <c r="I24" s="230">
        <v>690.95</v>
      </c>
      <c r="J24" s="230">
        <v>696.2</v>
      </c>
      <c r="K24" s="229">
        <v>685.7</v>
      </c>
      <c r="L24" s="229">
        <v>675</v>
      </c>
      <c r="M24" s="229">
        <v>16.116769999999999</v>
      </c>
      <c r="N24" s="1"/>
      <c r="O24" s="1"/>
    </row>
    <row r="25" spans="1:15" ht="12.75" customHeight="1">
      <c r="A25" s="30">
        <v>15</v>
      </c>
      <c r="B25" s="215" t="s">
        <v>236</v>
      </c>
      <c r="C25" s="229">
        <v>837.25</v>
      </c>
      <c r="D25" s="230">
        <v>835.68333333333339</v>
      </c>
      <c r="E25" s="230">
        <v>822.61666666666679</v>
      </c>
      <c r="F25" s="230">
        <v>807.98333333333335</v>
      </c>
      <c r="G25" s="230">
        <v>794.91666666666674</v>
      </c>
      <c r="H25" s="230">
        <v>850.31666666666683</v>
      </c>
      <c r="I25" s="230">
        <v>863.38333333333344</v>
      </c>
      <c r="J25" s="230">
        <v>878.01666666666688</v>
      </c>
      <c r="K25" s="229">
        <v>848.75</v>
      </c>
      <c r="L25" s="229">
        <v>821.05</v>
      </c>
      <c r="M25" s="229">
        <v>30.89395</v>
      </c>
      <c r="N25" s="1"/>
      <c r="O25" s="1"/>
    </row>
    <row r="26" spans="1:15" ht="12.75" customHeight="1">
      <c r="A26" s="30">
        <v>16</v>
      </c>
      <c r="B26" s="215" t="s">
        <v>840</v>
      </c>
      <c r="C26" s="229">
        <v>433.8</v>
      </c>
      <c r="D26" s="230">
        <v>436.26666666666665</v>
      </c>
      <c r="E26" s="230">
        <v>430.5333333333333</v>
      </c>
      <c r="F26" s="230">
        <v>427.26666666666665</v>
      </c>
      <c r="G26" s="230">
        <v>421.5333333333333</v>
      </c>
      <c r="H26" s="230">
        <v>439.5333333333333</v>
      </c>
      <c r="I26" s="230">
        <v>445.26666666666665</v>
      </c>
      <c r="J26" s="230">
        <v>448.5333333333333</v>
      </c>
      <c r="K26" s="229">
        <v>442</v>
      </c>
      <c r="L26" s="229">
        <v>433</v>
      </c>
      <c r="M26" s="229">
        <v>18.487690000000001</v>
      </c>
      <c r="N26" s="1"/>
      <c r="O26" s="1"/>
    </row>
    <row r="27" spans="1:15" ht="12.75" customHeight="1">
      <c r="A27" s="30">
        <v>17</v>
      </c>
      <c r="B27" s="215" t="s">
        <v>237</v>
      </c>
      <c r="C27" s="229">
        <v>173.45</v>
      </c>
      <c r="D27" s="230">
        <v>172.78333333333333</v>
      </c>
      <c r="E27" s="230">
        <v>171.66666666666666</v>
      </c>
      <c r="F27" s="230">
        <v>169.88333333333333</v>
      </c>
      <c r="G27" s="230">
        <v>168.76666666666665</v>
      </c>
      <c r="H27" s="230">
        <v>174.56666666666666</v>
      </c>
      <c r="I27" s="230">
        <v>175.68333333333334</v>
      </c>
      <c r="J27" s="230">
        <v>177.46666666666667</v>
      </c>
      <c r="K27" s="229">
        <v>173.9</v>
      </c>
      <c r="L27" s="229">
        <v>171</v>
      </c>
      <c r="M27" s="229">
        <v>30.30378</v>
      </c>
      <c r="N27" s="1"/>
      <c r="O27" s="1"/>
    </row>
    <row r="28" spans="1:15" ht="12.75" customHeight="1">
      <c r="A28" s="30">
        <v>18</v>
      </c>
      <c r="B28" s="215" t="s">
        <v>41</v>
      </c>
      <c r="C28" s="229">
        <v>206.9</v>
      </c>
      <c r="D28" s="230">
        <v>207.20000000000002</v>
      </c>
      <c r="E28" s="230">
        <v>205.70000000000005</v>
      </c>
      <c r="F28" s="230">
        <v>204.50000000000003</v>
      </c>
      <c r="G28" s="230">
        <v>203.00000000000006</v>
      </c>
      <c r="H28" s="230">
        <v>208.40000000000003</v>
      </c>
      <c r="I28" s="230">
        <v>209.89999999999998</v>
      </c>
      <c r="J28" s="230">
        <v>211.10000000000002</v>
      </c>
      <c r="K28" s="229">
        <v>208.7</v>
      </c>
      <c r="L28" s="229">
        <v>206</v>
      </c>
      <c r="M28" s="229">
        <v>12.80326</v>
      </c>
      <c r="N28" s="1"/>
      <c r="O28" s="1"/>
    </row>
    <row r="29" spans="1:15" ht="12.75" customHeight="1">
      <c r="A29" s="30">
        <v>19</v>
      </c>
      <c r="B29" s="215" t="s">
        <v>805</v>
      </c>
      <c r="C29" s="229">
        <v>374.05</v>
      </c>
      <c r="D29" s="230">
        <v>374.43333333333334</v>
      </c>
      <c r="E29" s="230">
        <v>372.61666666666667</v>
      </c>
      <c r="F29" s="230">
        <v>371.18333333333334</v>
      </c>
      <c r="G29" s="230">
        <v>369.36666666666667</v>
      </c>
      <c r="H29" s="230">
        <v>375.86666666666667</v>
      </c>
      <c r="I29" s="230">
        <v>377.68333333333339</v>
      </c>
      <c r="J29" s="230">
        <v>379.11666666666667</v>
      </c>
      <c r="K29" s="229">
        <v>376.25</v>
      </c>
      <c r="L29" s="229">
        <v>373</v>
      </c>
      <c r="M29" s="229">
        <v>0.46501999999999999</v>
      </c>
      <c r="N29" s="1"/>
      <c r="O29" s="1"/>
    </row>
    <row r="30" spans="1:15" ht="12.75" customHeight="1">
      <c r="A30" s="30">
        <v>20</v>
      </c>
      <c r="B30" s="215" t="s">
        <v>290</v>
      </c>
      <c r="C30" s="229">
        <v>343.45</v>
      </c>
      <c r="D30" s="230">
        <v>344.55</v>
      </c>
      <c r="E30" s="230">
        <v>339.1</v>
      </c>
      <c r="F30" s="230">
        <v>334.75</v>
      </c>
      <c r="G30" s="230">
        <v>329.3</v>
      </c>
      <c r="H30" s="230">
        <v>348.90000000000003</v>
      </c>
      <c r="I30" s="230">
        <v>354.34999999999997</v>
      </c>
      <c r="J30" s="230">
        <v>358.70000000000005</v>
      </c>
      <c r="K30" s="229">
        <v>350</v>
      </c>
      <c r="L30" s="229">
        <v>340.2</v>
      </c>
      <c r="M30" s="229">
        <v>11.972659999999999</v>
      </c>
      <c r="N30" s="1"/>
      <c r="O30" s="1"/>
    </row>
    <row r="31" spans="1:15" ht="12.75" customHeight="1">
      <c r="A31" s="30">
        <v>21</v>
      </c>
      <c r="B31" s="215" t="s">
        <v>845</v>
      </c>
      <c r="C31" s="229">
        <v>929.85</v>
      </c>
      <c r="D31" s="230">
        <v>927.61666666666667</v>
      </c>
      <c r="E31" s="230">
        <v>919.23333333333335</v>
      </c>
      <c r="F31" s="230">
        <v>908.61666666666667</v>
      </c>
      <c r="G31" s="230">
        <v>900.23333333333335</v>
      </c>
      <c r="H31" s="230">
        <v>938.23333333333335</v>
      </c>
      <c r="I31" s="230">
        <v>946.61666666666679</v>
      </c>
      <c r="J31" s="230">
        <v>957.23333333333335</v>
      </c>
      <c r="K31" s="229">
        <v>936</v>
      </c>
      <c r="L31" s="229">
        <v>917</v>
      </c>
      <c r="M31" s="229">
        <v>0.28841</v>
      </c>
      <c r="N31" s="1"/>
      <c r="O31" s="1"/>
    </row>
    <row r="32" spans="1:15" ht="12.75" customHeight="1">
      <c r="A32" s="30">
        <v>22</v>
      </c>
      <c r="B32" s="215" t="s">
        <v>291</v>
      </c>
      <c r="C32" s="229">
        <v>995.3</v>
      </c>
      <c r="D32" s="230">
        <v>995.98333333333323</v>
      </c>
      <c r="E32" s="230">
        <v>989.41666666666652</v>
      </c>
      <c r="F32" s="230">
        <v>983.5333333333333</v>
      </c>
      <c r="G32" s="230">
        <v>976.96666666666658</v>
      </c>
      <c r="H32" s="230">
        <v>1001.8666666666664</v>
      </c>
      <c r="I32" s="230">
        <v>1008.4333333333333</v>
      </c>
      <c r="J32" s="230">
        <v>1014.3166666666664</v>
      </c>
      <c r="K32" s="229">
        <v>1002.55</v>
      </c>
      <c r="L32" s="229">
        <v>990.1</v>
      </c>
      <c r="M32" s="229">
        <v>1.7842499999999999</v>
      </c>
      <c r="N32" s="1"/>
      <c r="O32" s="1"/>
    </row>
    <row r="33" spans="1:15" ht="12.75" customHeight="1">
      <c r="A33" s="30">
        <v>23</v>
      </c>
      <c r="B33" s="215" t="s">
        <v>238</v>
      </c>
      <c r="C33" s="229">
        <v>1449.9</v>
      </c>
      <c r="D33" s="230">
        <v>1437</v>
      </c>
      <c r="E33" s="230">
        <v>1416.5</v>
      </c>
      <c r="F33" s="230">
        <v>1383.1</v>
      </c>
      <c r="G33" s="230">
        <v>1362.6</v>
      </c>
      <c r="H33" s="230">
        <v>1470.4</v>
      </c>
      <c r="I33" s="230">
        <v>1490.9</v>
      </c>
      <c r="J33" s="230">
        <v>1524.3000000000002</v>
      </c>
      <c r="K33" s="229">
        <v>1457.5</v>
      </c>
      <c r="L33" s="229">
        <v>1403.6</v>
      </c>
      <c r="M33" s="229">
        <v>0.89534000000000002</v>
      </c>
      <c r="N33" s="1"/>
      <c r="O33" s="1"/>
    </row>
    <row r="34" spans="1:15" ht="12.75" customHeight="1">
      <c r="A34" s="30">
        <v>24</v>
      </c>
      <c r="B34" s="215" t="s">
        <v>52</v>
      </c>
      <c r="C34" s="229">
        <v>557.79999999999995</v>
      </c>
      <c r="D34" s="230">
        <v>555.69999999999993</v>
      </c>
      <c r="E34" s="230">
        <v>550.39999999999986</v>
      </c>
      <c r="F34" s="230">
        <v>542.99999999999989</v>
      </c>
      <c r="G34" s="230">
        <v>537.69999999999982</v>
      </c>
      <c r="H34" s="230">
        <v>563.09999999999991</v>
      </c>
      <c r="I34" s="230">
        <v>568.39999999999986</v>
      </c>
      <c r="J34" s="230">
        <v>575.79999999999995</v>
      </c>
      <c r="K34" s="229">
        <v>561</v>
      </c>
      <c r="L34" s="229">
        <v>548.29999999999995</v>
      </c>
      <c r="M34" s="229">
        <v>0.94328000000000001</v>
      </c>
      <c r="N34" s="1"/>
      <c r="O34" s="1"/>
    </row>
    <row r="35" spans="1:15" ht="12.75" customHeight="1">
      <c r="A35" s="30">
        <v>25</v>
      </c>
      <c r="B35" s="215" t="s">
        <v>48</v>
      </c>
      <c r="C35" s="229">
        <v>3407.6</v>
      </c>
      <c r="D35" s="230">
        <v>3403.6333333333332</v>
      </c>
      <c r="E35" s="230">
        <v>3389.3166666666666</v>
      </c>
      <c r="F35" s="230">
        <v>3371.0333333333333</v>
      </c>
      <c r="G35" s="230">
        <v>3356.7166666666667</v>
      </c>
      <c r="H35" s="230">
        <v>3421.9166666666665</v>
      </c>
      <c r="I35" s="230">
        <v>3436.2333333333331</v>
      </c>
      <c r="J35" s="230">
        <v>3454.5166666666664</v>
      </c>
      <c r="K35" s="229">
        <v>3417.95</v>
      </c>
      <c r="L35" s="229">
        <v>3385.35</v>
      </c>
      <c r="M35" s="229">
        <v>0.53590000000000004</v>
      </c>
      <c r="N35" s="1"/>
      <c r="O35" s="1"/>
    </row>
    <row r="36" spans="1:15" ht="12.75" customHeight="1">
      <c r="A36" s="30">
        <v>26</v>
      </c>
      <c r="B36" s="215" t="s">
        <v>292</v>
      </c>
      <c r="C36" s="229">
        <v>2508.0500000000002</v>
      </c>
      <c r="D36" s="230">
        <v>2498.2833333333333</v>
      </c>
      <c r="E36" s="230">
        <v>2481.3666666666668</v>
      </c>
      <c r="F36" s="230">
        <v>2454.6833333333334</v>
      </c>
      <c r="G36" s="230">
        <v>2437.7666666666669</v>
      </c>
      <c r="H36" s="230">
        <v>2524.9666666666667</v>
      </c>
      <c r="I36" s="230">
        <v>2541.8833333333337</v>
      </c>
      <c r="J36" s="230">
        <v>2568.5666666666666</v>
      </c>
      <c r="K36" s="229">
        <v>2515.1999999999998</v>
      </c>
      <c r="L36" s="229">
        <v>2471.6</v>
      </c>
      <c r="M36" s="229">
        <v>0.29715999999999998</v>
      </c>
      <c r="N36" s="1"/>
      <c r="O36" s="1"/>
    </row>
    <row r="37" spans="1:15" ht="12.75" customHeight="1">
      <c r="A37" s="30">
        <v>27</v>
      </c>
      <c r="B37" s="215" t="s">
        <v>832</v>
      </c>
      <c r="C37" s="229">
        <v>13.7</v>
      </c>
      <c r="D37" s="230">
        <v>13.766666666666666</v>
      </c>
      <c r="E37" s="230">
        <v>13.483333333333331</v>
      </c>
      <c r="F37" s="230">
        <v>13.266666666666666</v>
      </c>
      <c r="G37" s="230">
        <v>12.983333333333331</v>
      </c>
      <c r="H37" s="230">
        <v>13.983333333333331</v>
      </c>
      <c r="I37" s="230">
        <v>14.266666666666666</v>
      </c>
      <c r="J37" s="230">
        <v>14.483333333333331</v>
      </c>
      <c r="K37" s="229">
        <v>14.05</v>
      </c>
      <c r="L37" s="229">
        <v>13.55</v>
      </c>
      <c r="M37" s="229">
        <v>87.559920000000005</v>
      </c>
      <c r="N37" s="1"/>
      <c r="O37" s="1"/>
    </row>
    <row r="38" spans="1:15" ht="12.75" customHeight="1">
      <c r="A38" s="30">
        <v>28</v>
      </c>
      <c r="B38" s="215" t="s">
        <v>50</v>
      </c>
      <c r="C38" s="229">
        <v>625.25</v>
      </c>
      <c r="D38" s="230">
        <v>623.06666666666672</v>
      </c>
      <c r="E38" s="230">
        <v>618.68333333333339</v>
      </c>
      <c r="F38" s="230">
        <v>612.11666666666667</v>
      </c>
      <c r="G38" s="230">
        <v>607.73333333333335</v>
      </c>
      <c r="H38" s="230">
        <v>629.63333333333344</v>
      </c>
      <c r="I38" s="230">
        <v>634.01666666666688</v>
      </c>
      <c r="J38" s="230">
        <v>640.58333333333348</v>
      </c>
      <c r="K38" s="229">
        <v>627.45000000000005</v>
      </c>
      <c r="L38" s="229">
        <v>616.5</v>
      </c>
      <c r="M38" s="229">
        <v>4.0689900000000003</v>
      </c>
      <c r="N38" s="1"/>
      <c r="O38" s="1"/>
    </row>
    <row r="39" spans="1:15" ht="12.75" customHeight="1">
      <c r="A39" s="30">
        <v>29</v>
      </c>
      <c r="B39" s="215" t="s">
        <v>293</v>
      </c>
      <c r="C39" s="229">
        <v>2133.85</v>
      </c>
      <c r="D39" s="230">
        <v>2145.4666666666667</v>
      </c>
      <c r="E39" s="230">
        <v>2111.3833333333332</v>
      </c>
      <c r="F39" s="230">
        <v>2088.9166666666665</v>
      </c>
      <c r="G39" s="230">
        <v>2054.833333333333</v>
      </c>
      <c r="H39" s="230">
        <v>2167.9333333333334</v>
      </c>
      <c r="I39" s="230">
        <v>2202.0166666666664</v>
      </c>
      <c r="J39" s="230">
        <v>2224.4833333333336</v>
      </c>
      <c r="K39" s="229">
        <v>2179.5500000000002</v>
      </c>
      <c r="L39" s="229">
        <v>2123</v>
      </c>
      <c r="M39" s="229">
        <v>0.64126000000000005</v>
      </c>
      <c r="N39" s="1"/>
      <c r="O39" s="1"/>
    </row>
    <row r="40" spans="1:15" ht="12.75" customHeight="1">
      <c r="A40" s="30">
        <v>30</v>
      </c>
      <c r="B40" s="215" t="s">
        <v>51</v>
      </c>
      <c r="C40" s="229">
        <v>455.75</v>
      </c>
      <c r="D40" s="230">
        <v>456.58333333333331</v>
      </c>
      <c r="E40" s="230">
        <v>451.66666666666663</v>
      </c>
      <c r="F40" s="230">
        <v>447.58333333333331</v>
      </c>
      <c r="G40" s="230">
        <v>442.66666666666663</v>
      </c>
      <c r="H40" s="230">
        <v>460.66666666666663</v>
      </c>
      <c r="I40" s="230">
        <v>465.58333333333326</v>
      </c>
      <c r="J40" s="230">
        <v>469.66666666666663</v>
      </c>
      <c r="K40" s="229">
        <v>461.5</v>
      </c>
      <c r="L40" s="229">
        <v>452.5</v>
      </c>
      <c r="M40" s="229">
        <v>45.450879999999998</v>
      </c>
      <c r="N40" s="1"/>
      <c r="O40" s="1"/>
    </row>
    <row r="41" spans="1:15" ht="12.75" customHeight="1">
      <c r="A41" s="30">
        <v>31</v>
      </c>
      <c r="B41" s="215" t="s">
        <v>786</v>
      </c>
      <c r="C41" s="229">
        <v>1458.05</v>
      </c>
      <c r="D41" s="230">
        <v>1451.1666666666667</v>
      </c>
      <c r="E41" s="230">
        <v>1422.3833333333334</v>
      </c>
      <c r="F41" s="230">
        <v>1386.7166666666667</v>
      </c>
      <c r="G41" s="230">
        <v>1357.9333333333334</v>
      </c>
      <c r="H41" s="230">
        <v>1486.8333333333335</v>
      </c>
      <c r="I41" s="230">
        <v>1515.6166666666668</v>
      </c>
      <c r="J41" s="230">
        <v>1551.2833333333335</v>
      </c>
      <c r="K41" s="229">
        <v>1479.95</v>
      </c>
      <c r="L41" s="229">
        <v>1415.5</v>
      </c>
      <c r="M41" s="229">
        <v>7.1107100000000001</v>
      </c>
      <c r="N41" s="1"/>
      <c r="O41" s="1"/>
    </row>
    <row r="42" spans="1:15" ht="12.75" customHeight="1">
      <c r="A42" s="30">
        <v>32</v>
      </c>
      <c r="B42" s="215" t="s">
        <v>755</v>
      </c>
      <c r="C42" s="229">
        <v>1085.05</v>
      </c>
      <c r="D42" s="230">
        <v>1090.2333333333333</v>
      </c>
      <c r="E42" s="230">
        <v>1070.7166666666667</v>
      </c>
      <c r="F42" s="230">
        <v>1056.3833333333334</v>
      </c>
      <c r="G42" s="230">
        <v>1036.8666666666668</v>
      </c>
      <c r="H42" s="230">
        <v>1104.5666666666666</v>
      </c>
      <c r="I42" s="230">
        <v>1124.0833333333335</v>
      </c>
      <c r="J42" s="230">
        <v>1138.4166666666665</v>
      </c>
      <c r="K42" s="229">
        <v>1109.75</v>
      </c>
      <c r="L42" s="229">
        <v>1075.9000000000001</v>
      </c>
      <c r="M42" s="229">
        <v>1.10572</v>
      </c>
      <c r="N42" s="1"/>
      <c r="O42" s="1"/>
    </row>
    <row r="43" spans="1:15" ht="12.75" customHeight="1">
      <c r="A43" s="30">
        <v>33</v>
      </c>
      <c r="B43" s="215" t="s">
        <v>53</v>
      </c>
      <c r="C43" s="229">
        <v>5026.45</v>
      </c>
      <c r="D43" s="230">
        <v>5005.5</v>
      </c>
      <c r="E43" s="230">
        <v>4971</v>
      </c>
      <c r="F43" s="230">
        <v>4915.55</v>
      </c>
      <c r="G43" s="230">
        <v>4881.05</v>
      </c>
      <c r="H43" s="230">
        <v>5060.95</v>
      </c>
      <c r="I43" s="230">
        <v>5095.45</v>
      </c>
      <c r="J43" s="230">
        <v>5150.8999999999996</v>
      </c>
      <c r="K43" s="229">
        <v>5040</v>
      </c>
      <c r="L43" s="229">
        <v>4950.05</v>
      </c>
      <c r="M43" s="229">
        <v>5.5284000000000004</v>
      </c>
      <c r="N43" s="1"/>
      <c r="O43" s="1"/>
    </row>
    <row r="44" spans="1:15" ht="12.75" customHeight="1">
      <c r="A44" s="30">
        <v>34</v>
      </c>
      <c r="B44" s="215" t="s">
        <v>54</v>
      </c>
      <c r="C44" s="229">
        <v>394.25</v>
      </c>
      <c r="D44" s="230">
        <v>394.7833333333333</v>
      </c>
      <c r="E44" s="230">
        <v>391.06666666666661</v>
      </c>
      <c r="F44" s="230">
        <v>387.88333333333333</v>
      </c>
      <c r="G44" s="230">
        <v>384.16666666666663</v>
      </c>
      <c r="H44" s="230">
        <v>397.96666666666658</v>
      </c>
      <c r="I44" s="230">
        <v>401.68333333333328</v>
      </c>
      <c r="J44" s="230">
        <v>404.86666666666656</v>
      </c>
      <c r="K44" s="229">
        <v>398.5</v>
      </c>
      <c r="L44" s="229">
        <v>391.6</v>
      </c>
      <c r="M44" s="229">
        <v>28.505949999999999</v>
      </c>
      <c r="N44" s="1"/>
      <c r="O44" s="1"/>
    </row>
    <row r="45" spans="1:15" ht="12.75" customHeight="1">
      <c r="A45" s="30">
        <v>35</v>
      </c>
      <c r="B45" s="215" t="s">
        <v>806</v>
      </c>
      <c r="C45" s="229">
        <v>278.64999999999998</v>
      </c>
      <c r="D45" s="230">
        <v>277.86666666666662</v>
      </c>
      <c r="E45" s="230">
        <v>276.08333333333326</v>
      </c>
      <c r="F45" s="230">
        <v>273.51666666666665</v>
      </c>
      <c r="G45" s="230">
        <v>271.73333333333329</v>
      </c>
      <c r="H45" s="230">
        <v>280.43333333333322</v>
      </c>
      <c r="I45" s="230">
        <v>282.21666666666664</v>
      </c>
      <c r="J45" s="230">
        <v>284.78333333333319</v>
      </c>
      <c r="K45" s="229">
        <v>279.64999999999998</v>
      </c>
      <c r="L45" s="229">
        <v>275.3</v>
      </c>
      <c r="M45" s="229">
        <v>1.05298</v>
      </c>
      <c r="N45" s="1"/>
      <c r="O45" s="1"/>
    </row>
    <row r="46" spans="1:15" ht="12.75" customHeight="1">
      <c r="A46" s="30">
        <v>36</v>
      </c>
      <c r="B46" s="215" t="s">
        <v>294</v>
      </c>
      <c r="C46" s="229">
        <v>474.1</v>
      </c>
      <c r="D46" s="230">
        <v>474.33333333333331</v>
      </c>
      <c r="E46" s="230">
        <v>471.96666666666664</v>
      </c>
      <c r="F46" s="230">
        <v>469.83333333333331</v>
      </c>
      <c r="G46" s="230">
        <v>467.46666666666664</v>
      </c>
      <c r="H46" s="230">
        <v>476.46666666666664</v>
      </c>
      <c r="I46" s="230">
        <v>478.83333333333331</v>
      </c>
      <c r="J46" s="230">
        <v>480.96666666666664</v>
      </c>
      <c r="K46" s="229">
        <v>476.7</v>
      </c>
      <c r="L46" s="229">
        <v>472.2</v>
      </c>
      <c r="M46" s="229">
        <v>1.61486</v>
      </c>
      <c r="N46" s="1"/>
      <c r="O46" s="1"/>
    </row>
    <row r="47" spans="1:15" ht="12.75" customHeight="1">
      <c r="A47" s="30">
        <v>37</v>
      </c>
      <c r="B47" s="215" t="s">
        <v>55</v>
      </c>
      <c r="C47" s="229">
        <v>151.94999999999999</v>
      </c>
      <c r="D47" s="230">
        <v>151.61666666666665</v>
      </c>
      <c r="E47" s="230">
        <v>150.5333333333333</v>
      </c>
      <c r="F47" s="230">
        <v>149.11666666666665</v>
      </c>
      <c r="G47" s="230">
        <v>148.0333333333333</v>
      </c>
      <c r="H47" s="230">
        <v>153.0333333333333</v>
      </c>
      <c r="I47" s="230">
        <v>154.11666666666662</v>
      </c>
      <c r="J47" s="230">
        <v>155.5333333333333</v>
      </c>
      <c r="K47" s="229">
        <v>152.69999999999999</v>
      </c>
      <c r="L47" s="229">
        <v>150.19999999999999</v>
      </c>
      <c r="M47" s="229">
        <v>66.429140000000004</v>
      </c>
      <c r="N47" s="1"/>
      <c r="O47" s="1"/>
    </row>
    <row r="48" spans="1:15" ht="12.75" customHeight="1">
      <c r="A48" s="30">
        <v>38</v>
      </c>
      <c r="B48" s="215" t="s">
        <v>57</v>
      </c>
      <c r="C48" s="229">
        <v>3224.8</v>
      </c>
      <c r="D48" s="230">
        <v>3220.1</v>
      </c>
      <c r="E48" s="230">
        <v>3210.95</v>
      </c>
      <c r="F48" s="230">
        <v>3197.1</v>
      </c>
      <c r="G48" s="230">
        <v>3187.95</v>
      </c>
      <c r="H48" s="230">
        <v>3233.95</v>
      </c>
      <c r="I48" s="230">
        <v>3243.1000000000004</v>
      </c>
      <c r="J48" s="230">
        <v>3256.95</v>
      </c>
      <c r="K48" s="229">
        <v>3229.25</v>
      </c>
      <c r="L48" s="229">
        <v>3206.25</v>
      </c>
      <c r="M48" s="229">
        <v>4.70038</v>
      </c>
      <c r="N48" s="1"/>
      <c r="O48" s="1"/>
    </row>
    <row r="49" spans="1:15" ht="12.75" customHeight="1">
      <c r="A49" s="30">
        <v>39</v>
      </c>
      <c r="B49" s="215" t="s">
        <v>295</v>
      </c>
      <c r="C49" s="229">
        <v>284.8</v>
      </c>
      <c r="D49" s="230">
        <v>283.09999999999997</v>
      </c>
      <c r="E49" s="230">
        <v>271.94999999999993</v>
      </c>
      <c r="F49" s="230">
        <v>259.09999999999997</v>
      </c>
      <c r="G49" s="230">
        <v>247.94999999999993</v>
      </c>
      <c r="H49" s="230">
        <v>295.94999999999993</v>
      </c>
      <c r="I49" s="230">
        <v>307.09999999999991</v>
      </c>
      <c r="J49" s="230">
        <v>319.94999999999993</v>
      </c>
      <c r="K49" s="229">
        <v>294.25</v>
      </c>
      <c r="L49" s="229">
        <v>270.25</v>
      </c>
      <c r="M49" s="229">
        <v>33.194540000000003</v>
      </c>
      <c r="N49" s="1"/>
      <c r="O49" s="1"/>
    </row>
    <row r="50" spans="1:15" ht="12.75" customHeight="1">
      <c r="A50" s="30">
        <v>40</v>
      </c>
      <c r="B50" s="215" t="s">
        <v>296</v>
      </c>
      <c r="C50" s="229">
        <v>3491.6</v>
      </c>
      <c r="D50" s="230">
        <v>3487.9166666666665</v>
      </c>
      <c r="E50" s="230">
        <v>3463.6833333333329</v>
      </c>
      <c r="F50" s="230">
        <v>3435.7666666666664</v>
      </c>
      <c r="G50" s="230">
        <v>3411.5333333333328</v>
      </c>
      <c r="H50" s="230">
        <v>3515.833333333333</v>
      </c>
      <c r="I50" s="230">
        <v>3540.0666666666666</v>
      </c>
      <c r="J50" s="230">
        <v>3567.9833333333331</v>
      </c>
      <c r="K50" s="229">
        <v>3512.15</v>
      </c>
      <c r="L50" s="229">
        <v>3460</v>
      </c>
      <c r="M50" s="229">
        <v>5.4379999999999998E-2</v>
      </c>
      <c r="N50" s="1"/>
      <c r="O50" s="1"/>
    </row>
    <row r="51" spans="1:15" ht="12.75" customHeight="1">
      <c r="A51" s="30">
        <v>41</v>
      </c>
      <c r="B51" s="215" t="s">
        <v>297</v>
      </c>
      <c r="C51" s="229">
        <v>1923.3</v>
      </c>
      <c r="D51" s="230">
        <v>1917.45</v>
      </c>
      <c r="E51" s="230">
        <v>1904.9</v>
      </c>
      <c r="F51" s="230">
        <v>1886.5</v>
      </c>
      <c r="G51" s="230">
        <v>1873.95</v>
      </c>
      <c r="H51" s="230">
        <v>1935.8500000000001</v>
      </c>
      <c r="I51" s="230">
        <v>1948.3999999999999</v>
      </c>
      <c r="J51" s="230">
        <v>1966.8000000000002</v>
      </c>
      <c r="K51" s="229">
        <v>1930</v>
      </c>
      <c r="L51" s="229">
        <v>1899.05</v>
      </c>
      <c r="M51" s="229">
        <v>2.9721099999999998</v>
      </c>
      <c r="N51" s="1"/>
      <c r="O51" s="1"/>
    </row>
    <row r="52" spans="1:15" ht="12.75" customHeight="1">
      <c r="A52" s="30">
        <v>42</v>
      </c>
      <c r="B52" s="215" t="s">
        <v>298</v>
      </c>
      <c r="C52" s="229">
        <v>6930.85</v>
      </c>
      <c r="D52" s="230">
        <v>6881.0999999999995</v>
      </c>
      <c r="E52" s="230">
        <v>6804.7499999999991</v>
      </c>
      <c r="F52" s="230">
        <v>6678.65</v>
      </c>
      <c r="G52" s="230">
        <v>6602.2999999999993</v>
      </c>
      <c r="H52" s="230">
        <v>7007.1999999999989</v>
      </c>
      <c r="I52" s="230">
        <v>7083.5499999999993</v>
      </c>
      <c r="J52" s="230">
        <v>7209.6499999999987</v>
      </c>
      <c r="K52" s="229">
        <v>6957.45</v>
      </c>
      <c r="L52" s="229">
        <v>6755</v>
      </c>
      <c r="M52" s="229">
        <v>0.47958000000000001</v>
      </c>
      <c r="N52" s="1"/>
      <c r="O52" s="1"/>
    </row>
    <row r="53" spans="1:15" ht="12.75" customHeight="1">
      <c r="A53" s="30">
        <v>43</v>
      </c>
      <c r="B53" s="215" t="s">
        <v>60</v>
      </c>
      <c r="C53" s="229">
        <v>672</v>
      </c>
      <c r="D53" s="230">
        <v>669.75</v>
      </c>
      <c r="E53" s="230">
        <v>664.75</v>
      </c>
      <c r="F53" s="230">
        <v>657.5</v>
      </c>
      <c r="G53" s="230">
        <v>652.5</v>
      </c>
      <c r="H53" s="230">
        <v>677</v>
      </c>
      <c r="I53" s="230">
        <v>682</v>
      </c>
      <c r="J53" s="230">
        <v>689.25</v>
      </c>
      <c r="K53" s="229">
        <v>674.75</v>
      </c>
      <c r="L53" s="229">
        <v>662.5</v>
      </c>
      <c r="M53" s="229">
        <v>13.983129999999999</v>
      </c>
      <c r="N53" s="1"/>
      <c r="O53" s="1"/>
    </row>
    <row r="54" spans="1:15" ht="12.75" customHeight="1">
      <c r="A54" s="30">
        <v>44</v>
      </c>
      <c r="B54" s="215" t="s">
        <v>299</v>
      </c>
      <c r="C54" s="229">
        <v>389.8</v>
      </c>
      <c r="D54" s="230">
        <v>390.63333333333338</v>
      </c>
      <c r="E54" s="230">
        <v>386.56666666666678</v>
      </c>
      <c r="F54" s="230">
        <v>383.33333333333337</v>
      </c>
      <c r="G54" s="230">
        <v>379.26666666666677</v>
      </c>
      <c r="H54" s="230">
        <v>393.86666666666679</v>
      </c>
      <c r="I54" s="230">
        <v>397.93333333333339</v>
      </c>
      <c r="J54" s="230">
        <v>401.1666666666668</v>
      </c>
      <c r="K54" s="229">
        <v>394.7</v>
      </c>
      <c r="L54" s="229">
        <v>387.4</v>
      </c>
      <c r="M54" s="229">
        <v>3.3548100000000001</v>
      </c>
      <c r="N54" s="1"/>
      <c r="O54" s="1"/>
    </row>
    <row r="55" spans="1:15" ht="12.75" customHeight="1">
      <c r="A55" s="30">
        <v>45</v>
      </c>
      <c r="B55" s="215" t="s">
        <v>239</v>
      </c>
      <c r="C55" s="229">
        <v>3544.05</v>
      </c>
      <c r="D55" s="230">
        <v>3536.7000000000003</v>
      </c>
      <c r="E55" s="230">
        <v>3523.4000000000005</v>
      </c>
      <c r="F55" s="230">
        <v>3502.7500000000005</v>
      </c>
      <c r="G55" s="230">
        <v>3489.4500000000007</v>
      </c>
      <c r="H55" s="230">
        <v>3557.3500000000004</v>
      </c>
      <c r="I55" s="230">
        <v>3570.6500000000005</v>
      </c>
      <c r="J55" s="230">
        <v>3591.3</v>
      </c>
      <c r="K55" s="229">
        <v>3550</v>
      </c>
      <c r="L55" s="229">
        <v>3516.05</v>
      </c>
      <c r="M55" s="229">
        <v>2.2865099999999998</v>
      </c>
      <c r="N55" s="1"/>
      <c r="O55" s="1"/>
    </row>
    <row r="56" spans="1:15" ht="12.75" customHeight="1">
      <c r="A56" s="30">
        <v>46</v>
      </c>
      <c r="B56" s="215" t="s">
        <v>61</v>
      </c>
      <c r="C56" s="229">
        <v>976.75</v>
      </c>
      <c r="D56" s="230">
        <v>975.36666666666667</v>
      </c>
      <c r="E56" s="230">
        <v>969.48333333333335</v>
      </c>
      <c r="F56" s="230">
        <v>962.2166666666667</v>
      </c>
      <c r="G56" s="230">
        <v>956.33333333333337</v>
      </c>
      <c r="H56" s="230">
        <v>982.63333333333333</v>
      </c>
      <c r="I56" s="230">
        <v>988.51666666666677</v>
      </c>
      <c r="J56" s="230">
        <v>995.7833333333333</v>
      </c>
      <c r="K56" s="229">
        <v>981.25</v>
      </c>
      <c r="L56" s="229">
        <v>968.1</v>
      </c>
      <c r="M56" s="229">
        <v>157.95823999999999</v>
      </c>
      <c r="N56" s="1"/>
      <c r="O56" s="1"/>
    </row>
    <row r="57" spans="1:15" ht="12" customHeight="1">
      <c r="A57" s="30">
        <v>47</v>
      </c>
      <c r="B57" s="215" t="s">
        <v>300</v>
      </c>
      <c r="C57" s="229">
        <v>2549.75</v>
      </c>
      <c r="D57" s="230">
        <v>2540.1666666666665</v>
      </c>
      <c r="E57" s="230">
        <v>2522.333333333333</v>
      </c>
      <c r="F57" s="230">
        <v>2494.9166666666665</v>
      </c>
      <c r="G57" s="230">
        <v>2477.083333333333</v>
      </c>
      <c r="H57" s="230">
        <v>2567.583333333333</v>
      </c>
      <c r="I57" s="230">
        <v>2585.4166666666661</v>
      </c>
      <c r="J57" s="230">
        <v>2612.833333333333</v>
      </c>
      <c r="K57" s="229">
        <v>2558</v>
      </c>
      <c r="L57" s="229">
        <v>2512.75</v>
      </c>
      <c r="M57" s="229">
        <v>0.25255</v>
      </c>
      <c r="N57" s="1"/>
      <c r="O57" s="1"/>
    </row>
    <row r="58" spans="1:15" ht="12.75" customHeight="1">
      <c r="A58" s="30">
        <v>48</v>
      </c>
      <c r="B58" s="215" t="s">
        <v>867</v>
      </c>
      <c r="C58" s="229">
        <v>1522.25</v>
      </c>
      <c r="D58" s="230">
        <v>1519.75</v>
      </c>
      <c r="E58" s="230">
        <v>1502.5</v>
      </c>
      <c r="F58" s="230">
        <v>1482.75</v>
      </c>
      <c r="G58" s="230">
        <v>1465.5</v>
      </c>
      <c r="H58" s="230">
        <v>1539.5</v>
      </c>
      <c r="I58" s="230">
        <v>1556.75</v>
      </c>
      <c r="J58" s="230">
        <v>1576.5</v>
      </c>
      <c r="K58" s="229">
        <v>1537</v>
      </c>
      <c r="L58" s="229">
        <v>1500</v>
      </c>
      <c r="M58" s="229">
        <v>2.1918000000000002</v>
      </c>
      <c r="N58" s="1"/>
      <c r="O58" s="1"/>
    </row>
    <row r="59" spans="1:15" ht="12.75" customHeight="1">
      <c r="A59" s="30">
        <v>49</v>
      </c>
      <c r="B59" s="215" t="s">
        <v>301</v>
      </c>
      <c r="C59" s="229">
        <v>565.54999999999995</v>
      </c>
      <c r="D59" s="230">
        <v>568.29999999999995</v>
      </c>
      <c r="E59" s="230">
        <v>561.69999999999993</v>
      </c>
      <c r="F59" s="230">
        <v>557.85</v>
      </c>
      <c r="G59" s="230">
        <v>551.25</v>
      </c>
      <c r="H59" s="230">
        <v>572.14999999999986</v>
      </c>
      <c r="I59" s="230">
        <v>578.74999999999977</v>
      </c>
      <c r="J59" s="230">
        <v>582.5999999999998</v>
      </c>
      <c r="K59" s="229">
        <v>574.9</v>
      </c>
      <c r="L59" s="229">
        <v>564.45000000000005</v>
      </c>
      <c r="M59" s="229">
        <v>5.8995800000000003</v>
      </c>
      <c r="N59" s="1"/>
      <c r="O59" s="1"/>
    </row>
    <row r="60" spans="1:15" ht="12.75" customHeight="1">
      <c r="A60" s="30">
        <v>50</v>
      </c>
      <c r="B60" s="215" t="s">
        <v>62</v>
      </c>
      <c r="C60" s="229">
        <v>4780.75</v>
      </c>
      <c r="D60" s="230">
        <v>4768.5333333333328</v>
      </c>
      <c r="E60" s="230">
        <v>4749.1666666666661</v>
      </c>
      <c r="F60" s="230">
        <v>4717.583333333333</v>
      </c>
      <c r="G60" s="230">
        <v>4698.2166666666662</v>
      </c>
      <c r="H60" s="230">
        <v>4800.1166666666659</v>
      </c>
      <c r="I60" s="230">
        <v>4819.4833333333327</v>
      </c>
      <c r="J60" s="230">
        <v>4851.0666666666657</v>
      </c>
      <c r="K60" s="229">
        <v>4787.8999999999996</v>
      </c>
      <c r="L60" s="229">
        <v>4736.95</v>
      </c>
      <c r="M60" s="229">
        <v>2.3949099999999999</v>
      </c>
      <c r="N60" s="1"/>
      <c r="O60" s="1"/>
    </row>
    <row r="61" spans="1:15" ht="12.75" customHeight="1">
      <c r="A61" s="30">
        <v>51</v>
      </c>
      <c r="B61" s="215" t="s">
        <v>302</v>
      </c>
      <c r="C61" s="229">
        <v>1181.95</v>
      </c>
      <c r="D61" s="230">
        <v>1179.05</v>
      </c>
      <c r="E61" s="230">
        <v>1170.0999999999999</v>
      </c>
      <c r="F61" s="230">
        <v>1158.25</v>
      </c>
      <c r="G61" s="230">
        <v>1149.3</v>
      </c>
      <c r="H61" s="230">
        <v>1190.8999999999999</v>
      </c>
      <c r="I61" s="230">
        <v>1199.8500000000001</v>
      </c>
      <c r="J61" s="230">
        <v>1211.6999999999998</v>
      </c>
      <c r="K61" s="229">
        <v>1188</v>
      </c>
      <c r="L61" s="229">
        <v>1167.2</v>
      </c>
      <c r="M61" s="229">
        <v>0.45534000000000002</v>
      </c>
      <c r="N61" s="1"/>
      <c r="O61" s="1"/>
    </row>
    <row r="62" spans="1:15" ht="12.75" customHeight="1">
      <c r="A62" s="30">
        <v>52</v>
      </c>
      <c r="B62" s="215" t="s">
        <v>65</v>
      </c>
      <c r="C62" s="229">
        <v>7079.95</v>
      </c>
      <c r="D62" s="230">
        <v>7094.3166666666666</v>
      </c>
      <c r="E62" s="230">
        <v>7047.6333333333332</v>
      </c>
      <c r="F62" s="230">
        <v>7015.3166666666666</v>
      </c>
      <c r="G62" s="230">
        <v>6968.6333333333332</v>
      </c>
      <c r="H62" s="230">
        <v>7126.6333333333332</v>
      </c>
      <c r="I62" s="230">
        <v>7173.3166666666657</v>
      </c>
      <c r="J62" s="230">
        <v>7205.6333333333332</v>
      </c>
      <c r="K62" s="229">
        <v>7141</v>
      </c>
      <c r="L62" s="229">
        <v>7062</v>
      </c>
      <c r="M62" s="229">
        <v>5.34483</v>
      </c>
      <c r="N62" s="1"/>
      <c r="O62" s="1"/>
    </row>
    <row r="63" spans="1:15" ht="12.75" customHeight="1">
      <c r="A63" s="30">
        <v>53</v>
      </c>
      <c r="B63" s="215" t="s">
        <v>64</v>
      </c>
      <c r="C63" s="229">
        <v>1480.9</v>
      </c>
      <c r="D63" s="230">
        <v>1478.7</v>
      </c>
      <c r="E63" s="230">
        <v>1474.2</v>
      </c>
      <c r="F63" s="230">
        <v>1467.5</v>
      </c>
      <c r="G63" s="230">
        <v>1463</v>
      </c>
      <c r="H63" s="230">
        <v>1485.4</v>
      </c>
      <c r="I63" s="230">
        <v>1489.9</v>
      </c>
      <c r="J63" s="230">
        <v>1496.6000000000001</v>
      </c>
      <c r="K63" s="229">
        <v>1483.2</v>
      </c>
      <c r="L63" s="229">
        <v>1472</v>
      </c>
      <c r="M63" s="229">
        <v>8.37622</v>
      </c>
      <c r="N63" s="1"/>
      <c r="O63" s="1"/>
    </row>
    <row r="64" spans="1:15" ht="12.75" customHeight="1">
      <c r="A64" s="30">
        <v>54</v>
      </c>
      <c r="B64" s="215" t="s">
        <v>240</v>
      </c>
      <c r="C64" s="229">
        <v>6992.2</v>
      </c>
      <c r="D64" s="230">
        <v>6985.2833333333328</v>
      </c>
      <c r="E64" s="230">
        <v>6950.5666666666657</v>
      </c>
      <c r="F64" s="230">
        <v>6908.9333333333325</v>
      </c>
      <c r="G64" s="230">
        <v>6874.2166666666653</v>
      </c>
      <c r="H64" s="230">
        <v>7026.9166666666661</v>
      </c>
      <c r="I64" s="230">
        <v>7061.6333333333332</v>
      </c>
      <c r="J64" s="230">
        <v>7103.2666666666664</v>
      </c>
      <c r="K64" s="229">
        <v>7020</v>
      </c>
      <c r="L64" s="229">
        <v>6943.65</v>
      </c>
      <c r="M64" s="229">
        <v>0.20319000000000001</v>
      </c>
      <c r="N64" s="1"/>
      <c r="O64" s="1"/>
    </row>
    <row r="65" spans="1:15" ht="12.75" customHeight="1">
      <c r="A65" s="30">
        <v>55</v>
      </c>
      <c r="B65" s="215" t="s">
        <v>303</v>
      </c>
      <c r="C65" s="229">
        <v>2168.9</v>
      </c>
      <c r="D65" s="230">
        <v>2168.0833333333335</v>
      </c>
      <c r="E65" s="230">
        <v>2157.8166666666671</v>
      </c>
      <c r="F65" s="230">
        <v>2146.7333333333336</v>
      </c>
      <c r="G65" s="230">
        <v>2136.4666666666672</v>
      </c>
      <c r="H65" s="230">
        <v>2179.166666666667</v>
      </c>
      <c r="I65" s="230">
        <v>2189.4333333333334</v>
      </c>
      <c r="J65" s="230">
        <v>2200.5166666666669</v>
      </c>
      <c r="K65" s="229">
        <v>2178.35</v>
      </c>
      <c r="L65" s="229">
        <v>2157</v>
      </c>
      <c r="M65" s="229">
        <v>0.34525</v>
      </c>
      <c r="N65" s="1"/>
      <c r="O65" s="1"/>
    </row>
    <row r="66" spans="1:15" ht="12.75" customHeight="1">
      <c r="A66" s="30">
        <v>56</v>
      </c>
      <c r="B66" s="215" t="s">
        <v>66</v>
      </c>
      <c r="C66" s="229">
        <v>2300.3000000000002</v>
      </c>
      <c r="D66" s="230">
        <v>2302.1666666666665</v>
      </c>
      <c r="E66" s="230">
        <v>2286.1333333333332</v>
      </c>
      <c r="F66" s="230">
        <v>2271.9666666666667</v>
      </c>
      <c r="G66" s="230">
        <v>2255.9333333333334</v>
      </c>
      <c r="H66" s="230">
        <v>2316.333333333333</v>
      </c>
      <c r="I66" s="230">
        <v>2332.3666666666668</v>
      </c>
      <c r="J66" s="230">
        <v>2346.5333333333328</v>
      </c>
      <c r="K66" s="229">
        <v>2318.1999999999998</v>
      </c>
      <c r="L66" s="229">
        <v>2288</v>
      </c>
      <c r="M66" s="229">
        <v>1.93743</v>
      </c>
      <c r="N66" s="1"/>
      <c r="O66" s="1"/>
    </row>
    <row r="67" spans="1:15" ht="12.75" customHeight="1">
      <c r="A67" s="30">
        <v>57</v>
      </c>
      <c r="B67" s="215" t="s">
        <v>304</v>
      </c>
      <c r="C67" s="229">
        <v>402.9</v>
      </c>
      <c r="D67" s="230">
        <v>400</v>
      </c>
      <c r="E67" s="230">
        <v>394</v>
      </c>
      <c r="F67" s="230">
        <v>385.1</v>
      </c>
      <c r="G67" s="230">
        <v>379.1</v>
      </c>
      <c r="H67" s="230">
        <v>408.9</v>
      </c>
      <c r="I67" s="230">
        <v>414.9</v>
      </c>
      <c r="J67" s="230">
        <v>423.79999999999995</v>
      </c>
      <c r="K67" s="229">
        <v>406</v>
      </c>
      <c r="L67" s="229">
        <v>391.1</v>
      </c>
      <c r="M67" s="229">
        <v>19.947089999999999</v>
      </c>
      <c r="N67" s="1"/>
      <c r="O67" s="1"/>
    </row>
    <row r="68" spans="1:15" ht="12.75" customHeight="1">
      <c r="A68" s="30">
        <v>58</v>
      </c>
      <c r="B68" s="215" t="s">
        <v>67</v>
      </c>
      <c r="C68" s="229">
        <v>264.7</v>
      </c>
      <c r="D68" s="230">
        <v>264.43333333333334</v>
      </c>
      <c r="E68" s="230">
        <v>261.4666666666667</v>
      </c>
      <c r="F68" s="230">
        <v>258.23333333333335</v>
      </c>
      <c r="G68" s="230">
        <v>255.26666666666671</v>
      </c>
      <c r="H68" s="230">
        <v>267.66666666666669</v>
      </c>
      <c r="I68" s="230">
        <v>270.63333333333327</v>
      </c>
      <c r="J68" s="230">
        <v>273.86666666666667</v>
      </c>
      <c r="K68" s="229">
        <v>267.39999999999998</v>
      </c>
      <c r="L68" s="229">
        <v>261.2</v>
      </c>
      <c r="M68" s="229">
        <v>41.989930000000001</v>
      </c>
      <c r="N68" s="1"/>
      <c r="O68" s="1"/>
    </row>
    <row r="69" spans="1:15" ht="12.75" customHeight="1">
      <c r="A69" s="30">
        <v>59</v>
      </c>
      <c r="B69" s="215" t="s">
        <v>68</v>
      </c>
      <c r="C69" s="229">
        <v>187.4</v>
      </c>
      <c r="D69" s="230">
        <v>187</v>
      </c>
      <c r="E69" s="230">
        <v>185.7</v>
      </c>
      <c r="F69" s="230">
        <v>184</v>
      </c>
      <c r="G69" s="230">
        <v>182.7</v>
      </c>
      <c r="H69" s="230">
        <v>188.7</v>
      </c>
      <c r="I69" s="230">
        <v>190</v>
      </c>
      <c r="J69" s="230">
        <v>191.7</v>
      </c>
      <c r="K69" s="229">
        <v>188.3</v>
      </c>
      <c r="L69" s="229">
        <v>185.3</v>
      </c>
      <c r="M69" s="229">
        <v>127.78032</v>
      </c>
      <c r="N69" s="1"/>
      <c r="O69" s="1"/>
    </row>
    <row r="70" spans="1:15" ht="12.75" customHeight="1">
      <c r="A70" s="30">
        <v>60</v>
      </c>
      <c r="B70" s="215" t="s">
        <v>241</v>
      </c>
      <c r="C70" s="229">
        <v>74.2</v>
      </c>
      <c r="D70" s="230">
        <v>74.350000000000009</v>
      </c>
      <c r="E70" s="230">
        <v>73.90000000000002</v>
      </c>
      <c r="F70" s="230">
        <v>73.600000000000009</v>
      </c>
      <c r="G70" s="230">
        <v>73.15000000000002</v>
      </c>
      <c r="H70" s="230">
        <v>74.65000000000002</v>
      </c>
      <c r="I70" s="230">
        <v>75.100000000000009</v>
      </c>
      <c r="J70" s="230">
        <v>75.40000000000002</v>
      </c>
      <c r="K70" s="229">
        <v>74.8</v>
      </c>
      <c r="L70" s="229">
        <v>74.05</v>
      </c>
      <c r="M70" s="229">
        <v>32.143050000000002</v>
      </c>
      <c r="N70" s="1"/>
      <c r="O70" s="1"/>
    </row>
    <row r="71" spans="1:15" ht="12.75" customHeight="1">
      <c r="A71" s="30">
        <v>61</v>
      </c>
      <c r="B71" s="215" t="s">
        <v>305</v>
      </c>
      <c r="C71" s="229">
        <v>30.7</v>
      </c>
      <c r="D71" s="230">
        <v>30.75</v>
      </c>
      <c r="E71" s="230">
        <v>30.4</v>
      </c>
      <c r="F71" s="230">
        <v>30.099999999999998</v>
      </c>
      <c r="G71" s="230">
        <v>29.749999999999996</v>
      </c>
      <c r="H71" s="230">
        <v>31.05</v>
      </c>
      <c r="I71" s="230">
        <v>31.400000000000002</v>
      </c>
      <c r="J71" s="230">
        <v>31.700000000000003</v>
      </c>
      <c r="K71" s="229">
        <v>31.1</v>
      </c>
      <c r="L71" s="229">
        <v>30.45</v>
      </c>
      <c r="M71" s="229">
        <v>105.38248</v>
      </c>
      <c r="N71" s="1"/>
      <c r="O71" s="1"/>
    </row>
    <row r="72" spans="1:15" ht="12.75" customHeight="1">
      <c r="A72" s="30">
        <v>62</v>
      </c>
      <c r="B72" s="215" t="s">
        <v>69</v>
      </c>
      <c r="C72" s="229">
        <v>1592.3</v>
      </c>
      <c r="D72" s="230">
        <v>1586.5333333333335</v>
      </c>
      <c r="E72" s="230">
        <v>1579.0666666666671</v>
      </c>
      <c r="F72" s="230">
        <v>1565.8333333333335</v>
      </c>
      <c r="G72" s="230">
        <v>1558.366666666667</v>
      </c>
      <c r="H72" s="230">
        <v>1599.7666666666671</v>
      </c>
      <c r="I72" s="230">
        <v>1607.2333333333338</v>
      </c>
      <c r="J72" s="230">
        <v>1620.4666666666672</v>
      </c>
      <c r="K72" s="229">
        <v>1594</v>
      </c>
      <c r="L72" s="229">
        <v>1573.3</v>
      </c>
      <c r="M72" s="229">
        <v>1.2489699999999999</v>
      </c>
      <c r="N72" s="1"/>
      <c r="O72" s="1"/>
    </row>
    <row r="73" spans="1:15" ht="12.75" customHeight="1">
      <c r="A73" s="30">
        <v>63</v>
      </c>
      <c r="B73" s="215" t="s">
        <v>306</v>
      </c>
      <c r="C73" s="229">
        <v>4390.25</v>
      </c>
      <c r="D73" s="230">
        <v>4402.0999999999995</v>
      </c>
      <c r="E73" s="230">
        <v>4364.1499999999987</v>
      </c>
      <c r="F73" s="230">
        <v>4338.0499999999993</v>
      </c>
      <c r="G73" s="230">
        <v>4300.0999999999985</v>
      </c>
      <c r="H73" s="230">
        <v>4428.1999999999989</v>
      </c>
      <c r="I73" s="230">
        <v>4466.1499999999996</v>
      </c>
      <c r="J73" s="230">
        <v>4492.2499999999991</v>
      </c>
      <c r="K73" s="229">
        <v>4440.05</v>
      </c>
      <c r="L73" s="229">
        <v>4376</v>
      </c>
      <c r="M73" s="229">
        <v>5.5190000000000003E-2</v>
      </c>
      <c r="N73" s="1"/>
      <c r="O73" s="1"/>
    </row>
    <row r="74" spans="1:15" ht="12.75" customHeight="1">
      <c r="A74" s="30">
        <v>64</v>
      </c>
      <c r="B74" s="215" t="s">
        <v>72</v>
      </c>
      <c r="C74" s="229">
        <v>652.54999999999995</v>
      </c>
      <c r="D74" s="230">
        <v>654.23333333333323</v>
      </c>
      <c r="E74" s="230">
        <v>648.56666666666649</v>
      </c>
      <c r="F74" s="230">
        <v>644.58333333333326</v>
      </c>
      <c r="G74" s="230">
        <v>638.91666666666652</v>
      </c>
      <c r="H74" s="230">
        <v>658.21666666666647</v>
      </c>
      <c r="I74" s="230">
        <v>663.88333333333321</v>
      </c>
      <c r="J74" s="230">
        <v>667.86666666666645</v>
      </c>
      <c r="K74" s="229">
        <v>659.9</v>
      </c>
      <c r="L74" s="229">
        <v>650.25</v>
      </c>
      <c r="M74" s="229">
        <v>4.2557099999999997</v>
      </c>
      <c r="N74" s="1"/>
      <c r="O74" s="1"/>
    </row>
    <row r="75" spans="1:15" ht="12.75" customHeight="1">
      <c r="A75" s="30">
        <v>65</v>
      </c>
      <c r="B75" s="215" t="s">
        <v>307</v>
      </c>
      <c r="C75" s="229">
        <v>1158.5999999999999</v>
      </c>
      <c r="D75" s="230">
        <v>1175.7</v>
      </c>
      <c r="E75" s="230">
        <v>1134.9000000000001</v>
      </c>
      <c r="F75" s="230">
        <v>1111.2</v>
      </c>
      <c r="G75" s="230">
        <v>1070.4000000000001</v>
      </c>
      <c r="H75" s="230">
        <v>1199.4000000000001</v>
      </c>
      <c r="I75" s="230">
        <v>1240.1999999999998</v>
      </c>
      <c r="J75" s="230">
        <v>1263.9000000000001</v>
      </c>
      <c r="K75" s="229">
        <v>1216.5</v>
      </c>
      <c r="L75" s="229">
        <v>1152</v>
      </c>
      <c r="M75" s="229">
        <v>9.1526700000000005</v>
      </c>
      <c r="N75" s="1"/>
      <c r="O75" s="1"/>
    </row>
    <row r="76" spans="1:15" ht="12.75" customHeight="1">
      <c r="A76" s="30">
        <v>66</v>
      </c>
      <c r="B76" s="215" t="s">
        <v>71</v>
      </c>
      <c r="C76" s="229">
        <v>118.05</v>
      </c>
      <c r="D76" s="230">
        <v>118.18333333333334</v>
      </c>
      <c r="E76" s="230">
        <v>117.36666666666667</v>
      </c>
      <c r="F76" s="230">
        <v>116.68333333333334</v>
      </c>
      <c r="G76" s="230">
        <v>115.86666666666667</v>
      </c>
      <c r="H76" s="230">
        <v>118.86666666666667</v>
      </c>
      <c r="I76" s="230">
        <v>119.68333333333334</v>
      </c>
      <c r="J76" s="230">
        <v>120.36666666666667</v>
      </c>
      <c r="K76" s="229">
        <v>119</v>
      </c>
      <c r="L76" s="229">
        <v>117.5</v>
      </c>
      <c r="M76" s="229">
        <v>112.62532</v>
      </c>
      <c r="N76" s="1"/>
      <c r="O76" s="1"/>
    </row>
    <row r="77" spans="1:15" ht="12.75" customHeight="1">
      <c r="A77" s="30">
        <v>67</v>
      </c>
      <c r="B77" s="215" t="s">
        <v>73</v>
      </c>
      <c r="C77" s="229">
        <v>808.45</v>
      </c>
      <c r="D77" s="230">
        <v>805.96666666666658</v>
      </c>
      <c r="E77" s="230">
        <v>801.53333333333319</v>
      </c>
      <c r="F77" s="230">
        <v>794.61666666666656</v>
      </c>
      <c r="G77" s="230">
        <v>790.18333333333317</v>
      </c>
      <c r="H77" s="230">
        <v>812.88333333333321</v>
      </c>
      <c r="I77" s="230">
        <v>817.31666666666661</v>
      </c>
      <c r="J77" s="230">
        <v>824.23333333333323</v>
      </c>
      <c r="K77" s="229">
        <v>810.4</v>
      </c>
      <c r="L77" s="229">
        <v>799.05</v>
      </c>
      <c r="M77" s="229">
        <v>9.9253300000000007</v>
      </c>
      <c r="N77" s="1"/>
      <c r="O77" s="1"/>
    </row>
    <row r="78" spans="1:15" ht="12.75" customHeight="1">
      <c r="A78" s="30">
        <v>68</v>
      </c>
      <c r="B78" s="215" t="s">
        <v>76</v>
      </c>
      <c r="C78" s="229">
        <v>84.2</v>
      </c>
      <c r="D78" s="230">
        <v>84.333333333333329</v>
      </c>
      <c r="E78" s="230">
        <v>83.716666666666654</v>
      </c>
      <c r="F78" s="230">
        <v>83.23333333333332</v>
      </c>
      <c r="G78" s="230">
        <v>82.616666666666646</v>
      </c>
      <c r="H78" s="230">
        <v>84.816666666666663</v>
      </c>
      <c r="I78" s="230">
        <v>85.433333333333337</v>
      </c>
      <c r="J78" s="230">
        <v>85.916666666666671</v>
      </c>
      <c r="K78" s="229">
        <v>84.95</v>
      </c>
      <c r="L78" s="229">
        <v>83.85</v>
      </c>
      <c r="M78" s="229">
        <v>146.36223000000001</v>
      </c>
      <c r="N78" s="1"/>
      <c r="O78" s="1"/>
    </row>
    <row r="79" spans="1:15" ht="12.75" customHeight="1">
      <c r="A79" s="30">
        <v>69</v>
      </c>
      <c r="B79" s="215" t="s">
        <v>80</v>
      </c>
      <c r="C79" s="229">
        <v>368.1</v>
      </c>
      <c r="D79" s="230">
        <v>364.7833333333333</v>
      </c>
      <c r="E79" s="230">
        <v>360.06666666666661</v>
      </c>
      <c r="F79" s="230">
        <v>352.0333333333333</v>
      </c>
      <c r="G79" s="230">
        <v>347.31666666666661</v>
      </c>
      <c r="H79" s="230">
        <v>372.81666666666661</v>
      </c>
      <c r="I79" s="230">
        <v>377.5333333333333</v>
      </c>
      <c r="J79" s="230">
        <v>385.56666666666661</v>
      </c>
      <c r="K79" s="229">
        <v>369.5</v>
      </c>
      <c r="L79" s="229">
        <v>356.75</v>
      </c>
      <c r="M79" s="229">
        <v>64.15428</v>
      </c>
      <c r="N79" s="1"/>
      <c r="O79" s="1"/>
    </row>
    <row r="80" spans="1:15" ht="12.75" customHeight="1">
      <c r="A80" s="30">
        <v>70</v>
      </c>
      <c r="B80" s="215" t="s">
        <v>846</v>
      </c>
      <c r="C80" s="229">
        <v>9925.9500000000007</v>
      </c>
      <c r="D80" s="230">
        <v>9940.0666666666675</v>
      </c>
      <c r="E80" s="230">
        <v>9807.6833333333343</v>
      </c>
      <c r="F80" s="230">
        <v>9689.4166666666661</v>
      </c>
      <c r="G80" s="230">
        <v>9557.0333333333328</v>
      </c>
      <c r="H80" s="230">
        <v>10058.333333333336</v>
      </c>
      <c r="I80" s="230">
        <v>10190.716666666671</v>
      </c>
      <c r="J80" s="230">
        <v>10308.983333333337</v>
      </c>
      <c r="K80" s="229">
        <v>10072.450000000001</v>
      </c>
      <c r="L80" s="229">
        <v>9821.7999999999993</v>
      </c>
      <c r="M80" s="229">
        <v>2.487E-2</v>
      </c>
      <c r="N80" s="1"/>
      <c r="O80" s="1"/>
    </row>
    <row r="81" spans="1:15" ht="12.75" customHeight="1">
      <c r="A81" s="30">
        <v>71</v>
      </c>
      <c r="B81" s="215" t="s">
        <v>75</v>
      </c>
      <c r="C81" s="229">
        <v>844.25</v>
      </c>
      <c r="D81" s="230">
        <v>839.66666666666663</v>
      </c>
      <c r="E81" s="230">
        <v>831.83333333333326</v>
      </c>
      <c r="F81" s="230">
        <v>819.41666666666663</v>
      </c>
      <c r="G81" s="230">
        <v>811.58333333333326</v>
      </c>
      <c r="H81" s="230">
        <v>852.08333333333326</v>
      </c>
      <c r="I81" s="230">
        <v>859.91666666666652</v>
      </c>
      <c r="J81" s="230">
        <v>872.33333333333326</v>
      </c>
      <c r="K81" s="229">
        <v>847.5</v>
      </c>
      <c r="L81" s="229">
        <v>827.25</v>
      </c>
      <c r="M81" s="229">
        <v>41.107390000000002</v>
      </c>
      <c r="N81" s="1"/>
      <c r="O81" s="1"/>
    </row>
    <row r="82" spans="1:15" ht="12.75" customHeight="1">
      <c r="A82" s="30">
        <v>72</v>
      </c>
      <c r="B82" s="215" t="s">
        <v>77</v>
      </c>
      <c r="C82" s="229">
        <v>243.7</v>
      </c>
      <c r="D82" s="230">
        <v>244.6</v>
      </c>
      <c r="E82" s="230">
        <v>242.04999999999998</v>
      </c>
      <c r="F82" s="230">
        <v>240.39999999999998</v>
      </c>
      <c r="G82" s="230">
        <v>237.84999999999997</v>
      </c>
      <c r="H82" s="230">
        <v>246.25</v>
      </c>
      <c r="I82" s="230">
        <v>248.8</v>
      </c>
      <c r="J82" s="230">
        <v>250.45000000000002</v>
      </c>
      <c r="K82" s="229">
        <v>247.15</v>
      </c>
      <c r="L82" s="229">
        <v>242.95</v>
      </c>
      <c r="M82" s="229">
        <v>22.943359999999998</v>
      </c>
      <c r="N82" s="1"/>
      <c r="O82" s="1"/>
    </row>
    <row r="83" spans="1:15" ht="12.75" customHeight="1">
      <c r="A83" s="30">
        <v>73</v>
      </c>
      <c r="B83" s="215" t="s">
        <v>308</v>
      </c>
      <c r="C83" s="229">
        <v>1226.5</v>
      </c>
      <c r="D83" s="230">
        <v>1216.8999999999999</v>
      </c>
      <c r="E83" s="230">
        <v>1199.7999999999997</v>
      </c>
      <c r="F83" s="230">
        <v>1173.0999999999999</v>
      </c>
      <c r="G83" s="230">
        <v>1155.9999999999998</v>
      </c>
      <c r="H83" s="230">
        <v>1243.5999999999997</v>
      </c>
      <c r="I83" s="230">
        <v>1260.6999999999996</v>
      </c>
      <c r="J83" s="230">
        <v>1287.3999999999996</v>
      </c>
      <c r="K83" s="229">
        <v>1234</v>
      </c>
      <c r="L83" s="229">
        <v>1190.2</v>
      </c>
      <c r="M83" s="229">
        <v>3.88123</v>
      </c>
      <c r="N83" s="1"/>
      <c r="O83" s="1"/>
    </row>
    <row r="84" spans="1:15" ht="12.75" customHeight="1">
      <c r="A84" s="30">
        <v>74</v>
      </c>
      <c r="B84" s="215" t="s">
        <v>309</v>
      </c>
      <c r="C84" s="229">
        <v>340.45</v>
      </c>
      <c r="D84" s="230">
        <v>342.26666666666665</v>
      </c>
      <c r="E84" s="230">
        <v>337.88333333333333</v>
      </c>
      <c r="F84" s="230">
        <v>335.31666666666666</v>
      </c>
      <c r="G84" s="230">
        <v>330.93333333333334</v>
      </c>
      <c r="H84" s="230">
        <v>344.83333333333331</v>
      </c>
      <c r="I84" s="230">
        <v>349.21666666666664</v>
      </c>
      <c r="J84" s="230">
        <v>351.7833333333333</v>
      </c>
      <c r="K84" s="229">
        <v>346.65</v>
      </c>
      <c r="L84" s="229">
        <v>339.7</v>
      </c>
      <c r="M84" s="229">
        <v>12.790979999999999</v>
      </c>
      <c r="N84" s="1"/>
      <c r="O84" s="1"/>
    </row>
    <row r="85" spans="1:15" ht="12.75" customHeight="1">
      <c r="A85" s="30">
        <v>75</v>
      </c>
      <c r="B85" s="215" t="s">
        <v>310</v>
      </c>
      <c r="C85" s="229">
        <v>6374.1</v>
      </c>
      <c r="D85" s="230">
        <v>6352.666666666667</v>
      </c>
      <c r="E85" s="230">
        <v>6305.3333333333339</v>
      </c>
      <c r="F85" s="230">
        <v>6236.5666666666666</v>
      </c>
      <c r="G85" s="230">
        <v>6189.2333333333336</v>
      </c>
      <c r="H85" s="230">
        <v>6421.4333333333343</v>
      </c>
      <c r="I85" s="230">
        <v>6468.7666666666682</v>
      </c>
      <c r="J85" s="230">
        <v>6537.5333333333347</v>
      </c>
      <c r="K85" s="229">
        <v>6400</v>
      </c>
      <c r="L85" s="229">
        <v>6283.9</v>
      </c>
      <c r="M85" s="229">
        <v>0.43611</v>
      </c>
      <c r="N85" s="1"/>
      <c r="O85" s="1"/>
    </row>
    <row r="86" spans="1:15" ht="12.75" customHeight="1">
      <c r="A86" s="30">
        <v>76</v>
      </c>
      <c r="B86" s="215" t="s">
        <v>311</v>
      </c>
      <c r="C86" s="229">
        <v>1467.55</v>
      </c>
      <c r="D86" s="230">
        <v>1463.8</v>
      </c>
      <c r="E86" s="230">
        <v>1453.9499999999998</v>
      </c>
      <c r="F86" s="230">
        <v>1440.35</v>
      </c>
      <c r="G86" s="230">
        <v>1430.4999999999998</v>
      </c>
      <c r="H86" s="230">
        <v>1477.3999999999999</v>
      </c>
      <c r="I86" s="230">
        <v>1487.2499999999998</v>
      </c>
      <c r="J86" s="230">
        <v>1500.85</v>
      </c>
      <c r="K86" s="229">
        <v>1473.65</v>
      </c>
      <c r="L86" s="229">
        <v>1450.2</v>
      </c>
      <c r="M86" s="229">
        <v>0.50743000000000005</v>
      </c>
      <c r="N86" s="1"/>
      <c r="O86" s="1"/>
    </row>
    <row r="87" spans="1:15" ht="12.75" customHeight="1">
      <c r="A87" s="30">
        <v>77</v>
      </c>
      <c r="B87" s="215" t="s">
        <v>242</v>
      </c>
      <c r="C87" s="229">
        <v>965.6</v>
      </c>
      <c r="D87" s="230">
        <v>967.5333333333333</v>
      </c>
      <c r="E87" s="230">
        <v>938.06666666666661</v>
      </c>
      <c r="F87" s="230">
        <v>910.5333333333333</v>
      </c>
      <c r="G87" s="230">
        <v>881.06666666666661</v>
      </c>
      <c r="H87" s="230">
        <v>995.06666666666661</v>
      </c>
      <c r="I87" s="230">
        <v>1024.5333333333333</v>
      </c>
      <c r="J87" s="230">
        <v>1052.0666666666666</v>
      </c>
      <c r="K87" s="229">
        <v>997</v>
      </c>
      <c r="L87" s="229">
        <v>940</v>
      </c>
      <c r="M87" s="229">
        <v>1.6534</v>
      </c>
      <c r="N87" s="1"/>
      <c r="O87" s="1"/>
    </row>
    <row r="88" spans="1:15" ht="12.75" customHeight="1">
      <c r="A88" s="30">
        <v>78</v>
      </c>
      <c r="B88" s="215" t="s">
        <v>807</v>
      </c>
      <c r="C88" s="229">
        <v>532.75</v>
      </c>
      <c r="D88" s="230">
        <v>535.51666666666665</v>
      </c>
      <c r="E88" s="230">
        <v>526.23333333333335</v>
      </c>
      <c r="F88" s="230">
        <v>519.7166666666667</v>
      </c>
      <c r="G88" s="230">
        <v>510.43333333333339</v>
      </c>
      <c r="H88" s="230">
        <v>542.0333333333333</v>
      </c>
      <c r="I88" s="230">
        <v>551.31666666666661</v>
      </c>
      <c r="J88" s="230">
        <v>557.83333333333326</v>
      </c>
      <c r="K88" s="229">
        <v>544.79999999999995</v>
      </c>
      <c r="L88" s="229">
        <v>529</v>
      </c>
      <c r="M88" s="229">
        <v>2.2908900000000001</v>
      </c>
      <c r="N88" s="1"/>
      <c r="O88" s="1"/>
    </row>
    <row r="89" spans="1:15" ht="12.75" customHeight="1">
      <c r="A89" s="30">
        <v>79</v>
      </c>
      <c r="B89" s="215" t="s">
        <v>78</v>
      </c>
      <c r="C89" s="229">
        <v>18973.599999999999</v>
      </c>
      <c r="D89" s="230">
        <v>18992.733333333334</v>
      </c>
      <c r="E89" s="230">
        <v>18862.066666666666</v>
      </c>
      <c r="F89" s="230">
        <v>18750.533333333333</v>
      </c>
      <c r="G89" s="230">
        <v>18619.866666666665</v>
      </c>
      <c r="H89" s="230">
        <v>19104.266666666666</v>
      </c>
      <c r="I89" s="230">
        <v>19234.933333333331</v>
      </c>
      <c r="J89" s="230">
        <v>19346.466666666667</v>
      </c>
      <c r="K89" s="229">
        <v>19123.400000000001</v>
      </c>
      <c r="L89" s="229">
        <v>18881.2</v>
      </c>
      <c r="M89" s="229">
        <v>0.13222</v>
      </c>
      <c r="N89" s="1"/>
      <c r="O89" s="1"/>
    </row>
    <row r="90" spans="1:15" ht="12.75" customHeight="1">
      <c r="A90" s="30">
        <v>80</v>
      </c>
      <c r="B90" s="215" t="s">
        <v>312</v>
      </c>
      <c r="C90" s="229">
        <v>574.04999999999995</v>
      </c>
      <c r="D90" s="230">
        <v>571.11666666666667</v>
      </c>
      <c r="E90" s="230">
        <v>565.23333333333335</v>
      </c>
      <c r="F90" s="230">
        <v>556.41666666666663</v>
      </c>
      <c r="G90" s="230">
        <v>550.5333333333333</v>
      </c>
      <c r="H90" s="230">
        <v>579.93333333333339</v>
      </c>
      <c r="I90" s="230">
        <v>585.81666666666683</v>
      </c>
      <c r="J90" s="230">
        <v>594.63333333333344</v>
      </c>
      <c r="K90" s="229">
        <v>577</v>
      </c>
      <c r="L90" s="229">
        <v>562.29999999999995</v>
      </c>
      <c r="M90" s="229">
        <v>1.0115099999999999</v>
      </c>
      <c r="N90" s="1"/>
      <c r="O90" s="1"/>
    </row>
    <row r="91" spans="1:15" ht="12.75" customHeight="1">
      <c r="A91" s="30">
        <v>81</v>
      </c>
      <c r="B91" s="215" t="s">
        <v>808</v>
      </c>
      <c r="C91" s="229">
        <v>21.5</v>
      </c>
      <c r="D91" s="230">
        <v>21.5</v>
      </c>
      <c r="E91" s="230">
        <v>21.5</v>
      </c>
      <c r="F91" s="230">
        <v>21.5</v>
      </c>
      <c r="G91" s="230">
        <v>21.5</v>
      </c>
      <c r="H91" s="230">
        <v>21.5</v>
      </c>
      <c r="I91" s="230">
        <v>21.5</v>
      </c>
      <c r="J91" s="230">
        <v>21.5</v>
      </c>
      <c r="K91" s="229">
        <v>21.5</v>
      </c>
      <c r="L91" s="229">
        <v>21.5</v>
      </c>
      <c r="M91" s="229">
        <v>12.248089999999999</v>
      </c>
      <c r="N91" s="1"/>
      <c r="O91" s="1"/>
    </row>
    <row r="92" spans="1:15" ht="12.75" customHeight="1">
      <c r="A92" s="30">
        <v>82</v>
      </c>
      <c r="B92" s="215" t="s">
        <v>81</v>
      </c>
      <c r="C92" s="229">
        <v>4893.1499999999996</v>
      </c>
      <c r="D92" s="230">
        <v>4838.7</v>
      </c>
      <c r="E92" s="230">
        <v>4769.45</v>
      </c>
      <c r="F92" s="230">
        <v>4645.75</v>
      </c>
      <c r="G92" s="230">
        <v>4576.5</v>
      </c>
      <c r="H92" s="230">
        <v>4962.3999999999996</v>
      </c>
      <c r="I92" s="230">
        <v>5031.6499999999996</v>
      </c>
      <c r="J92" s="230">
        <v>5155.3499999999995</v>
      </c>
      <c r="K92" s="229">
        <v>4907.95</v>
      </c>
      <c r="L92" s="229">
        <v>4715</v>
      </c>
      <c r="M92" s="229">
        <v>13.90193</v>
      </c>
      <c r="N92" s="1"/>
      <c r="O92" s="1"/>
    </row>
    <row r="93" spans="1:15" ht="12.75" customHeight="1">
      <c r="A93" s="30">
        <v>83</v>
      </c>
      <c r="B93" s="215" t="s">
        <v>809</v>
      </c>
      <c r="C93" s="229">
        <v>1166.2</v>
      </c>
      <c r="D93" s="230">
        <v>1160.9166666666667</v>
      </c>
      <c r="E93" s="230">
        <v>1149.8333333333335</v>
      </c>
      <c r="F93" s="230">
        <v>1133.4666666666667</v>
      </c>
      <c r="G93" s="230">
        <v>1122.3833333333334</v>
      </c>
      <c r="H93" s="230">
        <v>1177.2833333333335</v>
      </c>
      <c r="I93" s="230">
        <v>1188.366666666667</v>
      </c>
      <c r="J93" s="230">
        <v>1204.7333333333336</v>
      </c>
      <c r="K93" s="229">
        <v>1172</v>
      </c>
      <c r="L93" s="229">
        <v>1144.55</v>
      </c>
      <c r="M93" s="229">
        <v>1.6408799999999999</v>
      </c>
      <c r="N93" s="1"/>
      <c r="O93" s="1"/>
    </row>
    <row r="94" spans="1:15" ht="12.75" customHeight="1">
      <c r="A94" s="30">
        <v>84</v>
      </c>
      <c r="B94" s="215" t="s">
        <v>313</v>
      </c>
      <c r="C94" s="229">
        <v>642.75</v>
      </c>
      <c r="D94" s="230">
        <v>641.80000000000007</v>
      </c>
      <c r="E94" s="230">
        <v>637.60000000000014</v>
      </c>
      <c r="F94" s="230">
        <v>632.45000000000005</v>
      </c>
      <c r="G94" s="230">
        <v>628.25000000000011</v>
      </c>
      <c r="H94" s="230">
        <v>646.95000000000016</v>
      </c>
      <c r="I94" s="230">
        <v>651.1500000000002</v>
      </c>
      <c r="J94" s="230">
        <v>656.30000000000018</v>
      </c>
      <c r="K94" s="229">
        <v>646</v>
      </c>
      <c r="L94" s="229">
        <v>636.65</v>
      </c>
      <c r="M94" s="229">
        <v>0.42520000000000002</v>
      </c>
      <c r="N94" s="1"/>
      <c r="O94" s="1"/>
    </row>
    <row r="95" spans="1:15" ht="12.75" customHeight="1">
      <c r="A95" s="30">
        <v>85</v>
      </c>
      <c r="B95" s="215" t="s">
        <v>243</v>
      </c>
      <c r="C95" s="229">
        <v>71.5</v>
      </c>
      <c r="D95" s="230">
        <v>71.583333333333329</v>
      </c>
      <c r="E95" s="230">
        <v>71.216666666666654</v>
      </c>
      <c r="F95" s="230">
        <v>70.933333333333323</v>
      </c>
      <c r="G95" s="230">
        <v>70.566666666666649</v>
      </c>
      <c r="H95" s="230">
        <v>71.86666666666666</v>
      </c>
      <c r="I95" s="230">
        <v>72.233333333333334</v>
      </c>
      <c r="J95" s="230">
        <v>72.516666666666666</v>
      </c>
      <c r="K95" s="229">
        <v>71.95</v>
      </c>
      <c r="L95" s="229">
        <v>71.3</v>
      </c>
      <c r="M95" s="229">
        <v>19.959440000000001</v>
      </c>
      <c r="N95" s="1"/>
      <c r="O95" s="1"/>
    </row>
    <row r="96" spans="1:15" ht="12.75" customHeight="1">
      <c r="A96" s="30">
        <v>86</v>
      </c>
      <c r="B96" s="215" t="s">
        <v>768</v>
      </c>
      <c r="C96" s="229">
        <v>370.1</v>
      </c>
      <c r="D96" s="230">
        <v>373.23333333333335</v>
      </c>
      <c r="E96" s="230">
        <v>365.86666666666667</v>
      </c>
      <c r="F96" s="230">
        <v>361.63333333333333</v>
      </c>
      <c r="G96" s="230">
        <v>354.26666666666665</v>
      </c>
      <c r="H96" s="230">
        <v>377.4666666666667</v>
      </c>
      <c r="I96" s="230">
        <v>384.83333333333337</v>
      </c>
      <c r="J96" s="230">
        <v>389.06666666666672</v>
      </c>
      <c r="K96" s="229">
        <v>380.6</v>
      </c>
      <c r="L96" s="229">
        <v>369</v>
      </c>
      <c r="M96" s="229">
        <v>13.54189</v>
      </c>
      <c r="N96" s="1"/>
      <c r="O96" s="1"/>
    </row>
    <row r="97" spans="1:15" ht="12.75" customHeight="1">
      <c r="A97" s="30">
        <v>87</v>
      </c>
      <c r="B97" s="215" t="s">
        <v>314</v>
      </c>
      <c r="C97" s="229">
        <v>3993.2</v>
      </c>
      <c r="D97" s="230">
        <v>3919.4</v>
      </c>
      <c r="E97" s="230">
        <v>3838.8</v>
      </c>
      <c r="F97" s="230">
        <v>3684.4</v>
      </c>
      <c r="G97" s="230">
        <v>3603.8</v>
      </c>
      <c r="H97" s="230">
        <v>4073.8</v>
      </c>
      <c r="I97" s="230">
        <v>4154.3999999999996</v>
      </c>
      <c r="J97" s="230">
        <v>4308.8</v>
      </c>
      <c r="K97" s="229">
        <v>4000</v>
      </c>
      <c r="L97" s="229">
        <v>3765</v>
      </c>
      <c r="M97" s="229">
        <v>1.66052</v>
      </c>
      <c r="N97" s="1"/>
      <c r="O97" s="1"/>
    </row>
    <row r="98" spans="1:15" ht="12.75" customHeight="1">
      <c r="A98" s="30">
        <v>88</v>
      </c>
      <c r="B98" s="215" t="s">
        <v>315</v>
      </c>
      <c r="C98" s="229">
        <v>273.3</v>
      </c>
      <c r="D98" s="230">
        <v>273.43333333333334</v>
      </c>
      <c r="E98" s="230">
        <v>271.86666666666667</v>
      </c>
      <c r="F98" s="230">
        <v>270.43333333333334</v>
      </c>
      <c r="G98" s="230">
        <v>268.86666666666667</v>
      </c>
      <c r="H98" s="230">
        <v>274.86666666666667</v>
      </c>
      <c r="I98" s="230">
        <v>276.43333333333339</v>
      </c>
      <c r="J98" s="230">
        <v>277.86666666666667</v>
      </c>
      <c r="K98" s="229">
        <v>275</v>
      </c>
      <c r="L98" s="229">
        <v>272</v>
      </c>
      <c r="M98" s="229">
        <v>1.2468699999999999</v>
      </c>
      <c r="N98" s="1"/>
      <c r="O98" s="1"/>
    </row>
    <row r="99" spans="1:15" ht="12.75" customHeight="1">
      <c r="A99" s="30">
        <v>89</v>
      </c>
      <c r="B99" s="215" t="s">
        <v>847</v>
      </c>
      <c r="C99" s="229">
        <v>318.25</v>
      </c>
      <c r="D99" s="230">
        <v>318.86666666666667</v>
      </c>
      <c r="E99" s="230">
        <v>315.88333333333333</v>
      </c>
      <c r="F99" s="230">
        <v>313.51666666666665</v>
      </c>
      <c r="G99" s="230">
        <v>310.5333333333333</v>
      </c>
      <c r="H99" s="230">
        <v>321.23333333333335</v>
      </c>
      <c r="I99" s="230">
        <v>324.2166666666667</v>
      </c>
      <c r="J99" s="230">
        <v>326.58333333333337</v>
      </c>
      <c r="K99" s="229">
        <v>321.85000000000002</v>
      </c>
      <c r="L99" s="229">
        <v>316.5</v>
      </c>
      <c r="M99" s="229">
        <v>15.953200000000001</v>
      </c>
      <c r="N99" s="1"/>
      <c r="O99" s="1"/>
    </row>
    <row r="100" spans="1:15" ht="12.75" customHeight="1">
      <c r="A100" s="30">
        <v>90</v>
      </c>
      <c r="B100" s="215" t="s">
        <v>316</v>
      </c>
      <c r="C100" s="229">
        <v>749.45</v>
      </c>
      <c r="D100" s="230">
        <v>741.08333333333337</v>
      </c>
      <c r="E100" s="230">
        <v>729.36666666666679</v>
      </c>
      <c r="F100" s="230">
        <v>709.28333333333342</v>
      </c>
      <c r="G100" s="230">
        <v>697.56666666666683</v>
      </c>
      <c r="H100" s="230">
        <v>761.16666666666674</v>
      </c>
      <c r="I100" s="230">
        <v>772.88333333333321</v>
      </c>
      <c r="J100" s="230">
        <v>792.9666666666667</v>
      </c>
      <c r="K100" s="229">
        <v>752.8</v>
      </c>
      <c r="L100" s="229">
        <v>721</v>
      </c>
      <c r="M100" s="229">
        <v>21.417259999999999</v>
      </c>
      <c r="N100" s="1"/>
      <c r="O100" s="1"/>
    </row>
    <row r="101" spans="1:15" ht="12.75" customHeight="1">
      <c r="A101" s="30">
        <v>91</v>
      </c>
      <c r="B101" s="215" t="s">
        <v>82</v>
      </c>
      <c r="C101" s="229">
        <v>315</v>
      </c>
      <c r="D101" s="230">
        <v>314.7</v>
      </c>
      <c r="E101" s="230">
        <v>312.89999999999998</v>
      </c>
      <c r="F101" s="230">
        <v>310.8</v>
      </c>
      <c r="G101" s="230">
        <v>309</v>
      </c>
      <c r="H101" s="230">
        <v>316.79999999999995</v>
      </c>
      <c r="I101" s="230">
        <v>318.60000000000002</v>
      </c>
      <c r="J101" s="230">
        <v>320.69999999999993</v>
      </c>
      <c r="K101" s="229">
        <v>316.5</v>
      </c>
      <c r="L101" s="229">
        <v>312.60000000000002</v>
      </c>
      <c r="M101" s="229">
        <v>41.754759999999997</v>
      </c>
      <c r="N101" s="1"/>
      <c r="O101" s="1"/>
    </row>
    <row r="102" spans="1:15" ht="12.75" customHeight="1">
      <c r="A102" s="30">
        <v>92</v>
      </c>
      <c r="B102" s="215" t="s">
        <v>317</v>
      </c>
      <c r="C102" s="229">
        <v>777.4</v>
      </c>
      <c r="D102" s="230">
        <v>777.83333333333337</v>
      </c>
      <c r="E102" s="230">
        <v>773.86666666666679</v>
      </c>
      <c r="F102" s="230">
        <v>770.33333333333337</v>
      </c>
      <c r="G102" s="230">
        <v>766.36666666666679</v>
      </c>
      <c r="H102" s="230">
        <v>781.36666666666679</v>
      </c>
      <c r="I102" s="230">
        <v>785.33333333333326</v>
      </c>
      <c r="J102" s="230">
        <v>788.86666666666679</v>
      </c>
      <c r="K102" s="229">
        <v>781.8</v>
      </c>
      <c r="L102" s="229">
        <v>774.3</v>
      </c>
      <c r="M102" s="229">
        <v>0.58403000000000005</v>
      </c>
      <c r="N102" s="1"/>
      <c r="O102" s="1"/>
    </row>
    <row r="103" spans="1:15" ht="12.75" customHeight="1">
      <c r="A103" s="30">
        <v>93</v>
      </c>
      <c r="B103" s="215" t="s">
        <v>318</v>
      </c>
      <c r="C103" s="229">
        <v>750.65</v>
      </c>
      <c r="D103" s="230">
        <v>763.0333333333333</v>
      </c>
      <c r="E103" s="230">
        <v>731.61666666666656</v>
      </c>
      <c r="F103" s="230">
        <v>712.58333333333326</v>
      </c>
      <c r="G103" s="230">
        <v>681.16666666666652</v>
      </c>
      <c r="H103" s="230">
        <v>782.06666666666661</v>
      </c>
      <c r="I103" s="230">
        <v>813.48333333333335</v>
      </c>
      <c r="J103" s="230">
        <v>832.51666666666665</v>
      </c>
      <c r="K103" s="229">
        <v>794.45</v>
      </c>
      <c r="L103" s="229">
        <v>744</v>
      </c>
      <c r="M103" s="229">
        <v>2.9480200000000001</v>
      </c>
      <c r="N103" s="1"/>
      <c r="O103" s="1"/>
    </row>
    <row r="104" spans="1:15" ht="12.75" customHeight="1">
      <c r="A104" s="30">
        <v>94</v>
      </c>
      <c r="B104" s="215" t="s">
        <v>319</v>
      </c>
      <c r="C104" s="229">
        <v>1192.5</v>
      </c>
      <c r="D104" s="230">
        <v>1185.3166666666666</v>
      </c>
      <c r="E104" s="230">
        <v>1164.4333333333332</v>
      </c>
      <c r="F104" s="230">
        <v>1136.3666666666666</v>
      </c>
      <c r="G104" s="230">
        <v>1115.4833333333331</v>
      </c>
      <c r="H104" s="230">
        <v>1213.3833333333332</v>
      </c>
      <c r="I104" s="230">
        <v>1234.2666666666664</v>
      </c>
      <c r="J104" s="230">
        <v>1262.3333333333333</v>
      </c>
      <c r="K104" s="229">
        <v>1206.2</v>
      </c>
      <c r="L104" s="229">
        <v>1157.25</v>
      </c>
      <c r="M104" s="229">
        <v>3.6010300000000002</v>
      </c>
      <c r="N104" s="1"/>
      <c r="O104" s="1"/>
    </row>
    <row r="105" spans="1:15" ht="12.75" customHeight="1">
      <c r="A105" s="30">
        <v>95</v>
      </c>
      <c r="B105" s="215" t="s">
        <v>244</v>
      </c>
      <c r="C105" s="229">
        <v>113.6</v>
      </c>
      <c r="D105" s="230">
        <v>113.96666666666665</v>
      </c>
      <c r="E105" s="230">
        <v>113.08333333333331</v>
      </c>
      <c r="F105" s="230">
        <v>112.56666666666666</v>
      </c>
      <c r="G105" s="230">
        <v>111.68333333333332</v>
      </c>
      <c r="H105" s="230">
        <v>114.48333333333331</v>
      </c>
      <c r="I105" s="230">
        <v>115.36666666666666</v>
      </c>
      <c r="J105" s="230">
        <v>115.8833333333333</v>
      </c>
      <c r="K105" s="229">
        <v>114.85</v>
      </c>
      <c r="L105" s="229">
        <v>113.45</v>
      </c>
      <c r="M105" s="229">
        <v>6.9566100000000004</v>
      </c>
      <c r="N105" s="1"/>
      <c r="O105" s="1"/>
    </row>
    <row r="106" spans="1:15" ht="12.75" customHeight="1">
      <c r="A106" s="30">
        <v>96</v>
      </c>
      <c r="B106" s="215" t="s">
        <v>320</v>
      </c>
      <c r="C106" s="229">
        <v>1966.55</v>
      </c>
      <c r="D106" s="230">
        <v>1947</v>
      </c>
      <c r="E106" s="230">
        <v>1905</v>
      </c>
      <c r="F106" s="230">
        <v>1843.45</v>
      </c>
      <c r="G106" s="230">
        <v>1801.45</v>
      </c>
      <c r="H106" s="230">
        <v>2008.55</v>
      </c>
      <c r="I106" s="230">
        <v>2050.5500000000002</v>
      </c>
      <c r="J106" s="230">
        <v>2112.1</v>
      </c>
      <c r="K106" s="229">
        <v>1989</v>
      </c>
      <c r="L106" s="229">
        <v>1885.45</v>
      </c>
      <c r="M106" s="229">
        <v>6.0117500000000001</v>
      </c>
      <c r="N106" s="1"/>
      <c r="O106" s="1"/>
    </row>
    <row r="107" spans="1:15" ht="12.75" customHeight="1">
      <c r="A107" s="30">
        <v>97</v>
      </c>
      <c r="B107" s="215" t="s">
        <v>321</v>
      </c>
      <c r="C107" s="229">
        <v>27.55</v>
      </c>
      <c r="D107" s="230">
        <v>27.633333333333336</v>
      </c>
      <c r="E107" s="230">
        <v>27.366666666666674</v>
      </c>
      <c r="F107" s="230">
        <v>27.183333333333337</v>
      </c>
      <c r="G107" s="230">
        <v>26.916666666666675</v>
      </c>
      <c r="H107" s="230">
        <v>27.816666666666674</v>
      </c>
      <c r="I107" s="230">
        <v>28.083333333333332</v>
      </c>
      <c r="J107" s="230">
        <v>28.266666666666673</v>
      </c>
      <c r="K107" s="229">
        <v>27.9</v>
      </c>
      <c r="L107" s="229">
        <v>27.45</v>
      </c>
      <c r="M107" s="229">
        <v>45.363379999999999</v>
      </c>
      <c r="N107" s="1"/>
      <c r="O107" s="1"/>
    </row>
    <row r="108" spans="1:15" ht="12.75" customHeight="1">
      <c r="A108" s="30">
        <v>98</v>
      </c>
      <c r="B108" s="215" t="s">
        <v>322</v>
      </c>
      <c r="C108" s="229">
        <v>1033.2</v>
      </c>
      <c r="D108" s="230">
        <v>1034.4166666666667</v>
      </c>
      <c r="E108" s="230">
        <v>1028.9833333333336</v>
      </c>
      <c r="F108" s="230">
        <v>1024.7666666666669</v>
      </c>
      <c r="G108" s="230">
        <v>1019.3333333333337</v>
      </c>
      <c r="H108" s="230">
        <v>1038.6333333333334</v>
      </c>
      <c r="I108" s="230">
        <v>1044.0666666666664</v>
      </c>
      <c r="J108" s="230">
        <v>1048.2833333333333</v>
      </c>
      <c r="K108" s="229">
        <v>1039.8499999999999</v>
      </c>
      <c r="L108" s="229">
        <v>1030.2</v>
      </c>
      <c r="M108" s="229">
        <v>3.2986499999999999</v>
      </c>
      <c r="N108" s="1"/>
      <c r="O108" s="1"/>
    </row>
    <row r="109" spans="1:15" ht="12.75" customHeight="1">
      <c r="A109" s="30">
        <v>99</v>
      </c>
      <c r="B109" s="215" t="s">
        <v>323</v>
      </c>
      <c r="C109" s="229">
        <v>572.9</v>
      </c>
      <c r="D109" s="230">
        <v>574.01666666666654</v>
      </c>
      <c r="E109" s="230">
        <v>569.98333333333312</v>
      </c>
      <c r="F109" s="230">
        <v>567.06666666666661</v>
      </c>
      <c r="G109" s="230">
        <v>563.03333333333319</v>
      </c>
      <c r="H109" s="230">
        <v>576.93333333333305</v>
      </c>
      <c r="I109" s="230">
        <v>580.96666666666658</v>
      </c>
      <c r="J109" s="230">
        <v>583.88333333333298</v>
      </c>
      <c r="K109" s="229">
        <v>578.04999999999995</v>
      </c>
      <c r="L109" s="229">
        <v>571.1</v>
      </c>
      <c r="M109" s="229">
        <v>1.9571799999999999</v>
      </c>
      <c r="N109" s="1"/>
      <c r="O109" s="1"/>
    </row>
    <row r="110" spans="1:15" ht="12.75" customHeight="1">
      <c r="A110" s="30">
        <v>100</v>
      </c>
      <c r="B110" s="215" t="s">
        <v>324</v>
      </c>
      <c r="C110" s="229">
        <v>808.05</v>
      </c>
      <c r="D110" s="230">
        <v>808.30000000000007</v>
      </c>
      <c r="E110" s="230">
        <v>799.75000000000011</v>
      </c>
      <c r="F110" s="230">
        <v>791.45</v>
      </c>
      <c r="G110" s="230">
        <v>782.90000000000009</v>
      </c>
      <c r="H110" s="230">
        <v>816.60000000000014</v>
      </c>
      <c r="I110" s="230">
        <v>825.15000000000009</v>
      </c>
      <c r="J110" s="230">
        <v>833.45000000000016</v>
      </c>
      <c r="K110" s="229">
        <v>816.85</v>
      </c>
      <c r="L110" s="229">
        <v>800</v>
      </c>
      <c r="M110" s="229">
        <v>3.1855899999999999</v>
      </c>
      <c r="N110" s="1"/>
      <c r="O110" s="1"/>
    </row>
    <row r="111" spans="1:15" ht="12.75" customHeight="1">
      <c r="A111" s="30">
        <v>101</v>
      </c>
      <c r="B111" s="215" t="s">
        <v>325</v>
      </c>
      <c r="C111" s="229">
        <v>7742.4</v>
      </c>
      <c r="D111" s="230">
        <v>7742.7833333333328</v>
      </c>
      <c r="E111" s="230">
        <v>7660.6666666666661</v>
      </c>
      <c r="F111" s="230">
        <v>7578.9333333333334</v>
      </c>
      <c r="G111" s="230">
        <v>7496.8166666666666</v>
      </c>
      <c r="H111" s="230">
        <v>7824.5166666666655</v>
      </c>
      <c r="I111" s="230">
        <v>7906.6333333333323</v>
      </c>
      <c r="J111" s="230">
        <v>7988.366666666665</v>
      </c>
      <c r="K111" s="229">
        <v>7824.9</v>
      </c>
      <c r="L111" s="229">
        <v>7661.05</v>
      </c>
      <c r="M111" s="229">
        <v>0.14025000000000001</v>
      </c>
      <c r="N111" s="1"/>
      <c r="O111" s="1"/>
    </row>
    <row r="112" spans="1:15" ht="12.75" customHeight="1">
      <c r="A112" s="30">
        <v>102</v>
      </c>
      <c r="B112" s="215" t="s">
        <v>326</v>
      </c>
      <c r="C112" s="229">
        <v>441.75</v>
      </c>
      <c r="D112" s="230">
        <v>439.66666666666669</v>
      </c>
      <c r="E112" s="230">
        <v>435.38333333333338</v>
      </c>
      <c r="F112" s="230">
        <v>429.01666666666671</v>
      </c>
      <c r="G112" s="230">
        <v>424.73333333333341</v>
      </c>
      <c r="H112" s="230">
        <v>446.03333333333336</v>
      </c>
      <c r="I112" s="230">
        <v>450.31666666666666</v>
      </c>
      <c r="J112" s="230">
        <v>456.68333333333334</v>
      </c>
      <c r="K112" s="229">
        <v>443.95</v>
      </c>
      <c r="L112" s="229">
        <v>433.3</v>
      </c>
      <c r="M112" s="229">
        <v>1.1833899999999999</v>
      </c>
      <c r="N112" s="1"/>
      <c r="O112" s="1"/>
    </row>
    <row r="113" spans="1:15" ht="12.75" customHeight="1">
      <c r="A113" s="30">
        <v>103</v>
      </c>
      <c r="B113" s="215" t="s">
        <v>327</v>
      </c>
      <c r="C113" s="229">
        <v>280.89999999999998</v>
      </c>
      <c r="D113" s="230">
        <v>280.56666666666666</v>
      </c>
      <c r="E113" s="230">
        <v>279.13333333333333</v>
      </c>
      <c r="F113" s="230">
        <v>277.36666666666667</v>
      </c>
      <c r="G113" s="230">
        <v>275.93333333333334</v>
      </c>
      <c r="H113" s="230">
        <v>282.33333333333331</v>
      </c>
      <c r="I113" s="230">
        <v>283.76666666666659</v>
      </c>
      <c r="J113" s="230">
        <v>285.5333333333333</v>
      </c>
      <c r="K113" s="229">
        <v>282</v>
      </c>
      <c r="L113" s="229">
        <v>278.8</v>
      </c>
      <c r="M113" s="229">
        <v>11.256970000000001</v>
      </c>
      <c r="N113" s="1"/>
      <c r="O113" s="1"/>
    </row>
    <row r="114" spans="1:15" ht="12.75" customHeight="1">
      <c r="A114" s="30">
        <v>104</v>
      </c>
      <c r="B114" s="215" t="s">
        <v>810</v>
      </c>
      <c r="C114" s="229">
        <v>451</v>
      </c>
      <c r="D114" s="230">
        <v>449</v>
      </c>
      <c r="E114" s="230">
        <v>439.5</v>
      </c>
      <c r="F114" s="230">
        <v>428</v>
      </c>
      <c r="G114" s="230">
        <v>418.5</v>
      </c>
      <c r="H114" s="230">
        <v>460.5</v>
      </c>
      <c r="I114" s="230">
        <v>470</v>
      </c>
      <c r="J114" s="230">
        <v>481.5</v>
      </c>
      <c r="K114" s="229">
        <v>458.5</v>
      </c>
      <c r="L114" s="229">
        <v>437.5</v>
      </c>
      <c r="M114" s="229">
        <v>2.44367</v>
      </c>
      <c r="N114" s="1"/>
      <c r="O114" s="1"/>
    </row>
    <row r="115" spans="1:15" ht="12.75" customHeight="1">
      <c r="A115" s="30">
        <v>105</v>
      </c>
      <c r="B115" s="215" t="s">
        <v>328</v>
      </c>
      <c r="C115" s="229">
        <v>856.95</v>
      </c>
      <c r="D115" s="230">
        <v>844.01666666666677</v>
      </c>
      <c r="E115" s="230">
        <v>828.03333333333353</v>
      </c>
      <c r="F115" s="230">
        <v>799.11666666666679</v>
      </c>
      <c r="G115" s="230">
        <v>783.13333333333355</v>
      </c>
      <c r="H115" s="230">
        <v>872.93333333333351</v>
      </c>
      <c r="I115" s="230">
        <v>888.91666666666686</v>
      </c>
      <c r="J115" s="230">
        <v>917.83333333333348</v>
      </c>
      <c r="K115" s="229">
        <v>860</v>
      </c>
      <c r="L115" s="229">
        <v>815.1</v>
      </c>
      <c r="M115" s="229">
        <v>2.4674800000000001</v>
      </c>
      <c r="N115" s="1"/>
      <c r="O115" s="1"/>
    </row>
    <row r="116" spans="1:15" ht="12.75" customHeight="1">
      <c r="A116" s="30">
        <v>106</v>
      </c>
      <c r="B116" s="215" t="s">
        <v>83</v>
      </c>
      <c r="C116" s="229">
        <v>1073.2</v>
      </c>
      <c r="D116" s="230">
        <v>1068.6666666666667</v>
      </c>
      <c r="E116" s="230">
        <v>1060.3333333333335</v>
      </c>
      <c r="F116" s="230">
        <v>1047.4666666666667</v>
      </c>
      <c r="G116" s="230">
        <v>1039.1333333333334</v>
      </c>
      <c r="H116" s="230">
        <v>1081.5333333333335</v>
      </c>
      <c r="I116" s="230">
        <v>1089.866666666667</v>
      </c>
      <c r="J116" s="230">
        <v>1102.7333333333336</v>
      </c>
      <c r="K116" s="229">
        <v>1077</v>
      </c>
      <c r="L116" s="229">
        <v>1055.8</v>
      </c>
      <c r="M116" s="229">
        <v>12.50088</v>
      </c>
      <c r="N116" s="1"/>
      <c r="O116" s="1"/>
    </row>
    <row r="117" spans="1:15" ht="12.75" customHeight="1">
      <c r="A117" s="30">
        <v>107</v>
      </c>
      <c r="B117" s="215" t="s">
        <v>84</v>
      </c>
      <c r="C117" s="229">
        <v>960.45</v>
      </c>
      <c r="D117" s="230">
        <v>965.61666666666667</v>
      </c>
      <c r="E117" s="230">
        <v>953.33333333333337</v>
      </c>
      <c r="F117" s="230">
        <v>946.2166666666667</v>
      </c>
      <c r="G117" s="230">
        <v>933.93333333333339</v>
      </c>
      <c r="H117" s="230">
        <v>972.73333333333335</v>
      </c>
      <c r="I117" s="230">
        <v>985.01666666666665</v>
      </c>
      <c r="J117" s="230">
        <v>992.13333333333333</v>
      </c>
      <c r="K117" s="229">
        <v>977.9</v>
      </c>
      <c r="L117" s="229">
        <v>958.5</v>
      </c>
      <c r="M117" s="229">
        <v>16.141169999999999</v>
      </c>
      <c r="N117" s="1"/>
      <c r="O117" s="1"/>
    </row>
    <row r="118" spans="1:15" ht="12.75" customHeight="1">
      <c r="A118" s="30">
        <v>108</v>
      </c>
      <c r="B118" s="215" t="s">
        <v>91</v>
      </c>
      <c r="C118" s="229">
        <v>125.75</v>
      </c>
      <c r="D118" s="230">
        <v>125.60000000000001</v>
      </c>
      <c r="E118" s="230">
        <v>124.95000000000002</v>
      </c>
      <c r="F118" s="230">
        <v>124.15</v>
      </c>
      <c r="G118" s="230">
        <v>123.50000000000001</v>
      </c>
      <c r="H118" s="230">
        <v>126.40000000000002</v>
      </c>
      <c r="I118" s="230">
        <v>127.05000000000003</v>
      </c>
      <c r="J118" s="230">
        <v>127.85000000000002</v>
      </c>
      <c r="K118" s="229">
        <v>126.25</v>
      </c>
      <c r="L118" s="229">
        <v>124.8</v>
      </c>
      <c r="M118" s="229">
        <v>27.606839999999998</v>
      </c>
      <c r="N118" s="1"/>
      <c r="O118" s="1"/>
    </row>
    <row r="119" spans="1:15" ht="12.75" customHeight="1">
      <c r="A119" s="30">
        <v>109</v>
      </c>
      <c r="B119" s="215" t="s">
        <v>800</v>
      </c>
      <c r="C119" s="229">
        <v>1399.9</v>
      </c>
      <c r="D119" s="230">
        <v>1404</v>
      </c>
      <c r="E119" s="230">
        <v>1393.4</v>
      </c>
      <c r="F119" s="230">
        <v>1386.9</v>
      </c>
      <c r="G119" s="230">
        <v>1376.3000000000002</v>
      </c>
      <c r="H119" s="230">
        <v>1410.5</v>
      </c>
      <c r="I119" s="230">
        <v>1421.1</v>
      </c>
      <c r="J119" s="230">
        <v>1427.6</v>
      </c>
      <c r="K119" s="229">
        <v>1414.6</v>
      </c>
      <c r="L119" s="229">
        <v>1397.5</v>
      </c>
      <c r="M119" s="229">
        <v>1.57284</v>
      </c>
      <c r="N119" s="1"/>
      <c r="O119" s="1"/>
    </row>
    <row r="120" spans="1:15" ht="12.75" customHeight="1">
      <c r="A120" s="30">
        <v>110</v>
      </c>
      <c r="B120" s="215" t="s">
        <v>85</v>
      </c>
      <c r="C120" s="229">
        <v>230.7</v>
      </c>
      <c r="D120" s="230">
        <v>230.1</v>
      </c>
      <c r="E120" s="230">
        <v>228.7</v>
      </c>
      <c r="F120" s="230">
        <v>226.7</v>
      </c>
      <c r="G120" s="230">
        <v>225.29999999999998</v>
      </c>
      <c r="H120" s="230">
        <v>232.1</v>
      </c>
      <c r="I120" s="230">
        <v>233.50000000000003</v>
      </c>
      <c r="J120" s="230">
        <v>235.5</v>
      </c>
      <c r="K120" s="229">
        <v>231.5</v>
      </c>
      <c r="L120" s="229">
        <v>228.1</v>
      </c>
      <c r="M120" s="229">
        <v>218.53324000000001</v>
      </c>
      <c r="N120" s="1"/>
      <c r="O120" s="1"/>
    </row>
    <row r="121" spans="1:15" ht="12.75" customHeight="1">
      <c r="A121" s="30">
        <v>111</v>
      </c>
      <c r="B121" s="215" t="s">
        <v>329</v>
      </c>
      <c r="C121" s="229">
        <v>553.6</v>
      </c>
      <c r="D121" s="230">
        <v>559.2833333333333</v>
      </c>
      <c r="E121" s="230">
        <v>544.56666666666661</v>
      </c>
      <c r="F121" s="230">
        <v>535.5333333333333</v>
      </c>
      <c r="G121" s="230">
        <v>520.81666666666661</v>
      </c>
      <c r="H121" s="230">
        <v>568.31666666666661</v>
      </c>
      <c r="I121" s="230">
        <v>583.0333333333333</v>
      </c>
      <c r="J121" s="230">
        <v>592.06666666666661</v>
      </c>
      <c r="K121" s="229">
        <v>574</v>
      </c>
      <c r="L121" s="229">
        <v>550.25</v>
      </c>
      <c r="M121" s="229">
        <v>19.74755</v>
      </c>
      <c r="N121" s="1"/>
      <c r="O121" s="1"/>
    </row>
    <row r="122" spans="1:15" ht="12.75" customHeight="1">
      <c r="A122" s="30">
        <v>112</v>
      </c>
      <c r="B122" s="215" t="s">
        <v>87</v>
      </c>
      <c r="C122" s="229">
        <v>4452.05</v>
      </c>
      <c r="D122" s="230">
        <v>4446.05</v>
      </c>
      <c r="E122" s="230">
        <v>4422.1500000000005</v>
      </c>
      <c r="F122" s="230">
        <v>4392.25</v>
      </c>
      <c r="G122" s="230">
        <v>4368.3500000000004</v>
      </c>
      <c r="H122" s="230">
        <v>4475.9500000000007</v>
      </c>
      <c r="I122" s="230">
        <v>4499.8500000000004</v>
      </c>
      <c r="J122" s="230">
        <v>4529.7500000000009</v>
      </c>
      <c r="K122" s="229">
        <v>4469.95</v>
      </c>
      <c r="L122" s="229">
        <v>4416.1499999999996</v>
      </c>
      <c r="M122" s="229">
        <v>1.2799400000000001</v>
      </c>
      <c r="N122" s="1"/>
      <c r="O122" s="1"/>
    </row>
    <row r="123" spans="1:15" ht="12.75" customHeight="1">
      <c r="A123" s="30">
        <v>113</v>
      </c>
      <c r="B123" s="215" t="s">
        <v>88</v>
      </c>
      <c r="C123" s="229">
        <v>1636.7</v>
      </c>
      <c r="D123" s="230">
        <v>1634.5999999999997</v>
      </c>
      <c r="E123" s="230">
        <v>1627.1999999999994</v>
      </c>
      <c r="F123" s="230">
        <v>1617.6999999999996</v>
      </c>
      <c r="G123" s="230">
        <v>1610.2999999999993</v>
      </c>
      <c r="H123" s="230">
        <v>1644.0999999999995</v>
      </c>
      <c r="I123" s="230">
        <v>1651.4999999999995</v>
      </c>
      <c r="J123" s="230">
        <v>1660.9999999999995</v>
      </c>
      <c r="K123" s="229">
        <v>1642</v>
      </c>
      <c r="L123" s="229">
        <v>1625.1</v>
      </c>
      <c r="M123" s="229">
        <v>4.9767599999999996</v>
      </c>
      <c r="N123" s="1"/>
      <c r="O123" s="1"/>
    </row>
    <row r="124" spans="1:15" ht="12.75" customHeight="1">
      <c r="A124" s="30">
        <v>114</v>
      </c>
      <c r="B124" s="215" t="s">
        <v>330</v>
      </c>
      <c r="C124" s="229">
        <v>2180.0500000000002</v>
      </c>
      <c r="D124" s="230">
        <v>2181.0333333333333</v>
      </c>
      <c r="E124" s="230">
        <v>2167.0666666666666</v>
      </c>
      <c r="F124" s="230">
        <v>2154.0833333333335</v>
      </c>
      <c r="G124" s="230">
        <v>2140.1166666666668</v>
      </c>
      <c r="H124" s="230">
        <v>2194.0166666666664</v>
      </c>
      <c r="I124" s="230">
        <v>2207.9833333333327</v>
      </c>
      <c r="J124" s="230">
        <v>2220.9666666666662</v>
      </c>
      <c r="K124" s="229">
        <v>2195</v>
      </c>
      <c r="L124" s="229">
        <v>2168.0500000000002</v>
      </c>
      <c r="M124" s="229">
        <v>0.45635999999999999</v>
      </c>
      <c r="N124" s="1"/>
      <c r="O124" s="1"/>
    </row>
    <row r="125" spans="1:15" ht="12.75" customHeight="1">
      <c r="A125" s="30">
        <v>115</v>
      </c>
      <c r="B125" s="215" t="s">
        <v>89</v>
      </c>
      <c r="C125" s="229">
        <v>672.6</v>
      </c>
      <c r="D125" s="230">
        <v>671.43333333333339</v>
      </c>
      <c r="E125" s="230">
        <v>666.76666666666677</v>
      </c>
      <c r="F125" s="230">
        <v>660.93333333333339</v>
      </c>
      <c r="G125" s="230">
        <v>656.26666666666677</v>
      </c>
      <c r="H125" s="230">
        <v>677.26666666666677</v>
      </c>
      <c r="I125" s="230">
        <v>681.93333333333328</v>
      </c>
      <c r="J125" s="230">
        <v>687.76666666666677</v>
      </c>
      <c r="K125" s="229">
        <v>676.1</v>
      </c>
      <c r="L125" s="229">
        <v>665.6</v>
      </c>
      <c r="M125" s="229">
        <v>3.3145500000000001</v>
      </c>
      <c r="N125" s="1"/>
      <c r="O125" s="1"/>
    </row>
    <row r="126" spans="1:15" ht="12.75" customHeight="1">
      <c r="A126" s="30">
        <v>116</v>
      </c>
      <c r="B126" s="215" t="s">
        <v>90</v>
      </c>
      <c r="C126" s="229">
        <v>965.75</v>
      </c>
      <c r="D126" s="230">
        <v>965.05000000000007</v>
      </c>
      <c r="E126" s="230">
        <v>956.40000000000009</v>
      </c>
      <c r="F126" s="230">
        <v>947.05000000000007</v>
      </c>
      <c r="G126" s="230">
        <v>938.40000000000009</v>
      </c>
      <c r="H126" s="230">
        <v>974.40000000000009</v>
      </c>
      <c r="I126" s="230">
        <v>983.05</v>
      </c>
      <c r="J126" s="230">
        <v>992.40000000000009</v>
      </c>
      <c r="K126" s="229">
        <v>973.7</v>
      </c>
      <c r="L126" s="229">
        <v>955.7</v>
      </c>
      <c r="M126" s="229">
        <v>3.7523</v>
      </c>
      <c r="N126" s="1"/>
      <c r="O126" s="1"/>
    </row>
    <row r="127" spans="1:15" ht="12.75" customHeight="1">
      <c r="A127" s="30">
        <v>117</v>
      </c>
      <c r="B127" s="215" t="s">
        <v>331</v>
      </c>
      <c r="C127" s="229">
        <v>1271.8</v>
      </c>
      <c r="D127" s="230">
        <v>1265.4333333333334</v>
      </c>
      <c r="E127" s="230">
        <v>1237.8666666666668</v>
      </c>
      <c r="F127" s="230">
        <v>1203.9333333333334</v>
      </c>
      <c r="G127" s="230">
        <v>1176.3666666666668</v>
      </c>
      <c r="H127" s="230">
        <v>1299.3666666666668</v>
      </c>
      <c r="I127" s="230">
        <v>1326.9333333333334</v>
      </c>
      <c r="J127" s="230">
        <v>1360.8666666666668</v>
      </c>
      <c r="K127" s="229">
        <v>1293</v>
      </c>
      <c r="L127" s="229">
        <v>1231.5</v>
      </c>
      <c r="M127" s="229">
        <v>1.8482499999999999</v>
      </c>
      <c r="N127" s="1"/>
      <c r="O127" s="1"/>
    </row>
    <row r="128" spans="1:15" ht="12.75" customHeight="1">
      <c r="A128" s="30">
        <v>118</v>
      </c>
      <c r="B128" s="215" t="s">
        <v>245</v>
      </c>
      <c r="C128" s="229">
        <v>281.5</v>
      </c>
      <c r="D128" s="230">
        <v>281.0333333333333</v>
      </c>
      <c r="E128" s="230">
        <v>278.51666666666659</v>
      </c>
      <c r="F128" s="230">
        <v>275.5333333333333</v>
      </c>
      <c r="G128" s="230">
        <v>273.01666666666659</v>
      </c>
      <c r="H128" s="230">
        <v>284.01666666666659</v>
      </c>
      <c r="I128" s="230">
        <v>286.53333333333325</v>
      </c>
      <c r="J128" s="230">
        <v>289.51666666666659</v>
      </c>
      <c r="K128" s="229">
        <v>283.55</v>
      </c>
      <c r="L128" s="229">
        <v>278.05</v>
      </c>
      <c r="M128" s="229">
        <v>19.250109999999999</v>
      </c>
      <c r="N128" s="1"/>
      <c r="O128" s="1"/>
    </row>
    <row r="129" spans="1:15" ht="12.75" customHeight="1">
      <c r="A129" s="30">
        <v>119</v>
      </c>
      <c r="B129" s="215" t="s">
        <v>92</v>
      </c>
      <c r="C129" s="229">
        <v>1799.5</v>
      </c>
      <c r="D129" s="230">
        <v>1801.2166666666665</v>
      </c>
      <c r="E129" s="230">
        <v>1788.4333333333329</v>
      </c>
      <c r="F129" s="230">
        <v>1777.3666666666666</v>
      </c>
      <c r="G129" s="230">
        <v>1764.583333333333</v>
      </c>
      <c r="H129" s="230">
        <v>1812.2833333333328</v>
      </c>
      <c r="I129" s="230">
        <v>1825.0666666666662</v>
      </c>
      <c r="J129" s="230">
        <v>1836.1333333333328</v>
      </c>
      <c r="K129" s="229">
        <v>1814</v>
      </c>
      <c r="L129" s="229">
        <v>1790.15</v>
      </c>
      <c r="M129" s="229">
        <v>3.7380800000000001</v>
      </c>
      <c r="N129" s="1"/>
      <c r="O129" s="1"/>
    </row>
    <row r="130" spans="1:15" ht="12.75" customHeight="1">
      <c r="A130" s="30">
        <v>120</v>
      </c>
      <c r="B130" s="215" t="s">
        <v>332</v>
      </c>
      <c r="C130" s="229">
        <v>1352.8</v>
      </c>
      <c r="D130" s="230">
        <v>1357.5833333333333</v>
      </c>
      <c r="E130" s="230">
        <v>1340.2666666666664</v>
      </c>
      <c r="F130" s="230">
        <v>1327.7333333333331</v>
      </c>
      <c r="G130" s="230">
        <v>1310.4166666666663</v>
      </c>
      <c r="H130" s="230">
        <v>1370.1166666666666</v>
      </c>
      <c r="I130" s="230">
        <v>1387.4333333333336</v>
      </c>
      <c r="J130" s="230">
        <v>1399.9666666666667</v>
      </c>
      <c r="K130" s="229">
        <v>1374.9</v>
      </c>
      <c r="L130" s="229">
        <v>1345.05</v>
      </c>
      <c r="M130" s="229">
        <v>7.3638399999999997</v>
      </c>
      <c r="N130" s="1"/>
      <c r="O130" s="1"/>
    </row>
    <row r="131" spans="1:15" ht="12.75" customHeight="1">
      <c r="A131" s="30">
        <v>121</v>
      </c>
      <c r="B131" s="215" t="s">
        <v>334</v>
      </c>
      <c r="C131" s="229">
        <v>850.95</v>
      </c>
      <c r="D131" s="230">
        <v>861.41666666666663</v>
      </c>
      <c r="E131" s="230">
        <v>836.83333333333326</v>
      </c>
      <c r="F131" s="230">
        <v>822.71666666666658</v>
      </c>
      <c r="G131" s="230">
        <v>798.13333333333321</v>
      </c>
      <c r="H131" s="230">
        <v>875.5333333333333</v>
      </c>
      <c r="I131" s="230">
        <v>900.11666666666656</v>
      </c>
      <c r="J131" s="230">
        <v>914.23333333333335</v>
      </c>
      <c r="K131" s="229">
        <v>886</v>
      </c>
      <c r="L131" s="229">
        <v>847.3</v>
      </c>
      <c r="M131" s="229">
        <v>1.2528900000000001</v>
      </c>
      <c r="N131" s="1"/>
      <c r="O131" s="1"/>
    </row>
    <row r="132" spans="1:15" ht="12.75" customHeight="1">
      <c r="A132" s="30">
        <v>122</v>
      </c>
      <c r="B132" s="215" t="s">
        <v>97</v>
      </c>
      <c r="C132" s="229">
        <v>495.7</v>
      </c>
      <c r="D132" s="230">
        <v>495.83333333333331</v>
      </c>
      <c r="E132" s="230">
        <v>493.01666666666665</v>
      </c>
      <c r="F132" s="230">
        <v>490.33333333333331</v>
      </c>
      <c r="G132" s="230">
        <v>487.51666666666665</v>
      </c>
      <c r="H132" s="230">
        <v>498.51666666666665</v>
      </c>
      <c r="I132" s="230">
        <v>501.33333333333337</v>
      </c>
      <c r="J132" s="230">
        <v>504.01666666666665</v>
      </c>
      <c r="K132" s="229">
        <v>498.65</v>
      </c>
      <c r="L132" s="229">
        <v>493.15</v>
      </c>
      <c r="M132" s="229">
        <v>48.85566</v>
      </c>
      <c r="N132" s="1"/>
      <c r="O132" s="1"/>
    </row>
    <row r="133" spans="1:15" ht="12.75" customHeight="1">
      <c r="A133" s="30">
        <v>123</v>
      </c>
      <c r="B133" s="215" t="s">
        <v>93</v>
      </c>
      <c r="C133" s="229">
        <v>556.5</v>
      </c>
      <c r="D133" s="230">
        <v>553.63333333333333</v>
      </c>
      <c r="E133" s="230">
        <v>549.06666666666661</v>
      </c>
      <c r="F133" s="230">
        <v>541.63333333333333</v>
      </c>
      <c r="G133" s="230">
        <v>537.06666666666661</v>
      </c>
      <c r="H133" s="230">
        <v>561.06666666666661</v>
      </c>
      <c r="I133" s="230">
        <v>565.63333333333344</v>
      </c>
      <c r="J133" s="230">
        <v>573.06666666666661</v>
      </c>
      <c r="K133" s="229">
        <v>558.20000000000005</v>
      </c>
      <c r="L133" s="229">
        <v>546.20000000000005</v>
      </c>
      <c r="M133" s="229">
        <v>27.181170000000002</v>
      </c>
      <c r="N133" s="1"/>
      <c r="O133" s="1"/>
    </row>
    <row r="134" spans="1:15" ht="12.75" customHeight="1">
      <c r="A134" s="30">
        <v>124</v>
      </c>
      <c r="B134" s="215" t="s">
        <v>246</v>
      </c>
      <c r="C134" s="229">
        <v>2167.25</v>
      </c>
      <c r="D134" s="230">
        <v>2160.0166666666669</v>
      </c>
      <c r="E134" s="230">
        <v>2146.0333333333338</v>
      </c>
      <c r="F134" s="230">
        <v>2124.8166666666671</v>
      </c>
      <c r="G134" s="230">
        <v>2110.8333333333339</v>
      </c>
      <c r="H134" s="230">
        <v>2181.2333333333336</v>
      </c>
      <c r="I134" s="230">
        <v>2195.2166666666662</v>
      </c>
      <c r="J134" s="230">
        <v>2216.4333333333334</v>
      </c>
      <c r="K134" s="229">
        <v>2174</v>
      </c>
      <c r="L134" s="229">
        <v>2138.8000000000002</v>
      </c>
      <c r="M134" s="229">
        <v>1.3204100000000001</v>
      </c>
      <c r="N134" s="1"/>
      <c r="O134" s="1"/>
    </row>
    <row r="135" spans="1:15" ht="12.75" customHeight="1">
      <c r="A135" s="30">
        <v>125</v>
      </c>
      <c r="B135" s="215" t="s">
        <v>848</v>
      </c>
      <c r="C135" s="229">
        <v>558.9</v>
      </c>
      <c r="D135" s="230">
        <v>559.38333333333333</v>
      </c>
      <c r="E135" s="230">
        <v>547.76666666666665</v>
      </c>
      <c r="F135" s="230">
        <v>536.63333333333333</v>
      </c>
      <c r="G135" s="230">
        <v>525.01666666666665</v>
      </c>
      <c r="H135" s="230">
        <v>570.51666666666665</v>
      </c>
      <c r="I135" s="230">
        <v>582.13333333333321</v>
      </c>
      <c r="J135" s="230">
        <v>593.26666666666665</v>
      </c>
      <c r="K135" s="229">
        <v>571</v>
      </c>
      <c r="L135" s="229">
        <v>548.25</v>
      </c>
      <c r="M135" s="229">
        <v>64.981790000000004</v>
      </c>
      <c r="N135" s="1"/>
      <c r="O135" s="1"/>
    </row>
    <row r="136" spans="1:15" ht="12.75" customHeight="1">
      <c r="A136" s="30">
        <v>126</v>
      </c>
      <c r="B136" s="215" t="s">
        <v>94</v>
      </c>
      <c r="C136" s="229">
        <v>2126.4</v>
      </c>
      <c r="D136" s="230">
        <v>2131.7833333333333</v>
      </c>
      <c r="E136" s="230">
        <v>2114.6166666666668</v>
      </c>
      <c r="F136" s="230">
        <v>2102.8333333333335</v>
      </c>
      <c r="G136" s="230">
        <v>2085.666666666667</v>
      </c>
      <c r="H136" s="230">
        <v>2143.5666666666666</v>
      </c>
      <c r="I136" s="230">
        <v>2160.7333333333336</v>
      </c>
      <c r="J136" s="230">
        <v>2172.5166666666664</v>
      </c>
      <c r="K136" s="229">
        <v>2148.9499999999998</v>
      </c>
      <c r="L136" s="229">
        <v>2120</v>
      </c>
      <c r="M136" s="229">
        <v>3.35351</v>
      </c>
      <c r="N136" s="1"/>
      <c r="O136" s="1"/>
    </row>
    <row r="137" spans="1:15" ht="12.75" customHeight="1">
      <c r="A137" s="30">
        <v>127</v>
      </c>
      <c r="B137" s="215" t="s">
        <v>841</v>
      </c>
      <c r="C137" s="229">
        <v>358.15</v>
      </c>
      <c r="D137" s="230">
        <v>358.66666666666669</v>
      </c>
      <c r="E137" s="230">
        <v>354.48333333333335</v>
      </c>
      <c r="F137" s="230">
        <v>350.81666666666666</v>
      </c>
      <c r="G137" s="230">
        <v>346.63333333333333</v>
      </c>
      <c r="H137" s="230">
        <v>362.33333333333337</v>
      </c>
      <c r="I137" s="230">
        <v>366.51666666666665</v>
      </c>
      <c r="J137" s="230">
        <v>370.18333333333339</v>
      </c>
      <c r="K137" s="229">
        <v>362.85</v>
      </c>
      <c r="L137" s="229">
        <v>355</v>
      </c>
      <c r="M137" s="229">
        <v>7.0239099999999999</v>
      </c>
      <c r="N137" s="1"/>
      <c r="O137" s="1"/>
    </row>
    <row r="138" spans="1:15" ht="12.75" customHeight="1">
      <c r="A138" s="30">
        <v>128</v>
      </c>
      <c r="B138" s="215" t="s">
        <v>335</v>
      </c>
      <c r="C138" s="229">
        <v>240.35</v>
      </c>
      <c r="D138" s="230">
        <v>239.5</v>
      </c>
      <c r="E138" s="230">
        <v>237.35</v>
      </c>
      <c r="F138" s="230">
        <v>234.35</v>
      </c>
      <c r="G138" s="230">
        <v>232.2</v>
      </c>
      <c r="H138" s="230">
        <v>242.5</v>
      </c>
      <c r="I138" s="230">
        <v>244.64999999999998</v>
      </c>
      <c r="J138" s="230">
        <v>247.65</v>
      </c>
      <c r="K138" s="229">
        <v>241.65</v>
      </c>
      <c r="L138" s="229">
        <v>236.5</v>
      </c>
      <c r="M138" s="229">
        <v>13.71838</v>
      </c>
      <c r="N138" s="1"/>
      <c r="O138" s="1"/>
    </row>
    <row r="139" spans="1:15" ht="12.75" customHeight="1">
      <c r="A139" s="30">
        <v>129</v>
      </c>
      <c r="B139" s="215" t="s">
        <v>811</v>
      </c>
      <c r="C139" s="229">
        <v>180.9</v>
      </c>
      <c r="D139" s="230">
        <v>181.31666666666669</v>
      </c>
      <c r="E139" s="230">
        <v>178.63333333333338</v>
      </c>
      <c r="F139" s="230">
        <v>176.3666666666667</v>
      </c>
      <c r="G139" s="230">
        <v>173.68333333333339</v>
      </c>
      <c r="H139" s="230">
        <v>183.58333333333337</v>
      </c>
      <c r="I139" s="230">
        <v>186.26666666666671</v>
      </c>
      <c r="J139" s="230">
        <v>188.53333333333336</v>
      </c>
      <c r="K139" s="229">
        <v>184</v>
      </c>
      <c r="L139" s="229">
        <v>179.05</v>
      </c>
      <c r="M139" s="229">
        <v>13.62476</v>
      </c>
      <c r="N139" s="1"/>
      <c r="O139" s="1"/>
    </row>
    <row r="140" spans="1:15" ht="12.75" customHeight="1">
      <c r="A140" s="30">
        <v>130</v>
      </c>
      <c r="B140" s="215" t="s">
        <v>247</v>
      </c>
      <c r="C140" s="229">
        <v>34.4</v>
      </c>
      <c r="D140" s="230">
        <v>34.549999999999997</v>
      </c>
      <c r="E140" s="230">
        <v>33.649999999999991</v>
      </c>
      <c r="F140" s="230">
        <v>32.899999999999991</v>
      </c>
      <c r="G140" s="230">
        <v>31.999999999999986</v>
      </c>
      <c r="H140" s="230">
        <v>35.299999999999997</v>
      </c>
      <c r="I140" s="230">
        <v>36.200000000000003</v>
      </c>
      <c r="J140" s="230">
        <v>36.950000000000003</v>
      </c>
      <c r="K140" s="229">
        <v>35.450000000000003</v>
      </c>
      <c r="L140" s="229">
        <v>33.799999999999997</v>
      </c>
      <c r="M140" s="229">
        <v>45.721640000000001</v>
      </c>
      <c r="N140" s="1"/>
      <c r="O140" s="1"/>
    </row>
    <row r="141" spans="1:15" ht="12.75" customHeight="1">
      <c r="A141" s="30">
        <v>131</v>
      </c>
      <c r="B141" s="215" t="s">
        <v>336</v>
      </c>
      <c r="C141" s="229">
        <v>220.2</v>
      </c>
      <c r="D141" s="230">
        <v>219.95000000000002</v>
      </c>
      <c r="E141" s="230">
        <v>215.90000000000003</v>
      </c>
      <c r="F141" s="230">
        <v>211.60000000000002</v>
      </c>
      <c r="G141" s="230">
        <v>207.55000000000004</v>
      </c>
      <c r="H141" s="230">
        <v>224.25000000000003</v>
      </c>
      <c r="I141" s="230">
        <v>228.30000000000004</v>
      </c>
      <c r="J141" s="230">
        <v>232.60000000000002</v>
      </c>
      <c r="K141" s="229">
        <v>224</v>
      </c>
      <c r="L141" s="229">
        <v>215.65</v>
      </c>
      <c r="M141" s="229">
        <v>10.15874</v>
      </c>
      <c r="N141" s="1"/>
      <c r="O141" s="1"/>
    </row>
    <row r="142" spans="1:15" ht="12.75" customHeight="1">
      <c r="A142" s="30">
        <v>132</v>
      </c>
      <c r="B142" s="215" t="s">
        <v>95</v>
      </c>
      <c r="C142" s="229">
        <v>3542.1</v>
      </c>
      <c r="D142" s="230">
        <v>3546.0333333333333</v>
      </c>
      <c r="E142" s="230">
        <v>3522.0666666666666</v>
      </c>
      <c r="F142" s="230">
        <v>3502.0333333333333</v>
      </c>
      <c r="G142" s="230">
        <v>3478.0666666666666</v>
      </c>
      <c r="H142" s="230">
        <v>3566.0666666666666</v>
      </c>
      <c r="I142" s="230">
        <v>3590.0333333333328</v>
      </c>
      <c r="J142" s="230">
        <v>3610.0666666666666</v>
      </c>
      <c r="K142" s="229">
        <v>3570</v>
      </c>
      <c r="L142" s="229">
        <v>3526</v>
      </c>
      <c r="M142" s="229">
        <v>3.9258999999999999</v>
      </c>
      <c r="N142" s="1"/>
      <c r="O142" s="1"/>
    </row>
    <row r="143" spans="1:15" ht="12.75" customHeight="1">
      <c r="A143" s="30">
        <v>133</v>
      </c>
      <c r="B143" s="215" t="s">
        <v>248</v>
      </c>
      <c r="C143" s="229">
        <v>3922.55</v>
      </c>
      <c r="D143" s="230">
        <v>3913.4333333333338</v>
      </c>
      <c r="E143" s="230">
        <v>3884.2166666666676</v>
      </c>
      <c r="F143" s="230">
        <v>3845.8833333333337</v>
      </c>
      <c r="G143" s="230">
        <v>3816.6666666666674</v>
      </c>
      <c r="H143" s="230">
        <v>3951.7666666666678</v>
      </c>
      <c r="I143" s="230">
        <v>3980.983333333334</v>
      </c>
      <c r="J143" s="230">
        <v>4019.316666666668</v>
      </c>
      <c r="K143" s="229">
        <v>3942.65</v>
      </c>
      <c r="L143" s="229">
        <v>3875.1</v>
      </c>
      <c r="M143" s="229">
        <v>3.4411499999999999</v>
      </c>
      <c r="N143" s="1"/>
      <c r="O143" s="1"/>
    </row>
    <row r="144" spans="1:15" ht="12.75" customHeight="1">
      <c r="A144" s="30">
        <v>134</v>
      </c>
      <c r="B144" s="215" t="s">
        <v>143</v>
      </c>
      <c r="C144" s="229">
        <v>2028.7</v>
      </c>
      <c r="D144" s="230">
        <v>2029.5666666666666</v>
      </c>
      <c r="E144" s="230">
        <v>2018.1333333333332</v>
      </c>
      <c r="F144" s="230">
        <v>2007.5666666666666</v>
      </c>
      <c r="G144" s="230">
        <v>1996.1333333333332</v>
      </c>
      <c r="H144" s="230">
        <v>2040.1333333333332</v>
      </c>
      <c r="I144" s="230">
        <v>2051.5666666666666</v>
      </c>
      <c r="J144" s="230">
        <v>2062.1333333333332</v>
      </c>
      <c r="K144" s="229">
        <v>2041</v>
      </c>
      <c r="L144" s="229">
        <v>2019</v>
      </c>
      <c r="M144" s="229">
        <v>1.2006399999999999</v>
      </c>
      <c r="N144" s="1"/>
      <c r="O144" s="1"/>
    </row>
    <row r="145" spans="1:15" ht="12.75" customHeight="1">
      <c r="A145" s="30">
        <v>135</v>
      </c>
      <c r="B145" s="215" t="s">
        <v>98</v>
      </c>
      <c r="C145" s="229">
        <v>4673.75</v>
      </c>
      <c r="D145" s="230">
        <v>4665.6166666666668</v>
      </c>
      <c r="E145" s="230">
        <v>4653.2333333333336</v>
      </c>
      <c r="F145" s="230">
        <v>4632.7166666666672</v>
      </c>
      <c r="G145" s="230">
        <v>4620.3333333333339</v>
      </c>
      <c r="H145" s="230">
        <v>4686.1333333333332</v>
      </c>
      <c r="I145" s="230">
        <v>4698.5166666666664</v>
      </c>
      <c r="J145" s="230">
        <v>4719.0333333333328</v>
      </c>
      <c r="K145" s="229">
        <v>4678</v>
      </c>
      <c r="L145" s="229">
        <v>4645.1000000000004</v>
      </c>
      <c r="M145" s="229">
        <v>2.2790499999999998</v>
      </c>
      <c r="N145" s="1"/>
      <c r="O145" s="1"/>
    </row>
    <row r="146" spans="1:15" ht="12.75" customHeight="1">
      <c r="A146" s="30">
        <v>136</v>
      </c>
      <c r="B146" s="215" t="s">
        <v>337</v>
      </c>
      <c r="C146" s="229">
        <v>475.3</v>
      </c>
      <c r="D146" s="230">
        <v>475.09999999999997</v>
      </c>
      <c r="E146" s="230">
        <v>470.19999999999993</v>
      </c>
      <c r="F146" s="230">
        <v>465.09999999999997</v>
      </c>
      <c r="G146" s="230">
        <v>460.19999999999993</v>
      </c>
      <c r="H146" s="230">
        <v>480.19999999999993</v>
      </c>
      <c r="I146" s="230">
        <v>485.09999999999991</v>
      </c>
      <c r="J146" s="230">
        <v>490.19999999999993</v>
      </c>
      <c r="K146" s="229">
        <v>480</v>
      </c>
      <c r="L146" s="229">
        <v>470</v>
      </c>
      <c r="M146" s="229">
        <v>2.9445999999999999</v>
      </c>
      <c r="N146" s="1"/>
      <c r="O146" s="1"/>
    </row>
    <row r="147" spans="1:15" ht="12.75" customHeight="1">
      <c r="A147" s="30">
        <v>137</v>
      </c>
      <c r="B147" s="215" t="s">
        <v>338</v>
      </c>
      <c r="C147" s="229">
        <v>213.7</v>
      </c>
      <c r="D147" s="230">
        <v>214.85</v>
      </c>
      <c r="E147" s="230">
        <v>210.1</v>
      </c>
      <c r="F147" s="230">
        <v>206.5</v>
      </c>
      <c r="G147" s="230">
        <v>201.75</v>
      </c>
      <c r="H147" s="230">
        <v>218.45</v>
      </c>
      <c r="I147" s="230">
        <v>223.2</v>
      </c>
      <c r="J147" s="230">
        <v>226.79999999999998</v>
      </c>
      <c r="K147" s="229">
        <v>219.6</v>
      </c>
      <c r="L147" s="229">
        <v>211.25</v>
      </c>
      <c r="M147" s="229">
        <v>6.10175</v>
      </c>
      <c r="N147" s="1"/>
      <c r="O147" s="1"/>
    </row>
    <row r="148" spans="1:15" ht="12.75" customHeight="1">
      <c r="A148" s="30">
        <v>138</v>
      </c>
      <c r="B148" s="215" t="s">
        <v>339</v>
      </c>
      <c r="C148" s="229">
        <v>196.85</v>
      </c>
      <c r="D148" s="230">
        <v>197.46666666666667</v>
      </c>
      <c r="E148" s="230">
        <v>195.48333333333335</v>
      </c>
      <c r="F148" s="230">
        <v>194.11666666666667</v>
      </c>
      <c r="G148" s="230">
        <v>192.13333333333335</v>
      </c>
      <c r="H148" s="230">
        <v>198.83333333333334</v>
      </c>
      <c r="I148" s="230">
        <v>200.81666666666663</v>
      </c>
      <c r="J148" s="230">
        <v>202.18333333333334</v>
      </c>
      <c r="K148" s="229">
        <v>199.45</v>
      </c>
      <c r="L148" s="229">
        <v>196.1</v>
      </c>
      <c r="M148" s="229">
        <v>5.1398200000000003</v>
      </c>
      <c r="N148" s="1"/>
      <c r="O148" s="1"/>
    </row>
    <row r="149" spans="1:15" ht="12.75" customHeight="1">
      <c r="A149" s="30">
        <v>139</v>
      </c>
      <c r="B149" s="215" t="s">
        <v>812</v>
      </c>
      <c r="C149" s="229">
        <v>45</v>
      </c>
      <c r="D149" s="230">
        <v>45.25</v>
      </c>
      <c r="E149" s="230">
        <v>44.7</v>
      </c>
      <c r="F149" s="230">
        <v>44.400000000000006</v>
      </c>
      <c r="G149" s="230">
        <v>43.850000000000009</v>
      </c>
      <c r="H149" s="230">
        <v>45.55</v>
      </c>
      <c r="I149" s="230">
        <v>46.099999999999994</v>
      </c>
      <c r="J149" s="230">
        <v>46.399999999999991</v>
      </c>
      <c r="K149" s="229">
        <v>45.8</v>
      </c>
      <c r="L149" s="229">
        <v>44.95</v>
      </c>
      <c r="M149" s="229">
        <v>54.566699999999997</v>
      </c>
      <c r="N149" s="1"/>
      <c r="O149" s="1"/>
    </row>
    <row r="150" spans="1:15" ht="12.75" customHeight="1">
      <c r="A150" s="30">
        <v>140</v>
      </c>
      <c r="B150" s="215" t="s">
        <v>340</v>
      </c>
      <c r="C150" s="229">
        <v>42.45</v>
      </c>
      <c r="D150" s="230">
        <v>42.45</v>
      </c>
      <c r="E150" s="230">
        <v>42.45</v>
      </c>
      <c r="F150" s="230">
        <v>42.45</v>
      </c>
      <c r="G150" s="230">
        <v>42.45</v>
      </c>
      <c r="H150" s="230">
        <v>42.45</v>
      </c>
      <c r="I150" s="230">
        <v>42.45</v>
      </c>
      <c r="J150" s="230">
        <v>42.45</v>
      </c>
      <c r="K150" s="229">
        <v>42.45</v>
      </c>
      <c r="L150" s="229">
        <v>42.45</v>
      </c>
      <c r="M150" s="229">
        <v>0.78949999999999998</v>
      </c>
      <c r="N150" s="1"/>
      <c r="O150" s="1"/>
    </row>
    <row r="151" spans="1:15" ht="12.75" customHeight="1">
      <c r="A151" s="30">
        <v>141</v>
      </c>
      <c r="B151" s="215" t="s">
        <v>99</v>
      </c>
      <c r="C151" s="229">
        <v>3727.4</v>
      </c>
      <c r="D151" s="230">
        <v>3721.5333333333328</v>
      </c>
      <c r="E151" s="230">
        <v>3703.0666666666657</v>
      </c>
      <c r="F151" s="230">
        <v>3678.7333333333327</v>
      </c>
      <c r="G151" s="230">
        <v>3660.2666666666655</v>
      </c>
      <c r="H151" s="230">
        <v>3745.8666666666659</v>
      </c>
      <c r="I151" s="230">
        <v>3764.333333333333</v>
      </c>
      <c r="J151" s="230">
        <v>3788.6666666666661</v>
      </c>
      <c r="K151" s="229">
        <v>3740</v>
      </c>
      <c r="L151" s="229">
        <v>3697.2</v>
      </c>
      <c r="M151" s="229">
        <v>3.4201199999999998</v>
      </c>
      <c r="N151" s="1"/>
      <c r="O151" s="1"/>
    </row>
    <row r="152" spans="1:15" ht="12.75" customHeight="1">
      <c r="A152" s="30">
        <v>142</v>
      </c>
      <c r="B152" s="215" t="s">
        <v>341</v>
      </c>
      <c r="C152" s="229">
        <v>544.54999999999995</v>
      </c>
      <c r="D152" s="230">
        <v>541.13333333333333</v>
      </c>
      <c r="E152" s="230">
        <v>536.51666666666665</v>
      </c>
      <c r="F152" s="230">
        <v>528.48333333333335</v>
      </c>
      <c r="G152" s="230">
        <v>523.86666666666667</v>
      </c>
      <c r="H152" s="230">
        <v>549.16666666666663</v>
      </c>
      <c r="I152" s="230">
        <v>553.78333333333319</v>
      </c>
      <c r="J152" s="230">
        <v>561.81666666666661</v>
      </c>
      <c r="K152" s="229">
        <v>545.75</v>
      </c>
      <c r="L152" s="229">
        <v>533.1</v>
      </c>
      <c r="M152" s="229">
        <v>2.45343</v>
      </c>
      <c r="N152" s="1"/>
      <c r="O152" s="1"/>
    </row>
    <row r="153" spans="1:15" ht="12.75" customHeight="1">
      <c r="A153" s="30">
        <v>143</v>
      </c>
      <c r="B153" s="215" t="s">
        <v>249</v>
      </c>
      <c r="C153" s="229">
        <v>394.45</v>
      </c>
      <c r="D153" s="230">
        <v>394.65000000000003</v>
      </c>
      <c r="E153" s="230">
        <v>392.10000000000008</v>
      </c>
      <c r="F153" s="230">
        <v>389.75000000000006</v>
      </c>
      <c r="G153" s="230">
        <v>387.2000000000001</v>
      </c>
      <c r="H153" s="230">
        <v>397.00000000000006</v>
      </c>
      <c r="I153" s="230">
        <v>399.55</v>
      </c>
      <c r="J153" s="230">
        <v>401.90000000000003</v>
      </c>
      <c r="K153" s="229">
        <v>397.2</v>
      </c>
      <c r="L153" s="229">
        <v>392.3</v>
      </c>
      <c r="M153" s="229">
        <v>1.57237</v>
      </c>
      <c r="N153" s="1"/>
      <c r="O153" s="1"/>
    </row>
    <row r="154" spans="1:15" ht="12.75" customHeight="1">
      <c r="A154" s="30">
        <v>144</v>
      </c>
      <c r="B154" s="215" t="s">
        <v>250</v>
      </c>
      <c r="C154" s="229">
        <v>1521.95</v>
      </c>
      <c r="D154" s="230">
        <v>1508.6499999999999</v>
      </c>
      <c r="E154" s="230">
        <v>1491.2999999999997</v>
      </c>
      <c r="F154" s="230">
        <v>1460.6499999999999</v>
      </c>
      <c r="G154" s="230">
        <v>1443.2999999999997</v>
      </c>
      <c r="H154" s="230">
        <v>1539.2999999999997</v>
      </c>
      <c r="I154" s="230">
        <v>1556.6499999999996</v>
      </c>
      <c r="J154" s="230">
        <v>1587.2999999999997</v>
      </c>
      <c r="K154" s="229">
        <v>1526</v>
      </c>
      <c r="L154" s="229">
        <v>1478</v>
      </c>
      <c r="M154" s="229">
        <v>1.36575</v>
      </c>
      <c r="N154" s="1"/>
      <c r="O154" s="1"/>
    </row>
    <row r="155" spans="1:15" ht="12.75" customHeight="1">
      <c r="A155" s="30">
        <v>145</v>
      </c>
      <c r="B155" s="215" t="s">
        <v>342</v>
      </c>
      <c r="C155" s="229">
        <v>113.3</v>
      </c>
      <c r="D155" s="230">
        <v>113.13333333333333</v>
      </c>
      <c r="E155" s="230">
        <v>111.76666666666665</v>
      </c>
      <c r="F155" s="230">
        <v>110.23333333333332</v>
      </c>
      <c r="G155" s="230">
        <v>108.86666666666665</v>
      </c>
      <c r="H155" s="230">
        <v>114.66666666666666</v>
      </c>
      <c r="I155" s="230">
        <v>116.03333333333333</v>
      </c>
      <c r="J155" s="230">
        <v>117.56666666666666</v>
      </c>
      <c r="K155" s="229">
        <v>114.5</v>
      </c>
      <c r="L155" s="229">
        <v>111.6</v>
      </c>
      <c r="M155" s="229">
        <v>91.585750000000004</v>
      </c>
      <c r="N155" s="1"/>
      <c r="O155" s="1"/>
    </row>
    <row r="156" spans="1:15" ht="12.75" customHeight="1">
      <c r="A156" s="30">
        <v>146</v>
      </c>
      <c r="B156" s="215" t="s">
        <v>769</v>
      </c>
      <c r="C156" s="229">
        <v>87.25</v>
      </c>
      <c r="D156" s="230">
        <v>87.783333333333346</v>
      </c>
      <c r="E156" s="230">
        <v>86.316666666666691</v>
      </c>
      <c r="F156" s="230">
        <v>85.38333333333334</v>
      </c>
      <c r="G156" s="230">
        <v>83.916666666666686</v>
      </c>
      <c r="H156" s="230">
        <v>88.716666666666697</v>
      </c>
      <c r="I156" s="230">
        <v>90.183333333333366</v>
      </c>
      <c r="J156" s="230">
        <v>91.116666666666703</v>
      </c>
      <c r="K156" s="229">
        <v>89.25</v>
      </c>
      <c r="L156" s="229">
        <v>86.85</v>
      </c>
      <c r="M156" s="229">
        <v>54.559399999999997</v>
      </c>
      <c r="N156" s="1"/>
      <c r="O156" s="1"/>
    </row>
    <row r="157" spans="1:15" ht="12.75" customHeight="1">
      <c r="A157" s="30">
        <v>147</v>
      </c>
      <c r="B157" s="215" t="s">
        <v>100</v>
      </c>
      <c r="C157" s="229">
        <v>2229.85</v>
      </c>
      <c r="D157" s="230">
        <v>2221.5333333333333</v>
      </c>
      <c r="E157" s="230">
        <v>2204.0666666666666</v>
      </c>
      <c r="F157" s="230">
        <v>2178.2833333333333</v>
      </c>
      <c r="G157" s="230">
        <v>2160.8166666666666</v>
      </c>
      <c r="H157" s="230">
        <v>2247.3166666666666</v>
      </c>
      <c r="I157" s="230">
        <v>2264.7833333333328</v>
      </c>
      <c r="J157" s="230">
        <v>2290.5666666666666</v>
      </c>
      <c r="K157" s="229">
        <v>2239</v>
      </c>
      <c r="L157" s="229">
        <v>2195.75</v>
      </c>
      <c r="M157" s="229">
        <v>3.3198300000000001</v>
      </c>
      <c r="N157" s="1"/>
      <c r="O157" s="1"/>
    </row>
    <row r="158" spans="1:15" ht="12.75" customHeight="1">
      <c r="A158" s="30">
        <v>148</v>
      </c>
      <c r="B158" s="215" t="s">
        <v>101</v>
      </c>
      <c r="C158" s="229">
        <v>211.65</v>
      </c>
      <c r="D158" s="230">
        <v>211.98333333333335</v>
      </c>
      <c r="E158" s="230">
        <v>210.91666666666669</v>
      </c>
      <c r="F158" s="230">
        <v>210.18333333333334</v>
      </c>
      <c r="G158" s="230">
        <v>209.11666666666667</v>
      </c>
      <c r="H158" s="230">
        <v>212.7166666666667</v>
      </c>
      <c r="I158" s="230">
        <v>213.78333333333336</v>
      </c>
      <c r="J158" s="230">
        <v>214.51666666666671</v>
      </c>
      <c r="K158" s="229">
        <v>213.05</v>
      </c>
      <c r="L158" s="229">
        <v>211.25</v>
      </c>
      <c r="M158" s="229">
        <v>12.26098</v>
      </c>
      <c r="N158" s="1"/>
      <c r="O158" s="1"/>
    </row>
    <row r="159" spans="1:15" ht="12.75" customHeight="1">
      <c r="A159" s="30">
        <v>149</v>
      </c>
      <c r="B159" s="215" t="s">
        <v>343</v>
      </c>
      <c r="C159" s="229">
        <v>296</v>
      </c>
      <c r="D159" s="230">
        <v>295.53333333333336</v>
      </c>
      <c r="E159" s="230">
        <v>293.4666666666667</v>
      </c>
      <c r="F159" s="230">
        <v>290.93333333333334</v>
      </c>
      <c r="G159" s="230">
        <v>288.86666666666667</v>
      </c>
      <c r="H159" s="230">
        <v>298.06666666666672</v>
      </c>
      <c r="I159" s="230">
        <v>300.13333333333344</v>
      </c>
      <c r="J159" s="230">
        <v>302.66666666666674</v>
      </c>
      <c r="K159" s="229">
        <v>297.60000000000002</v>
      </c>
      <c r="L159" s="229">
        <v>293</v>
      </c>
      <c r="M159" s="229">
        <v>1.70641</v>
      </c>
      <c r="N159" s="1"/>
      <c r="O159" s="1"/>
    </row>
    <row r="160" spans="1:15" ht="12.75" customHeight="1">
      <c r="A160" s="30">
        <v>150</v>
      </c>
      <c r="B160" s="215" t="s">
        <v>801</v>
      </c>
      <c r="C160" s="229">
        <v>134.5</v>
      </c>
      <c r="D160" s="230">
        <v>134.95000000000002</v>
      </c>
      <c r="E160" s="230">
        <v>132.05000000000004</v>
      </c>
      <c r="F160" s="230">
        <v>129.60000000000002</v>
      </c>
      <c r="G160" s="230">
        <v>126.70000000000005</v>
      </c>
      <c r="H160" s="230">
        <v>137.40000000000003</v>
      </c>
      <c r="I160" s="230">
        <v>140.30000000000001</v>
      </c>
      <c r="J160" s="230">
        <v>142.75000000000003</v>
      </c>
      <c r="K160" s="229">
        <v>137.85</v>
      </c>
      <c r="L160" s="229">
        <v>132.5</v>
      </c>
      <c r="M160" s="229">
        <v>91.305899999999994</v>
      </c>
      <c r="N160" s="1"/>
      <c r="O160" s="1"/>
    </row>
    <row r="161" spans="1:15" ht="12.75" customHeight="1">
      <c r="A161" s="30">
        <v>151</v>
      </c>
      <c r="B161" s="215" t="s">
        <v>102</v>
      </c>
      <c r="C161" s="229">
        <v>126.2</v>
      </c>
      <c r="D161" s="230">
        <v>126.55</v>
      </c>
      <c r="E161" s="230">
        <v>125.6</v>
      </c>
      <c r="F161" s="230">
        <v>125</v>
      </c>
      <c r="G161" s="230">
        <v>124.05</v>
      </c>
      <c r="H161" s="230">
        <v>127.14999999999999</v>
      </c>
      <c r="I161" s="230">
        <v>128.10000000000002</v>
      </c>
      <c r="J161" s="230">
        <v>128.69999999999999</v>
      </c>
      <c r="K161" s="229">
        <v>127.5</v>
      </c>
      <c r="L161" s="229">
        <v>125.95</v>
      </c>
      <c r="M161" s="229">
        <v>55.561880000000002</v>
      </c>
      <c r="N161" s="1"/>
      <c r="O161" s="1"/>
    </row>
    <row r="162" spans="1:15" ht="12.75" customHeight="1">
      <c r="A162" s="30">
        <v>152</v>
      </c>
      <c r="B162" s="215" t="s">
        <v>770</v>
      </c>
      <c r="C162" s="229">
        <v>333.8</v>
      </c>
      <c r="D162" s="230">
        <v>335.40000000000003</v>
      </c>
      <c r="E162" s="230">
        <v>328.85000000000008</v>
      </c>
      <c r="F162" s="230">
        <v>323.90000000000003</v>
      </c>
      <c r="G162" s="230">
        <v>317.35000000000008</v>
      </c>
      <c r="H162" s="230">
        <v>340.35000000000008</v>
      </c>
      <c r="I162" s="230">
        <v>346.90000000000003</v>
      </c>
      <c r="J162" s="230">
        <v>351.85000000000008</v>
      </c>
      <c r="K162" s="229">
        <v>341.95</v>
      </c>
      <c r="L162" s="229">
        <v>330.45</v>
      </c>
      <c r="M162" s="229">
        <v>17.738130000000002</v>
      </c>
      <c r="N162" s="1"/>
      <c r="O162" s="1"/>
    </row>
    <row r="163" spans="1:15" ht="12.75" customHeight="1">
      <c r="A163" s="30">
        <v>153</v>
      </c>
      <c r="B163" s="215" t="s">
        <v>344</v>
      </c>
      <c r="C163" s="229">
        <v>5000.8999999999996</v>
      </c>
      <c r="D163" s="230">
        <v>4953.0666666666666</v>
      </c>
      <c r="E163" s="230">
        <v>4887.1333333333332</v>
      </c>
      <c r="F163" s="230">
        <v>4773.3666666666668</v>
      </c>
      <c r="G163" s="230">
        <v>4707.4333333333334</v>
      </c>
      <c r="H163" s="230">
        <v>5066.833333333333</v>
      </c>
      <c r="I163" s="230">
        <v>5132.7666666666655</v>
      </c>
      <c r="J163" s="230">
        <v>5246.5333333333328</v>
      </c>
      <c r="K163" s="229">
        <v>5019</v>
      </c>
      <c r="L163" s="229">
        <v>4839.3</v>
      </c>
      <c r="M163" s="229">
        <v>1.16099</v>
      </c>
      <c r="N163" s="1"/>
      <c r="O163" s="1"/>
    </row>
    <row r="164" spans="1:15" ht="12.75" customHeight="1">
      <c r="A164" s="30">
        <v>154</v>
      </c>
      <c r="B164" s="215" t="s">
        <v>345</v>
      </c>
      <c r="C164" s="229">
        <v>798.75</v>
      </c>
      <c r="D164" s="230">
        <v>794.48333333333323</v>
      </c>
      <c r="E164" s="230">
        <v>786.26666666666642</v>
      </c>
      <c r="F164" s="230">
        <v>773.78333333333319</v>
      </c>
      <c r="G164" s="230">
        <v>765.56666666666638</v>
      </c>
      <c r="H164" s="230">
        <v>806.96666666666647</v>
      </c>
      <c r="I164" s="230">
        <v>815.18333333333339</v>
      </c>
      <c r="J164" s="230">
        <v>827.66666666666652</v>
      </c>
      <c r="K164" s="229">
        <v>802.7</v>
      </c>
      <c r="L164" s="229">
        <v>782</v>
      </c>
      <c r="M164" s="229">
        <v>2.6927500000000002</v>
      </c>
      <c r="N164" s="1"/>
      <c r="O164" s="1"/>
    </row>
    <row r="165" spans="1:15" ht="12.75" customHeight="1">
      <c r="A165" s="30">
        <v>155</v>
      </c>
      <c r="B165" s="215" t="s">
        <v>346</v>
      </c>
      <c r="C165" s="229">
        <v>166.95</v>
      </c>
      <c r="D165" s="230">
        <v>167.54999999999998</v>
      </c>
      <c r="E165" s="230">
        <v>165.64999999999998</v>
      </c>
      <c r="F165" s="230">
        <v>164.35</v>
      </c>
      <c r="G165" s="230">
        <v>162.44999999999999</v>
      </c>
      <c r="H165" s="230">
        <v>168.84999999999997</v>
      </c>
      <c r="I165" s="230">
        <v>170.75</v>
      </c>
      <c r="J165" s="230">
        <v>172.04999999999995</v>
      </c>
      <c r="K165" s="229">
        <v>169.45</v>
      </c>
      <c r="L165" s="229">
        <v>166.25</v>
      </c>
      <c r="M165" s="229">
        <v>9.9187499999999993</v>
      </c>
      <c r="N165" s="1"/>
      <c r="O165" s="1"/>
    </row>
    <row r="166" spans="1:15" ht="12.75" customHeight="1">
      <c r="A166" s="30">
        <v>156</v>
      </c>
      <c r="B166" s="215" t="s">
        <v>347</v>
      </c>
      <c r="C166" s="229">
        <v>130.5</v>
      </c>
      <c r="D166" s="230">
        <v>130.70000000000002</v>
      </c>
      <c r="E166" s="230">
        <v>129.60000000000002</v>
      </c>
      <c r="F166" s="230">
        <v>128.70000000000002</v>
      </c>
      <c r="G166" s="230">
        <v>127.60000000000002</v>
      </c>
      <c r="H166" s="230">
        <v>131.60000000000002</v>
      </c>
      <c r="I166" s="230">
        <v>132.69999999999999</v>
      </c>
      <c r="J166" s="230">
        <v>133.60000000000002</v>
      </c>
      <c r="K166" s="229">
        <v>131.80000000000001</v>
      </c>
      <c r="L166" s="229">
        <v>129.80000000000001</v>
      </c>
      <c r="M166" s="229">
        <v>10.065569999999999</v>
      </c>
      <c r="N166" s="1"/>
      <c r="O166" s="1"/>
    </row>
    <row r="167" spans="1:15" ht="12.75" customHeight="1">
      <c r="A167" s="30">
        <v>157</v>
      </c>
      <c r="B167" s="215" t="s">
        <v>251</v>
      </c>
      <c r="C167" s="229">
        <v>279.60000000000002</v>
      </c>
      <c r="D167" s="230">
        <v>280.16666666666669</v>
      </c>
      <c r="E167" s="230">
        <v>277.58333333333337</v>
      </c>
      <c r="F167" s="230">
        <v>275.56666666666666</v>
      </c>
      <c r="G167" s="230">
        <v>272.98333333333335</v>
      </c>
      <c r="H167" s="230">
        <v>282.18333333333339</v>
      </c>
      <c r="I167" s="230">
        <v>284.76666666666677</v>
      </c>
      <c r="J167" s="230">
        <v>286.78333333333342</v>
      </c>
      <c r="K167" s="229">
        <v>282.75</v>
      </c>
      <c r="L167" s="229">
        <v>278.14999999999998</v>
      </c>
      <c r="M167" s="229">
        <v>10.34792</v>
      </c>
      <c r="N167" s="1"/>
      <c r="O167" s="1"/>
    </row>
    <row r="168" spans="1:15" ht="12.75" customHeight="1">
      <c r="A168" s="30">
        <v>158</v>
      </c>
      <c r="B168" s="215" t="s">
        <v>813</v>
      </c>
      <c r="C168" s="229">
        <v>1292.6500000000001</v>
      </c>
      <c r="D168" s="230">
        <v>1291.55</v>
      </c>
      <c r="E168" s="230">
        <v>1281.0999999999999</v>
      </c>
      <c r="F168" s="230">
        <v>1269.55</v>
      </c>
      <c r="G168" s="230">
        <v>1259.0999999999999</v>
      </c>
      <c r="H168" s="230">
        <v>1303.0999999999999</v>
      </c>
      <c r="I168" s="230">
        <v>1313.5500000000002</v>
      </c>
      <c r="J168" s="230">
        <v>1325.1</v>
      </c>
      <c r="K168" s="229">
        <v>1302</v>
      </c>
      <c r="L168" s="229">
        <v>1280</v>
      </c>
      <c r="M168" s="229">
        <v>0.64034999999999997</v>
      </c>
      <c r="N168" s="1"/>
      <c r="O168" s="1"/>
    </row>
    <row r="169" spans="1:15" ht="12.75" customHeight="1">
      <c r="A169" s="30">
        <v>159</v>
      </c>
      <c r="B169" s="215" t="s">
        <v>103</v>
      </c>
      <c r="C169" s="229">
        <v>105.6</v>
      </c>
      <c r="D169" s="230">
        <v>105.36666666666667</v>
      </c>
      <c r="E169" s="230">
        <v>104.73333333333335</v>
      </c>
      <c r="F169" s="230">
        <v>103.86666666666667</v>
      </c>
      <c r="G169" s="230">
        <v>103.23333333333335</v>
      </c>
      <c r="H169" s="230">
        <v>106.23333333333335</v>
      </c>
      <c r="I169" s="230">
        <v>106.86666666666667</v>
      </c>
      <c r="J169" s="230">
        <v>107.73333333333335</v>
      </c>
      <c r="K169" s="229">
        <v>106</v>
      </c>
      <c r="L169" s="229">
        <v>104.5</v>
      </c>
      <c r="M169" s="229">
        <v>86.748530000000002</v>
      </c>
      <c r="N169" s="1"/>
      <c r="O169" s="1"/>
    </row>
    <row r="170" spans="1:15" ht="12.75" customHeight="1">
      <c r="A170" s="30">
        <v>160</v>
      </c>
      <c r="B170" s="215" t="s">
        <v>349</v>
      </c>
      <c r="C170" s="229">
        <v>1465.15</v>
      </c>
      <c r="D170" s="230">
        <v>1472.2</v>
      </c>
      <c r="E170" s="230">
        <v>1454.6000000000001</v>
      </c>
      <c r="F170" s="230">
        <v>1444.0500000000002</v>
      </c>
      <c r="G170" s="230">
        <v>1426.4500000000003</v>
      </c>
      <c r="H170" s="230">
        <v>1482.75</v>
      </c>
      <c r="I170" s="230">
        <v>1500.35</v>
      </c>
      <c r="J170" s="230">
        <v>1510.8999999999999</v>
      </c>
      <c r="K170" s="229">
        <v>1489.8</v>
      </c>
      <c r="L170" s="229">
        <v>1461.65</v>
      </c>
      <c r="M170" s="229">
        <v>1.1681999999999999</v>
      </c>
      <c r="N170" s="1"/>
      <c r="O170" s="1"/>
    </row>
    <row r="171" spans="1:15" ht="12.75" customHeight="1">
      <c r="A171" s="30">
        <v>161</v>
      </c>
      <c r="B171" s="215" t="s">
        <v>106</v>
      </c>
      <c r="C171" s="229">
        <v>42.2</v>
      </c>
      <c r="D171" s="230">
        <v>42.199999999999996</v>
      </c>
      <c r="E171" s="230">
        <v>41.749999999999993</v>
      </c>
      <c r="F171" s="230">
        <v>41.3</v>
      </c>
      <c r="G171" s="230">
        <v>40.849999999999994</v>
      </c>
      <c r="H171" s="230">
        <v>42.649999999999991</v>
      </c>
      <c r="I171" s="230">
        <v>43.099999999999994</v>
      </c>
      <c r="J171" s="230">
        <v>43.54999999999999</v>
      </c>
      <c r="K171" s="229">
        <v>42.65</v>
      </c>
      <c r="L171" s="229">
        <v>41.75</v>
      </c>
      <c r="M171" s="229">
        <v>124.17151</v>
      </c>
      <c r="N171" s="1"/>
      <c r="O171" s="1"/>
    </row>
    <row r="172" spans="1:15" ht="12.75" customHeight="1">
      <c r="A172" s="30">
        <v>162</v>
      </c>
      <c r="B172" s="215" t="s">
        <v>350</v>
      </c>
      <c r="C172" s="229">
        <v>2664.6</v>
      </c>
      <c r="D172" s="230">
        <v>2657.6666666666665</v>
      </c>
      <c r="E172" s="230">
        <v>2626.3833333333332</v>
      </c>
      <c r="F172" s="230">
        <v>2588.1666666666665</v>
      </c>
      <c r="G172" s="230">
        <v>2556.8833333333332</v>
      </c>
      <c r="H172" s="230">
        <v>2695.8833333333332</v>
      </c>
      <c r="I172" s="230">
        <v>2727.166666666667</v>
      </c>
      <c r="J172" s="230">
        <v>2765.3833333333332</v>
      </c>
      <c r="K172" s="229">
        <v>2688.95</v>
      </c>
      <c r="L172" s="229">
        <v>2619.4499999999998</v>
      </c>
      <c r="M172" s="229">
        <v>0.20502000000000001</v>
      </c>
      <c r="N172" s="1"/>
      <c r="O172" s="1"/>
    </row>
    <row r="173" spans="1:15" ht="12.75" customHeight="1">
      <c r="A173" s="30">
        <v>163</v>
      </c>
      <c r="B173" s="215" t="s">
        <v>351</v>
      </c>
      <c r="C173" s="229">
        <v>3096.9</v>
      </c>
      <c r="D173" s="230">
        <v>3104.0333333333333</v>
      </c>
      <c r="E173" s="230">
        <v>3072.8666666666668</v>
      </c>
      <c r="F173" s="230">
        <v>3048.8333333333335</v>
      </c>
      <c r="G173" s="230">
        <v>3017.666666666667</v>
      </c>
      <c r="H173" s="230">
        <v>3128.0666666666666</v>
      </c>
      <c r="I173" s="230">
        <v>3159.2333333333336</v>
      </c>
      <c r="J173" s="230">
        <v>3183.2666666666664</v>
      </c>
      <c r="K173" s="229">
        <v>3135.2</v>
      </c>
      <c r="L173" s="229">
        <v>3080</v>
      </c>
      <c r="M173" s="229">
        <v>0.11269</v>
      </c>
      <c r="N173" s="1"/>
      <c r="O173" s="1"/>
    </row>
    <row r="174" spans="1:15" ht="12.75" customHeight="1">
      <c r="A174" s="30">
        <v>164</v>
      </c>
      <c r="B174" s="215" t="s">
        <v>352</v>
      </c>
      <c r="C174" s="229">
        <v>186.8</v>
      </c>
      <c r="D174" s="230">
        <v>186.05000000000004</v>
      </c>
      <c r="E174" s="230">
        <v>183.80000000000007</v>
      </c>
      <c r="F174" s="230">
        <v>180.80000000000004</v>
      </c>
      <c r="G174" s="230">
        <v>178.55000000000007</v>
      </c>
      <c r="H174" s="230">
        <v>189.05000000000007</v>
      </c>
      <c r="I174" s="230">
        <v>191.3</v>
      </c>
      <c r="J174" s="230">
        <v>194.30000000000007</v>
      </c>
      <c r="K174" s="229">
        <v>188.3</v>
      </c>
      <c r="L174" s="229">
        <v>183.05</v>
      </c>
      <c r="M174" s="229">
        <v>11.18543</v>
      </c>
      <c r="N174" s="1"/>
      <c r="O174" s="1"/>
    </row>
    <row r="175" spans="1:15" ht="12.75" customHeight="1">
      <c r="A175" s="30">
        <v>165</v>
      </c>
      <c r="B175" s="215" t="s">
        <v>252</v>
      </c>
      <c r="C175" s="229">
        <v>943</v>
      </c>
      <c r="D175" s="230">
        <v>945.51666666666677</v>
      </c>
      <c r="E175" s="230">
        <v>938.03333333333353</v>
      </c>
      <c r="F175" s="230">
        <v>933.06666666666672</v>
      </c>
      <c r="G175" s="230">
        <v>925.58333333333348</v>
      </c>
      <c r="H175" s="230">
        <v>950.48333333333358</v>
      </c>
      <c r="I175" s="230">
        <v>957.96666666666692</v>
      </c>
      <c r="J175" s="230">
        <v>962.93333333333362</v>
      </c>
      <c r="K175" s="229">
        <v>953</v>
      </c>
      <c r="L175" s="229">
        <v>940.55</v>
      </c>
      <c r="M175" s="229">
        <v>2.6901899999999999</v>
      </c>
      <c r="N175" s="1"/>
      <c r="O175" s="1"/>
    </row>
    <row r="176" spans="1:15" ht="12.75" customHeight="1">
      <c r="A176" s="30">
        <v>166</v>
      </c>
      <c r="B176" s="215" t="s">
        <v>353</v>
      </c>
      <c r="C176" s="229">
        <v>1383.55</v>
      </c>
      <c r="D176" s="230">
        <v>1387.0666666666668</v>
      </c>
      <c r="E176" s="230">
        <v>1376.6333333333337</v>
      </c>
      <c r="F176" s="230">
        <v>1369.7166666666669</v>
      </c>
      <c r="G176" s="230">
        <v>1359.2833333333338</v>
      </c>
      <c r="H176" s="230">
        <v>1393.9833333333336</v>
      </c>
      <c r="I176" s="230">
        <v>1404.4166666666665</v>
      </c>
      <c r="J176" s="230">
        <v>1411.3333333333335</v>
      </c>
      <c r="K176" s="229">
        <v>1397.5</v>
      </c>
      <c r="L176" s="229">
        <v>1380.15</v>
      </c>
      <c r="M176" s="229">
        <v>0.36430000000000001</v>
      </c>
      <c r="N176" s="1"/>
      <c r="O176" s="1"/>
    </row>
    <row r="177" spans="1:15" ht="12.75" customHeight="1">
      <c r="A177" s="30">
        <v>167</v>
      </c>
      <c r="B177" s="215" t="s">
        <v>104</v>
      </c>
      <c r="C177" s="229">
        <v>663.05</v>
      </c>
      <c r="D177" s="230">
        <v>654.30000000000007</v>
      </c>
      <c r="E177" s="230">
        <v>644.25000000000011</v>
      </c>
      <c r="F177" s="230">
        <v>625.45000000000005</v>
      </c>
      <c r="G177" s="230">
        <v>615.40000000000009</v>
      </c>
      <c r="H177" s="230">
        <v>673.10000000000014</v>
      </c>
      <c r="I177" s="230">
        <v>683.15000000000009</v>
      </c>
      <c r="J177" s="230">
        <v>701.95000000000016</v>
      </c>
      <c r="K177" s="229">
        <v>664.35</v>
      </c>
      <c r="L177" s="229">
        <v>635.5</v>
      </c>
      <c r="M177" s="229">
        <v>38.591030000000003</v>
      </c>
      <c r="N177" s="1"/>
      <c r="O177" s="1"/>
    </row>
    <row r="178" spans="1:15" ht="12.75" customHeight="1">
      <c r="A178" s="30">
        <v>168</v>
      </c>
      <c r="B178" s="215" t="s">
        <v>814</v>
      </c>
      <c r="C178" s="229">
        <v>1213.75</v>
      </c>
      <c r="D178" s="230">
        <v>1206.25</v>
      </c>
      <c r="E178" s="230">
        <v>1187.5</v>
      </c>
      <c r="F178" s="230">
        <v>1161.25</v>
      </c>
      <c r="G178" s="230">
        <v>1142.5</v>
      </c>
      <c r="H178" s="230">
        <v>1232.5</v>
      </c>
      <c r="I178" s="230">
        <v>1251.25</v>
      </c>
      <c r="J178" s="230">
        <v>1277.5</v>
      </c>
      <c r="K178" s="229">
        <v>1225</v>
      </c>
      <c r="L178" s="229">
        <v>1180</v>
      </c>
      <c r="M178" s="229">
        <v>0.52776000000000001</v>
      </c>
      <c r="N178" s="1"/>
      <c r="O178" s="1"/>
    </row>
    <row r="179" spans="1:15" ht="12.75" customHeight="1">
      <c r="A179" s="30">
        <v>169</v>
      </c>
      <c r="B179" s="215" t="s">
        <v>354</v>
      </c>
      <c r="C179" s="229">
        <v>1700.6</v>
      </c>
      <c r="D179" s="230">
        <v>1709.8500000000001</v>
      </c>
      <c r="E179" s="230">
        <v>1687.7500000000002</v>
      </c>
      <c r="F179" s="230">
        <v>1674.9</v>
      </c>
      <c r="G179" s="230">
        <v>1652.8000000000002</v>
      </c>
      <c r="H179" s="230">
        <v>1722.7000000000003</v>
      </c>
      <c r="I179" s="230">
        <v>1744.8000000000002</v>
      </c>
      <c r="J179" s="230">
        <v>1757.6500000000003</v>
      </c>
      <c r="K179" s="229">
        <v>1731.95</v>
      </c>
      <c r="L179" s="229">
        <v>1697</v>
      </c>
      <c r="M179" s="229">
        <v>0.60343000000000002</v>
      </c>
      <c r="N179" s="1"/>
      <c r="O179" s="1"/>
    </row>
    <row r="180" spans="1:15" ht="12.75" customHeight="1">
      <c r="A180" s="30">
        <v>170</v>
      </c>
      <c r="B180" s="215" t="s">
        <v>253</v>
      </c>
      <c r="C180" s="229">
        <v>439.15</v>
      </c>
      <c r="D180" s="230">
        <v>438.36666666666662</v>
      </c>
      <c r="E180" s="230">
        <v>436.48333333333323</v>
      </c>
      <c r="F180" s="230">
        <v>433.81666666666661</v>
      </c>
      <c r="G180" s="230">
        <v>431.93333333333322</v>
      </c>
      <c r="H180" s="230">
        <v>441.03333333333325</v>
      </c>
      <c r="I180" s="230">
        <v>442.91666666666657</v>
      </c>
      <c r="J180" s="230">
        <v>445.58333333333326</v>
      </c>
      <c r="K180" s="229">
        <v>440.25</v>
      </c>
      <c r="L180" s="229">
        <v>435.7</v>
      </c>
      <c r="M180" s="229">
        <v>0.52644999999999997</v>
      </c>
      <c r="N180" s="1"/>
      <c r="O180" s="1"/>
    </row>
    <row r="181" spans="1:15" ht="12.75" customHeight="1">
      <c r="A181" s="30">
        <v>171</v>
      </c>
      <c r="B181" s="215" t="s">
        <v>107</v>
      </c>
      <c r="C181" s="229">
        <v>1065.3499999999999</v>
      </c>
      <c r="D181" s="230">
        <v>1061.9166666666667</v>
      </c>
      <c r="E181" s="230">
        <v>1055.9833333333336</v>
      </c>
      <c r="F181" s="230">
        <v>1046.6166666666668</v>
      </c>
      <c r="G181" s="230">
        <v>1040.6833333333336</v>
      </c>
      <c r="H181" s="230">
        <v>1071.2833333333335</v>
      </c>
      <c r="I181" s="230">
        <v>1077.2166666666665</v>
      </c>
      <c r="J181" s="230">
        <v>1086.5833333333335</v>
      </c>
      <c r="K181" s="229">
        <v>1067.8499999999999</v>
      </c>
      <c r="L181" s="229">
        <v>1052.55</v>
      </c>
      <c r="M181" s="229">
        <v>4.5230300000000003</v>
      </c>
      <c r="N181" s="1"/>
      <c r="O181" s="1"/>
    </row>
    <row r="182" spans="1:15" ht="12.75" customHeight="1">
      <c r="A182" s="30">
        <v>172</v>
      </c>
      <c r="B182" s="215" t="s">
        <v>254</v>
      </c>
      <c r="C182" s="229">
        <v>473.55</v>
      </c>
      <c r="D182" s="230">
        <v>473.56666666666666</v>
      </c>
      <c r="E182" s="230">
        <v>471.08333333333331</v>
      </c>
      <c r="F182" s="230">
        <v>468.61666666666667</v>
      </c>
      <c r="G182" s="230">
        <v>466.13333333333333</v>
      </c>
      <c r="H182" s="230">
        <v>476.0333333333333</v>
      </c>
      <c r="I182" s="230">
        <v>478.51666666666665</v>
      </c>
      <c r="J182" s="230">
        <v>480.98333333333329</v>
      </c>
      <c r="K182" s="229">
        <v>476.05</v>
      </c>
      <c r="L182" s="229">
        <v>471.1</v>
      </c>
      <c r="M182" s="229">
        <v>0.53100999999999998</v>
      </c>
      <c r="N182" s="1"/>
      <c r="O182" s="1"/>
    </row>
    <row r="183" spans="1:15" ht="12.75" customHeight="1">
      <c r="A183" s="30">
        <v>173</v>
      </c>
      <c r="B183" s="215" t="s">
        <v>108</v>
      </c>
      <c r="C183" s="229">
        <v>1446.45</v>
      </c>
      <c r="D183" s="230">
        <v>1439.3833333333332</v>
      </c>
      <c r="E183" s="230">
        <v>1428.7666666666664</v>
      </c>
      <c r="F183" s="230">
        <v>1411.0833333333333</v>
      </c>
      <c r="G183" s="230">
        <v>1400.4666666666665</v>
      </c>
      <c r="H183" s="230">
        <v>1457.0666666666664</v>
      </c>
      <c r="I183" s="230">
        <v>1467.6833333333332</v>
      </c>
      <c r="J183" s="230">
        <v>1485.3666666666663</v>
      </c>
      <c r="K183" s="229">
        <v>1450</v>
      </c>
      <c r="L183" s="229">
        <v>1421.7</v>
      </c>
      <c r="M183" s="229">
        <v>4.1955999999999998</v>
      </c>
      <c r="N183" s="1"/>
      <c r="O183" s="1"/>
    </row>
    <row r="184" spans="1:15" ht="12.75" customHeight="1">
      <c r="A184" s="30">
        <v>174</v>
      </c>
      <c r="B184" s="215" t="s">
        <v>109</v>
      </c>
      <c r="C184" s="229">
        <v>283.8</v>
      </c>
      <c r="D184" s="230">
        <v>283.58333333333331</v>
      </c>
      <c r="E184" s="230">
        <v>281.91666666666663</v>
      </c>
      <c r="F184" s="230">
        <v>280.0333333333333</v>
      </c>
      <c r="G184" s="230">
        <v>278.36666666666662</v>
      </c>
      <c r="H184" s="230">
        <v>285.46666666666664</v>
      </c>
      <c r="I184" s="230">
        <v>287.13333333333327</v>
      </c>
      <c r="J184" s="230">
        <v>289.01666666666665</v>
      </c>
      <c r="K184" s="229">
        <v>285.25</v>
      </c>
      <c r="L184" s="229">
        <v>281.7</v>
      </c>
      <c r="M184" s="229">
        <v>7.9759200000000003</v>
      </c>
      <c r="N184" s="1"/>
      <c r="O184" s="1"/>
    </row>
    <row r="185" spans="1:15" ht="12.75" customHeight="1">
      <c r="A185" s="30">
        <v>175</v>
      </c>
      <c r="B185" s="215" t="s">
        <v>355</v>
      </c>
      <c r="C185" s="229">
        <v>372.9</v>
      </c>
      <c r="D185" s="230">
        <v>375.83333333333331</v>
      </c>
      <c r="E185" s="230">
        <v>368.16666666666663</v>
      </c>
      <c r="F185" s="230">
        <v>363.43333333333334</v>
      </c>
      <c r="G185" s="230">
        <v>355.76666666666665</v>
      </c>
      <c r="H185" s="230">
        <v>380.56666666666661</v>
      </c>
      <c r="I185" s="230">
        <v>388.23333333333323</v>
      </c>
      <c r="J185" s="230">
        <v>392.96666666666658</v>
      </c>
      <c r="K185" s="229">
        <v>383.5</v>
      </c>
      <c r="L185" s="229">
        <v>371.1</v>
      </c>
      <c r="M185" s="229">
        <v>21.196449999999999</v>
      </c>
      <c r="N185" s="1"/>
      <c r="O185" s="1"/>
    </row>
    <row r="186" spans="1:15" ht="12.75" customHeight="1">
      <c r="A186" s="30">
        <v>176</v>
      </c>
      <c r="B186" s="215" t="s">
        <v>110</v>
      </c>
      <c r="C186" s="229">
        <v>1769.05</v>
      </c>
      <c r="D186" s="230">
        <v>1763.6666666666667</v>
      </c>
      <c r="E186" s="230">
        <v>1754.9333333333334</v>
      </c>
      <c r="F186" s="230">
        <v>1740.8166666666666</v>
      </c>
      <c r="G186" s="230">
        <v>1732.0833333333333</v>
      </c>
      <c r="H186" s="230">
        <v>1777.7833333333335</v>
      </c>
      <c r="I186" s="230">
        <v>1786.5166666666667</v>
      </c>
      <c r="J186" s="230">
        <v>1800.6333333333337</v>
      </c>
      <c r="K186" s="229">
        <v>1772.4</v>
      </c>
      <c r="L186" s="229">
        <v>1749.55</v>
      </c>
      <c r="M186" s="229">
        <v>7.5421300000000002</v>
      </c>
      <c r="N186" s="1"/>
      <c r="O186" s="1"/>
    </row>
    <row r="187" spans="1:15" ht="12.75" customHeight="1">
      <c r="A187" s="30">
        <v>177</v>
      </c>
      <c r="B187" s="215" t="s">
        <v>356</v>
      </c>
      <c r="C187" s="229">
        <v>713.5</v>
      </c>
      <c r="D187" s="230">
        <v>712.41666666666663</v>
      </c>
      <c r="E187" s="230">
        <v>705.83333333333326</v>
      </c>
      <c r="F187" s="230">
        <v>698.16666666666663</v>
      </c>
      <c r="G187" s="230">
        <v>691.58333333333326</v>
      </c>
      <c r="H187" s="230">
        <v>720.08333333333326</v>
      </c>
      <c r="I187" s="230">
        <v>726.66666666666652</v>
      </c>
      <c r="J187" s="230">
        <v>734.33333333333326</v>
      </c>
      <c r="K187" s="229">
        <v>719</v>
      </c>
      <c r="L187" s="229">
        <v>704.75</v>
      </c>
      <c r="M187" s="229">
        <v>2.1465000000000001</v>
      </c>
      <c r="N187" s="1"/>
      <c r="O187" s="1"/>
    </row>
    <row r="188" spans="1:15" ht="12.75" customHeight="1">
      <c r="A188" s="30">
        <v>178</v>
      </c>
      <c r="B188" s="215" t="s">
        <v>849</v>
      </c>
      <c r="C188" s="229">
        <v>324.75</v>
      </c>
      <c r="D188" s="230">
        <v>325.34999999999997</v>
      </c>
      <c r="E188" s="230">
        <v>322.29999999999995</v>
      </c>
      <c r="F188" s="230">
        <v>319.84999999999997</v>
      </c>
      <c r="G188" s="230">
        <v>316.79999999999995</v>
      </c>
      <c r="H188" s="230">
        <v>327.79999999999995</v>
      </c>
      <c r="I188" s="230">
        <v>330.85</v>
      </c>
      <c r="J188" s="230">
        <v>333.29999999999995</v>
      </c>
      <c r="K188" s="229">
        <v>328.4</v>
      </c>
      <c r="L188" s="229">
        <v>322.89999999999998</v>
      </c>
      <c r="M188" s="229">
        <v>2.34735</v>
      </c>
      <c r="N188" s="1"/>
      <c r="O188" s="1"/>
    </row>
    <row r="189" spans="1:15" ht="12.75" customHeight="1">
      <c r="A189" s="30">
        <v>179</v>
      </c>
      <c r="B189" s="215" t="s">
        <v>358</v>
      </c>
      <c r="C189" s="229">
        <v>2109.1</v>
      </c>
      <c r="D189" s="230">
        <v>2093.7000000000003</v>
      </c>
      <c r="E189" s="230">
        <v>2070.4000000000005</v>
      </c>
      <c r="F189" s="230">
        <v>2031.7000000000003</v>
      </c>
      <c r="G189" s="230">
        <v>2008.4000000000005</v>
      </c>
      <c r="H189" s="230">
        <v>2132.4000000000005</v>
      </c>
      <c r="I189" s="230">
        <v>2155.7000000000007</v>
      </c>
      <c r="J189" s="230">
        <v>2194.4000000000005</v>
      </c>
      <c r="K189" s="229">
        <v>2117</v>
      </c>
      <c r="L189" s="229">
        <v>2055</v>
      </c>
      <c r="M189" s="229">
        <v>1.4881</v>
      </c>
      <c r="N189" s="1"/>
      <c r="O189" s="1"/>
    </row>
    <row r="190" spans="1:15" ht="12.75" customHeight="1">
      <c r="A190" s="30">
        <v>180</v>
      </c>
      <c r="B190" s="215" t="s">
        <v>359</v>
      </c>
      <c r="C190" s="229">
        <v>671.95</v>
      </c>
      <c r="D190" s="230">
        <v>667.4</v>
      </c>
      <c r="E190" s="230">
        <v>656.59999999999991</v>
      </c>
      <c r="F190" s="230">
        <v>641.24999999999989</v>
      </c>
      <c r="G190" s="230">
        <v>630.44999999999982</v>
      </c>
      <c r="H190" s="230">
        <v>682.75</v>
      </c>
      <c r="I190" s="230">
        <v>693.55</v>
      </c>
      <c r="J190" s="230">
        <v>708.90000000000009</v>
      </c>
      <c r="K190" s="229">
        <v>678.2</v>
      </c>
      <c r="L190" s="229">
        <v>652.04999999999995</v>
      </c>
      <c r="M190" s="229">
        <v>2.2864399999999998</v>
      </c>
      <c r="N190" s="1"/>
      <c r="O190" s="1"/>
    </row>
    <row r="191" spans="1:15" ht="12.75" customHeight="1">
      <c r="A191" s="30">
        <v>181</v>
      </c>
      <c r="B191" s="215" t="s">
        <v>360</v>
      </c>
      <c r="C191" s="229">
        <v>249.6</v>
      </c>
      <c r="D191" s="230">
        <v>251.93333333333331</v>
      </c>
      <c r="E191" s="230">
        <v>246.36666666666662</v>
      </c>
      <c r="F191" s="230">
        <v>243.1333333333333</v>
      </c>
      <c r="G191" s="230">
        <v>237.56666666666661</v>
      </c>
      <c r="H191" s="230">
        <v>255.16666666666663</v>
      </c>
      <c r="I191" s="230">
        <v>260.73333333333329</v>
      </c>
      <c r="J191" s="230">
        <v>263.96666666666664</v>
      </c>
      <c r="K191" s="229">
        <v>257.5</v>
      </c>
      <c r="L191" s="229">
        <v>248.7</v>
      </c>
      <c r="M191" s="229">
        <v>4.0947699999999996</v>
      </c>
      <c r="N191" s="1"/>
      <c r="O191" s="1"/>
    </row>
    <row r="192" spans="1:15" ht="12.75" customHeight="1">
      <c r="A192" s="30">
        <v>182</v>
      </c>
      <c r="B192" s="215" t="s">
        <v>361</v>
      </c>
      <c r="C192" s="229">
        <v>3183.95</v>
      </c>
      <c r="D192" s="230">
        <v>3174.7000000000003</v>
      </c>
      <c r="E192" s="230">
        <v>3149.4000000000005</v>
      </c>
      <c r="F192" s="230">
        <v>3114.8500000000004</v>
      </c>
      <c r="G192" s="230">
        <v>3089.5500000000006</v>
      </c>
      <c r="H192" s="230">
        <v>3209.2500000000005</v>
      </c>
      <c r="I192" s="230">
        <v>3234.5500000000006</v>
      </c>
      <c r="J192" s="230">
        <v>3269.1000000000004</v>
      </c>
      <c r="K192" s="229">
        <v>3200</v>
      </c>
      <c r="L192" s="229">
        <v>3140.15</v>
      </c>
      <c r="M192" s="229">
        <v>0.99036999999999997</v>
      </c>
      <c r="N192" s="1"/>
      <c r="O192" s="1"/>
    </row>
    <row r="193" spans="1:15" ht="12.75" customHeight="1">
      <c r="A193" s="30">
        <v>183</v>
      </c>
      <c r="B193" s="215" t="s">
        <v>111</v>
      </c>
      <c r="C193" s="229">
        <v>483.75</v>
      </c>
      <c r="D193" s="230">
        <v>482.0333333333333</v>
      </c>
      <c r="E193" s="230">
        <v>479.26666666666659</v>
      </c>
      <c r="F193" s="230">
        <v>474.7833333333333</v>
      </c>
      <c r="G193" s="230">
        <v>472.01666666666659</v>
      </c>
      <c r="H193" s="230">
        <v>486.51666666666659</v>
      </c>
      <c r="I193" s="230">
        <v>489.28333333333325</v>
      </c>
      <c r="J193" s="230">
        <v>493.76666666666659</v>
      </c>
      <c r="K193" s="229">
        <v>484.8</v>
      </c>
      <c r="L193" s="229">
        <v>477.55</v>
      </c>
      <c r="M193" s="229">
        <v>7.7652299999999999</v>
      </c>
      <c r="N193" s="1"/>
      <c r="O193" s="1"/>
    </row>
    <row r="194" spans="1:15" ht="12.75" customHeight="1">
      <c r="A194" s="30">
        <v>184</v>
      </c>
      <c r="B194" s="215" t="s">
        <v>362</v>
      </c>
      <c r="C194" s="229">
        <v>585.75</v>
      </c>
      <c r="D194" s="230">
        <v>587.1</v>
      </c>
      <c r="E194" s="230">
        <v>582.65000000000009</v>
      </c>
      <c r="F194" s="230">
        <v>579.55000000000007</v>
      </c>
      <c r="G194" s="230">
        <v>575.10000000000014</v>
      </c>
      <c r="H194" s="230">
        <v>590.20000000000005</v>
      </c>
      <c r="I194" s="230">
        <v>594.65000000000009</v>
      </c>
      <c r="J194" s="230">
        <v>597.75</v>
      </c>
      <c r="K194" s="229">
        <v>591.54999999999995</v>
      </c>
      <c r="L194" s="229">
        <v>584</v>
      </c>
      <c r="M194" s="229">
        <v>6.35893</v>
      </c>
      <c r="N194" s="1"/>
      <c r="O194" s="1"/>
    </row>
    <row r="195" spans="1:15" ht="12.75" customHeight="1">
      <c r="A195" s="30">
        <v>185</v>
      </c>
      <c r="B195" s="215" t="s">
        <v>363</v>
      </c>
      <c r="C195" s="229">
        <v>111.4</v>
      </c>
      <c r="D195" s="230">
        <v>111.18333333333334</v>
      </c>
      <c r="E195" s="230">
        <v>110.26666666666668</v>
      </c>
      <c r="F195" s="230">
        <v>109.13333333333334</v>
      </c>
      <c r="G195" s="230">
        <v>108.21666666666668</v>
      </c>
      <c r="H195" s="230">
        <v>112.31666666666668</v>
      </c>
      <c r="I195" s="230">
        <v>113.23333333333333</v>
      </c>
      <c r="J195" s="230">
        <v>114.36666666666667</v>
      </c>
      <c r="K195" s="229">
        <v>112.1</v>
      </c>
      <c r="L195" s="229">
        <v>110.05</v>
      </c>
      <c r="M195" s="229">
        <v>13.884230000000001</v>
      </c>
      <c r="N195" s="1"/>
      <c r="O195" s="1"/>
    </row>
    <row r="196" spans="1:15" ht="12.75" customHeight="1">
      <c r="A196" s="30">
        <v>186</v>
      </c>
      <c r="B196" s="215" t="s">
        <v>364</v>
      </c>
      <c r="C196" s="229">
        <v>160.6</v>
      </c>
      <c r="D196" s="230">
        <v>161.03333333333333</v>
      </c>
      <c r="E196" s="230">
        <v>159.76666666666665</v>
      </c>
      <c r="F196" s="230">
        <v>158.93333333333331</v>
      </c>
      <c r="G196" s="230">
        <v>157.66666666666663</v>
      </c>
      <c r="H196" s="230">
        <v>161.86666666666667</v>
      </c>
      <c r="I196" s="230">
        <v>163.13333333333338</v>
      </c>
      <c r="J196" s="230">
        <v>163.9666666666667</v>
      </c>
      <c r="K196" s="229">
        <v>162.30000000000001</v>
      </c>
      <c r="L196" s="229">
        <v>160.19999999999999</v>
      </c>
      <c r="M196" s="229">
        <v>13.9084</v>
      </c>
      <c r="N196" s="1"/>
      <c r="O196" s="1"/>
    </row>
    <row r="197" spans="1:15" ht="12.75" customHeight="1">
      <c r="A197" s="30">
        <v>187</v>
      </c>
      <c r="B197" s="215" t="s">
        <v>255</v>
      </c>
      <c r="C197" s="229">
        <v>296.95</v>
      </c>
      <c r="D197" s="230">
        <v>296.8</v>
      </c>
      <c r="E197" s="230">
        <v>293.85000000000002</v>
      </c>
      <c r="F197" s="230">
        <v>290.75</v>
      </c>
      <c r="G197" s="230">
        <v>287.8</v>
      </c>
      <c r="H197" s="230">
        <v>299.90000000000003</v>
      </c>
      <c r="I197" s="230">
        <v>302.84999999999997</v>
      </c>
      <c r="J197" s="230">
        <v>305.95000000000005</v>
      </c>
      <c r="K197" s="229">
        <v>299.75</v>
      </c>
      <c r="L197" s="229">
        <v>293.7</v>
      </c>
      <c r="M197" s="229">
        <v>2.9255399999999998</v>
      </c>
      <c r="N197" s="1"/>
      <c r="O197" s="1"/>
    </row>
    <row r="198" spans="1:15" ht="12.75" customHeight="1">
      <c r="A198" s="30">
        <v>188</v>
      </c>
      <c r="B198" s="215" t="s">
        <v>366</v>
      </c>
      <c r="C198" s="229">
        <v>1304.95</v>
      </c>
      <c r="D198" s="230">
        <v>1299.9833333333333</v>
      </c>
      <c r="E198" s="230">
        <v>1285.0166666666667</v>
      </c>
      <c r="F198" s="230">
        <v>1265.0833333333333</v>
      </c>
      <c r="G198" s="230">
        <v>1250.1166666666666</v>
      </c>
      <c r="H198" s="230">
        <v>1319.9166666666667</v>
      </c>
      <c r="I198" s="230">
        <v>1334.8833333333334</v>
      </c>
      <c r="J198" s="230">
        <v>1354.8166666666668</v>
      </c>
      <c r="K198" s="229">
        <v>1314.95</v>
      </c>
      <c r="L198" s="229">
        <v>1280.05</v>
      </c>
      <c r="M198" s="229">
        <v>2.3003999999999998</v>
      </c>
      <c r="N198" s="1"/>
      <c r="O198" s="1"/>
    </row>
    <row r="199" spans="1:15" ht="12.75" customHeight="1">
      <c r="A199" s="30">
        <v>189</v>
      </c>
      <c r="B199" s="215" t="s">
        <v>113</v>
      </c>
      <c r="C199" s="229">
        <v>1129.05</v>
      </c>
      <c r="D199" s="230">
        <v>1126.3500000000001</v>
      </c>
      <c r="E199" s="230">
        <v>1118.9000000000003</v>
      </c>
      <c r="F199" s="230">
        <v>1108.7500000000002</v>
      </c>
      <c r="G199" s="230">
        <v>1101.3000000000004</v>
      </c>
      <c r="H199" s="230">
        <v>1136.5000000000002</v>
      </c>
      <c r="I199" s="230">
        <v>1143.95</v>
      </c>
      <c r="J199" s="230">
        <v>1154.1000000000001</v>
      </c>
      <c r="K199" s="229">
        <v>1133.8</v>
      </c>
      <c r="L199" s="229">
        <v>1116.2</v>
      </c>
      <c r="M199" s="229">
        <v>24.590389999999999</v>
      </c>
      <c r="N199" s="1"/>
      <c r="O199" s="1"/>
    </row>
    <row r="200" spans="1:15" ht="12.75" customHeight="1">
      <c r="A200" s="30">
        <v>190</v>
      </c>
      <c r="B200" s="215" t="s">
        <v>115</v>
      </c>
      <c r="C200" s="229">
        <v>1995.4</v>
      </c>
      <c r="D200" s="230">
        <v>1988.2833333333335</v>
      </c>
      <c r="E200" s="230">
        <v>1977.116666666667</v>
      </c>
      <c r="F200" s="230">
        <v>1958.8333333333335</v>
      </c>
      <c r="G200" s="230">
        <v>1947.666666666667</v>
      </c>
      <c r="H200" s="230">
        <v>2006.5666666666671</v>
      </c>
      <c r="I200" s="230">
        <v>2017.7333333333336</v>
      </c>
      <c r="J200" s="230">
        <v>2036.0166666666671</v>
      </c>
      <c r="K200" s="229">
        <v>1999.45</v>
      </c>
      <c r="L200" s="229">
        <v>1970</v>
      </c>
      <c r="M200" s="229">
        <v>3.25116</v>
      </c>
      <c r="N200" s="1"/>
      <c r="O200" s="1"/>
    </row>
    <row r="201" spans="1:15" ht="12.75" customHeight="1">
      <c r="A201" s="30">
        <v>191</v>
      </c>
      <c r="B201" s="215" t="s">
        <v>116</v>
      </c>
      <c r="C201" s="229">
        <v>1607.7</v>
      </c>
      <c r="D201" s="230">
        <v>1605.4166666666667</v>
      </c>
      <c r="E201" s="230">
        <v>1598.2833333333335</v>
      </c>
      <c r="F201" s="230">
        <v>1588.8666666666668</v>
      </c>
      <c r="G201" s="230">
        <v>1581.7333333333336</v>
      </c>
      <c r="H201" s="230">
        <v>1614.8333333333335</v>
      </c>
      <c r="I201" s="230">
        <v>1621.9666666666667</v>
      </c>
      <c r="J201" s="230">
        <v>1631.3833333333334</v>
      </c>
      <c r="K201" s="229">
        <v>1612.55</v>
      </c>
      <c r="L201" s="229">
        <v>1596</v>
      </c>
      <c r="M201" s="229">
        <v>124.74513</v>
      </c>
      <c r="N201" s="1"/>
      <c r="O201" s="1"/>
    </row>
    <row r="202" spans="1:15" ht="12.75" customHeight="1">
      <c r="A202" s="30">
        <v>192</v>
      </c>
      <c r="B202" s="215" t="s">
        <v>117</v>
      </c>
      <c r="C202" s="229">
        <v>594.45000000000005</v>
      </c>
      <c r="D202" s="230">
        <v>590.88333333333333</v>
      </c>
      <c r="E202" s="230">
        <v>586.26666666666665</v>
      </c>
      <c r="F202" s="230">
        <v>578.08333333333337</v>
      </c>
      <c r="G202" s="230">
        <v>573.4666666666667</v>
      </c>
      <c r="H202" s="230">
        <v>599.06666666666661</v>
      </c>
      <c r="I202" s="230">
        <v>603.68333333333317</v>
      </c>
      <c r="J202" s="230">
        <v>611.86666666666656</v>
      </c>
      <c r="K202" s="229">
        <v>595.5</v>
      </c>
      <c r="L202" s="229">
        <v>582.70000000000005</v>
      </c>
      <c r="M202" s="229">
        <v>34.402839999999998</v>
      </c>
      <c r="N202" s="1"/>
      <c r="O202" s="1"/>
    </row>
    <row r="203" spans="1:15" ht="12.75" customHeight="1">
      <c r="A203" s="30">
        <v>193</v>
      </c>
      <c r="B203" s="215" t="s">
        <v>367</v>
      </c>
      <c r="C203" s="229">
        <v>69</v>
      </c>
      <c r="D203" s="230">
        <v>68.583333333333329</v>
      </c>
      <c r="E203" s="230">
        <v>67.36666666666666</v>
      </c>
      <c r="F203" s="230">
        <v>65.733333333333334</v>
      </c>
      <c r="G203" s="230">
        <v>64.516666666666666</v>
      </c>
      <c r="H203" s="230">
        <v>70.216666666666654</v>
      </c>
      <c r="I203" s="230">
        <v>71.433333333333323</v>
      </c>
      <c r="J203" s="230">
        <v>73.066666666666649</v>
      </c>
      <c r="K203" s="229">
        <v>69.8</v>
      </c>
      <c r="L203" s="229">
        <v>66.95</v>
      </c>
      <c r="M203" s="229">
        <v>104.35722</v>
      </c>
      <c r="N203" s="1"/>
      <c r="O203" s="1"/>
    </row>
    <row r="204" spans="1:15" ht="12.75" customHeight="1">
      <c r="A204" s="30">
        <v>194</v>
      </c>
      <c r="B204" s="215" t="s">
        <v>815</v>
      </c>
      <c r="C204" s="229">
        <v>677.65</v>
      </c>
      <c r="D204" s="230">
        <v>676.61666666666667</v>
      </c>
      <c r="E204" s="230">
        <v>666.58333333333337</v>
      </c>
      <c r="F204" s="230">
        <v>655.51666666666665</v>
      </c>
      <c r="G204" s="230">
        <v>645.48333333333335</v>
      </c>
      <c r="H204" s="230">
        <v>687.68333333333339</v>
      </c>
      <c r="I204" s="230">
        <v>697.7166666666667</v>
      </c>
      <c r="J204" s="230">
        <v>708.78333333333342</v>
      </c>
      <c r="K204" s="229">
        <v>686.65</v>
      </c>
      <c r="L204" s="229">
        <v>665.55</v>
      </c>
      <c r="M204" s="229">
        <v>1.2716000000000001</v>
      </c>
      <c r="N204" s="1"/>
      <c r="O204" s="1"/>
    </row>
    <row r="205" spans="1:15" ht="12.75" customHeight="1">
      <c r="A205" s="30">
        <v>195</v>
      </c>
      <c r="B205" s="215" t="s">
        <v>368</v>
      </c>
      <c r="C205" s="229">
        <v>919.6</v>
      </c>
      <c r="D205" s="230">
        <v>919.93333333333339</v>
      </c>
      <c r="E205" s="230">
        <v>913.91666666666674</v>
      </c>
      <c r="F205" s="230">
        <v>908.23333333333335</v>
      </c>
      <c r="G205" s="230">
        <v>902.2166666666667</v>
      </c>
      <c r="H205" s="230">
        <v>925.61666666666679</v>
      </c>
      <c r="I205" s="230">
        <v>931.63333333333344</v>
      </c>
      <c r="J205" s="230">
        <v>937.31666666666683</v>
      </c>
      <c r="K205" s="229">
        <v>925.95</v>
      </c>
      <c r="L205" s="229">
        <v>914.25</v>
      </c>
      <c r="M205" s="229">
        <v>1.2958799999999999</v>
      </c>
      <c r="N205" s="1"/>
      <c r="O205" s="1"/>
    </row>
    <row r="206" spans="1:15" ht="12.75" customHeight="1">
      <c r="A206" s="30">
        <v>196</v>
      </c>
      <c r="B206" s="215" t="s">
        <v>369</v>
      </c>
      <c r="C206" s="229">
        <v>884.65</v>
      </c>
      <c r="D206" s="230">
        <v>882.98333333333323</v>
      </c>
      <c r="E206" s="230">
        <v>879.46666666666647</v>
      </c>
      <c r="F206" s="230">
        <v>874.28333333333319</v>
      </c>
      <c r="G206" s="230">
        <v>870.76666666666642</v>
      </c>
      <c r="H206" s="230">
        <v>888.16666666666652</v>
      </c>
      <c r="I206" s="230">
        <v>891.68333333333317</v>
      </c>
      <c r="J206" s="230">
        <v>896.86666666666656</v>
      </c>
      <c r="K206" s="229">
        <v>886.5</v>
      </c>
      <c r="L206" s="229">
        <v>877.8</v>
      </c>
      <c r="M206" s="229">
        <v>0.10174</v>
      </c>
      <c r="N206" s="1"/>
      <c r="O206" s="1"/>
    </row>
    <row r="207" spans="1:15" ht="12.75" customHeight="1">
      <c r="A207" s="30">
        <v>197</v>
      </c>
      <c r="B207" s="215" t="s">
        <v>112</v>
      </c>
      <c r="C207" s="229">
        <v>1345.85</v>
      </c>
      <c r="D207" s="230">
        <v>1346.3833333333332</v>
      </c>
      <c r="E207" s="230">
        <v>1335.7666666666664</v>
      </c>
      <c r="F207" s="230">
        <v>1325.6833333333332</v>
      </c>
      <c r="G207" s="230">
        <v>1315.0666666666664</v>
      </c>
      <c r="H207" s="230">
        <v>1356.4666666666665</v>
      </c>
      <c r="I207" s="230">
        <v>1367.0833333333333</v>
      </c>
      <c r="J207" s="230">
        <v>1377.1666666666665</v>
      </c>
      <c r="K207" s="229">
        <v>1357</v>
      </c>
      <c r="L207" s="229">
        <v>1336.3</v>
      </c>
      <c r="M207" s="229">
        <v>7.8579400000000001</v>
      </c>
      <c r="N207" s="1"/>
      <c r="O207" s="1"/>
    </row>
    <row r="208" spans="1:15" ht="12.75" customHeight="1">
      <c r="A208" s="30">
        <v>198</v>
      </c>
      <c r="B208" s="215" t="s">
        <v>118</v>
      </c>
      <c r="C208" s="229">
        <v>2958</v>
      </c>
      <c r="D208" s="230">
        <v>2948.0333333333333</v>
      </c>
      <c r="E208" s="230">
        <v>2917.0666666666666</v>
      </c>
      <c r="F208" s="230">
        <v>2876.1333333333332</v>
      </c>
      <c r="G208" s="230">
        <v>2845.1666666666665</v>
      </c>
      <c r="H208" s="230">
        <v>2988.9666666666667</v>
      </c>
      <c r="I208" s="230">
        <v>3019.9333333333329</v>
      </c>
      <c r="J208" s="230">
        <v>3060.8666666666668</v>
      </c>
      <c r="K208" s="229">
        <v>2979</v>
      </c>
      <c r="L208" s="229">
        <v>2907.1</v>
      </c>
      <c r="M208" s="229">
        <v>9.9618000000000002</v>
      </c>
      <c r="N208" s="1"/>
      <c r="O208" s="1"/>
    </row>
    <row r="209" spans="1:15" ht="12.75" customHeight="1">
      <c r="A209" s="30">
        <v>199</v>
      </c>
      <c r="B209" s="215" t="s">
        <v>764</v>
      </c>
      <c r="C209" s="229">
        <v>322.75</v>
      </c>
      <c r="D209" s="230">
        <v>324.21666666666664</v>
      </c>
      <c r="E209" s="230">
        <v>319.5333333333333</v>
      </c>
      <c r="F209" s="230">
        <v>316.31666666666666</v>
      </c>
      <c r="G209" s="230">
        <v>311.63333333333333</v>
      </c>
      <c r="H209" s="230">
        <v>327.43333333333328</v>
      </c>
      <c r="I209" s="230">
        <v>332.11666666666656</v>
      </c>
      <c r="J209" s="230">
        <v>335.33333333333326</v>
      </c>
      <c r="K209" s="229">
        <v>328.9</v>
      </c>
      <c r="L209" s="229">
        <v>321</v>
      </c>
      <c r="M209" s="229">
        <v>3.59917</v>
      </c>
      <c r="N209" s="1"/>
      <c r="O209" s="1"/>
    </row>
    <row r="210" spans="1:15" ht="12.75" customHeight="1">
      <c r="A210" s="30">
        <v>200</v>
      </c>
      <c r="B210" s="215" t="s">
        <v>120</v>
      </c>
      <c r="C210" s="229">
        <v>422.6</v>
      </c>
      <c r="D210" s="230">
        <v>420.05</v>
      </c>
      <c r="E210" s="230">
        <v>416.40000000000003</v>
      </c>
      <c r="F210" s="230">
        <v>410.20000000000005</v>
      </c>
      <c r="G210" s="230">
        <v>406.55000000000007</v>
      </c>
      <c r="H210" s="230">
        <v>426.25</v>
      </c>
      <c r="I210" s="230">
        <v>429.9</v>
      </c>
      <c r="J210" s="230">
        <v>436.09999999999997</v>
      </c>
      <c r="K210" s="229">
        <v>423.7</v>
      </c>
      <c r="L210" s="229">
        <v>413.85</v>
      </c>
      <c r="M210" s="229">
        <v>69.114729999999994</v>
      </c>
      <c r="N210" s="1"/>
      <c r="O210" s="1"/>
    </row>
    <row r="211" spans="1:15" ht="12.75" customHeight="1">
      <c r="A211" s="30">
        <v>201</v>
      </c>
      <c r="B211" s="215" t="s">
        <v>771</v>
      </c>
      <c r="C211" s="229">
        <v>1123.0999999999999</v>
      </c>
      <c r="D211" s="230">
        <v>1119.3833333333334</v>
      </c>
      <c r="E211" s="230">
        <v>1111.8166666666668</v>
      </c>
      <c r="F211" s="230">
        <v>1100.5333333333333</v>
      </c>
      <c r="G211" s="230">
        <v>1092.9666666666667</v>
      </c>
      <c r="H211" s="230">
        <v>1130.666666666667</v>
      </c>
      <c r="I211" s="230">
        <v>1138.2333333333336</v>
      </c>
      <c r="J211" s="230">
        <v>1149.5166666666671</v>
      </c>
      <c r="K211" s="229">
        <v>1126.95</v>
      </c>
      <c r="L211" s="229">
        <v>1108.0999999999999</v>
      </c>
      <c r="M211" s="229">
        <v>0.20824000000000001</v>
      </c>
      <c r="N211" s="1"/>
      <c r="O211" s="1"/>
    </row>
    <row r="212" spans="1:15" ht="12.75" customHeight="1">
      <c r="A212" s="30">
        <v>202</v>
      </c>
      <c r="B212" s="215" t="s">
        <v>256</v>
      </c>
      <c r="C212" s="229">
        <v>3488.05</v>
      </c>
      <c r="D212" s="230">
        <v>3490.0833333333335</v>
      </c>
      <c r="E212" s="230">
        <v>3455.166666666667</v>
      </c>
      <c r="F212" s="230">
        <v>3422.2833333333333</v>
      </c>
      <c r="G212" s="230">
        <v>3387.3666666666668</v>
      </c>
      <c r="H212" s="230">
        <v>3522.9666666666672</v>
      </c>
      <c r="I212" s="230">
        <v>3557.8833333333341</v>
      </c>
      <c r="J212" s="230">
        <v>3590.7666666666673</v>
      </c>
      <c r="K212" s="229">
        <v>3525</v>
      </c>
      <c r="L212" s="229">
        <v>3457.2</v>
      </c>
      <c r="M212" s="229">
        <v>29.53913</v>
      </c>
      <c r="N212" s="1"/>
      <c r="O212" s="1"/>
    </row>
    <row r="213" spans="1:15" ht="12.75" customHeight="1">
      <c r="A213" s="30">
        <v>203</v>
      </c>
      <c r="B213" s="215" t="s">
        <v>371</v>
      </c>
      <c r="C213" s="229">
        <v>115.15</v>
      </c>
      <c r="D213" s="230">
        <v>114.76666666666667</v>
      </c>
      <c r="E213" s="230">
        <v>113.78333333333333</v>
      </c>
      <c r="F213" s="230">
        <v>112.41666666666667</v>
      </c>
      <c r="G213" s="230">
        <v>111.43333333333334</v>
      </c>
      <c r="H213" s="230">
        <v>116.13333333333333</v>
      </c>
      <c r="I213" s="230">
        <v>117.11666666666665</v>
      </c>
      <c r="J213" s="230">
        <v>118.48333333333332</v>
      </c>
      <c r="K213" s="229">
        <v>115.75</v>
      </c>
      <c r="L213" s="229">
        <v>113.4</v>
      </c>
      <c r="M213" s="229">
        <v>28.999929999999999</v>
      </c>
      <c r="N213" s="1"/>
      <c r="O213" s="1"/>
    </row>
    <row r="214" spans="1:15" ht="12.75" customHeight="1">
      <c r="A214" s="30">
        <v>204</v>
      </c>
      <c r="B214" s="215" t="s">
        <v>121</v>
      </c>
      <c r="C214" s="229">
        <v>276.64999999999998</v>
      </c>
      <c r="D214" s="230">
        <v>272.63333333333333</v>
      </c>
      <c r="E214" s="230">
        <v>266.86666666666667</v>
      </c>
      <c r="F214" s="230">
        <v>257.08333333333337</v>
      </c>
      <c r="G214" s="230">
        <v>251.31666666666672</v>
      </c>
      <c r="H214" s="230">
        <v>282.41666666666663</v>
      </c>
      <c r="I214" s="230">
        <v>288.18333333333328</v>
      </c>
      <c r="J214" s="230">
        <v>297.96666666666658</v>
      </c>
      <c r="K214" s="229">
        <v>278.39999999999998</v>
      </c>
      <c r="L214" s="229">
        <v>262.85000000000002</v>
      </c>
      <c r="M214" s="229">
        <v>136.28304</v>
      </c>
      <c r="N214" s="1"/>
      <c r="O214" s="1"/>
    </row>
    <row r="215" spans="1:15" ht="12.75" customHeight="1">
      <c r="A215" s="30">
        <v>205</v>
      </c>
      <c r="B215" s="215" t="s">
        <v>122</v>
      </c>
      <c r="C215" s="229">
        <v>2716.2</v>
      </c>
      <c r="D215" s="230">
        <v>2707.5166666666664</v>
      </c>
      <c r="E215" s="230">
        <v>2688.0333333333328</v>
      </c>
      <c r="F215" s="230">
        <v>2659.8666666666663</v>
      </c>
      <c r="G215" s="230">
        <v>2640.3833333333328</v>
      </c>
      <c r="H215" s="230">
        <v>2735.6833333333329</v>
      </c>
      <c r="I215" s="230">
        <v>2755.1666666666665</v>
      </c>
      <c r="J215" s="230">
        <v>2783.333333333333</v>
      </c>
      <c r="K215" s="229">
        <v>2727</v>
      </c>
      <c r="L215" s="229">
        <v>2679.35</v>
      </c>
      <c r="M215" s="229">
        <v>14.2849</v>
      </c>
      <c r="N215" s="1"/>
      <c r="O215" s="1"/>
    </row>
    <row r="216" spans="1:15" ht="12.75" customHeight="1">
      <c r="A216" s="30">
        <v>206</v>
      </c>
      <c r="B216" s="215" t="s">
        <v>257</v>
      </c>
      <c r="C216" s="229">
        <v>305.45</v>
      </c>
      <c r="D216" s="230">
        <v>306.78333333333336</v>
      </c>
      <c r="E216" s="230">
        <v>303.76666666666671</v>
      </c>
      <c r="F216" s="230">
        <v>302.08333333333337</v>
      </c>
      <c r="G216" s="230">
        <v>299.06666666666672</v>
      </c>
      <c r="H216" s="230">
        <v>308.4666666666667</v>
      </c>
      <c r="I216" s="230">
        <v>311.48333333333335</v>
      </c>
      <c r="J216" s="230">
        <v>313.16666666666669</v>
      </c>
      <c r="K216" s="229">
        <v>309.8</v>
      </c>
      <c r="L216" s="229">
        <v>305.10000000000002</v>
      </c>
      <c r="M216" s="229">
        <v>7.1062200000000004</v>
      </c>
      <c r="N216" s="1"/>
      <c r="O216" s="1"/>
    </row>
    <row r="217" spans="1:15" ht="12.75" customHeight="1">
      <c r="A217" s="30">
        <v>207</v>
      </c>
      <c r="B217" s="215" t="s">
        <v>285</v>
      </c>
      <c r="C217" s="229">
        <v>3968.3</v>
      </c>
      <c r="D217" s="230">
        <v>3972.2333333333336</v>
      </c>
      <c r="E217" s="230">
        <v>3944.4666666666672</v>
      </c>
      <c r="F217" s="230">
        <v>3920.6333333333337</v>
      </c>
      <c r="G217" s="230">
        <v>3892.8666666666672</v>
      </c>
      <c r="H217" s="230">
        <v>3996.0666666666671</v>
      </c>
      <c r="I217" s="230">
        <v>4023.8333333333335</v>
      </c>
      <c r="J217" s="230">
        <v>4047.666666666667</v>
      </c>
      <c r="K217" s="229">
        <v>4000</v>
      </c>
      <c r="L217" s="229">
        <v>3948.4</v>
      </c>
      <c r="M217" s="229">
        <v>9.0690000000000007E-2</v>
      </c>
      <c r="N217" s="1"/>
      <c r="O217" s="1"/>
    </row>
    <row r="218" spans="1:15" ht="12.75" customHeight="1">
      <c r="A218" s="30">
        <v>208</v>
      </c>
      <c r="B218" s="215" t="s">
        <v>772</v>
      </c>
      <c r="C218" s="229">
        <v>796</v>
      </c>
      <c r="D218" s="230">
        <v>792.63333333333333</v>
      </c>
      <c r="E218" s="230">
        <v>783.36666666666667</v>
      </c>
      <c r="F218" s="230">
        <v>770.73333333333335</v>
      </c>
      <c r="G218" s="230">
        <v>761.4666666666667</v>
      </c>
      <c r="H218" s="230">
        <v>805.26666666666665</v>
      </c>
      <c r="I218" s="230">
        <v>814.5333333333333</v>
      </c>
      <c r="J218" s="230">
        <v>827.16666666666663</v>
      </c>
      <c r="K218" s="229">
        <v>801.9</v>
      </c>
      <c r="L218" s="229">
        <v>780</v>
      </c>
      <c r="M218" s="229">
        <v>1.36609</v>
      </c>
      <c r="N218" s="1"/>
      <c r="O218" s="1"/>
    </row>
    <row r="219" spans="1:15" ht="12.75" customHeight="1">
      <c r="A219" s="30">
        <v>209</v>
      </c>
      <c r="B219" s="215" t="s">
        <v>372</v>
      </c>
      <c r="C219" s="229">
        <v>41059.949999999997</v>
      </c>
      <c r="D219" s="230">
        <v>41003.299999999996</v>
      </c>
      <c r="E219" s="230">
        <v>40756.649999999994</v>
      </c>
      <c r="F219" s="230">
        <v>40453.35</v>
      </c>
      <c r="G219" s="230">
        <v>40206.699999999997</v>
      </c>
      <c r="H219" s="230">
        <v>41306.599999999991</v>
      </c>
      <c r="I219" s="230">
        <v>41553.25</v>
      </c>
      <c r="J219" s="230">
        <v>41856.549999999988</v>
      </c>
      <c r="K219" s="229">
        <v>41249.949999999997</v>
      </c>
      <c r="L219" s="229">
        <v>40700</v>
      </c>
      <c r="M219" s="229">
        <v>4.8219999999999999E-2</v>
      </c>
      <c r="N219" s="1"/>
      <c r="O219" s="1"/>
    </row>
    <row r="220" spans="1:15" ht="12.75" customHeight="1">
      <c r="A220" s="30">
        <v>210</v>
      </c>
      <c r="B220" s="215" t="s">
        <v>373</v>
      </c>
      <c r="C220" s="229">
        <v>61.1</v>
      </c>
      <c r="D220" s="230">
        <v>61.300000000000004</v>
      </c>
      <c r="E220" s="230">
        <v>60.500000000000007</v>
      </c>
      <c r="F220" s="230">
        <v>59.900000000000006</v>
      </c>
      <c r="G220" s="230">
        <v>59.100000000000009</v>
      </c>
      <c r="H220" s="230">
        <v>61.900000000000006</v>
      </c>
      <c r="I220" s="230">
        <v>62.7</v>
      </c>
      <c r="J220" s="230">
        <v>63.300000000000004</v>
      </c>
      <c r="K220" s="229">
        <v>62.1</v>
      </c>
      <c r="L220" s="229">
        <v>60.7</v>
      </c>
      <c r="M220" s="229">
        <v>87.082279999999997</v>
      </c>
      <c r="N220" s="1"/>
      <c r="O220" s="1"/>
    </row>
    <row r="221" spans="1:15" ht="12.75" customHeight="1">
      <c r="A221" s="30">
        <v>211</v>
      </c>
      <c r="B221" s="215" t="s">
        <v>114</v>
      </c>
      <c r="C221" s="229">
        <v>2648.55</v>
      </c>
      <c r="D221" s="230">
        <v>2645.0499999999997</v>
      </c>
      <c r="E221" s="230">
        <v>2635.0999999999995</v>
      </c>
      <c r="F221" s="230">
        <v>2621.6499999999996</v>
      </c>
      <c r="G221" s="230">
        <v>2611.6999999999994</v>
      </c>
      <c r="H221" s="230">
        <v>2658.4999999999995</v>
      </c>
      <c r="I221" s="230">
        <v>2668.4499999999994</v>
      </c>
      <c r="J221" s="230">
        <v>2681.8999999999996</v>
      </c>
      <c r="K221" s="229">
        <v>2655</v>
      </c>
      <c r="L221" s="229">
        <v>2631.6</v>
      </c>
      <c r="M221" s="229">
        <v>26.94134</v>
      </c>
      <c r="N221" s="1"/>
      <c r="O221" s="1"/>
    </row>
    <row r="222" spans="1:15" ht="12.75" customHeight="1">
      <c r="A222" s="30">
        <v>212</v>
      </c>
      <c r="B222" s="215" t="s">
        <v>124</v>
      </c>
      <c r="C222" s="229">
        <v>940.2</v>
      </c>
      <c r="D222" s="230">
        <v>939.95000000000016</v>
      </c>
      <c r="E222" s="230">
        <v>934.0500000000003</v>
      </c>
      <c r="F222" s="230">
        <v>927.90000000000009</v>
      </c>
      <c r="G222" s="230">
        <v>922.00000000000023</v>
      </c>
      <c r="H222" s="230">
        <v>946.10000000000036</v>
      </c>
      <c r="I222" s="230">
        <v>952.00000000000023</v>
      </c>
      <c r="J222" s="230">
        <v>958.15000000000043</v>
      </c>
      <c r="K222" s="229">
        <v>945.85</v>
      </c>
      <c r="L222" s="229">
        <v>933.8</v>
      </c>
      <c r="M222" s="229">
        <v>164.86469</v>
      </c>
      <c r="N222" s="1"/>
      <c r="O222" s="1"/>
    </row>
    <row r="223" spans="1:15" ht="12.75" customHeight="1">
      <c r="A223" s="30">
        <v>213</v>
      </c>
      <c r="B223" s="215" t="s">
        <v>125</v>
      </c>
      <c r="C223" s="229">
        <v>1257.3499999999999</v>
      </c>
      <c r="D223" s="230">
        <v>1257.2166666666665</v>
      </c>
      <c r="E223" s="230">
        <v>1241.9333333333329</v>
      </c>
      <c r="F223" s="230">
        <v>1226.5166666666664</v>
      </c>
      <c r="G223" s="230">
        <v>1211.2333333333329</v>
      </c>
      <c r="H223" s="230">
        <v>1272.633333333333</v>
      </c>
      <c r="I223" s="230">
        <v>1287.9166666666663</v>
      </c>
      <c r="J223" s="230">
        <v>1303.333333333333</v>
      </c>
      <c r="K223" s="229">
        <v>1272.5</v>
      </c>
      <c r="L223" s="229">
        <v>1241.8</v>
      </c>
      <c r="M223" s="229">
        <v>9.6246100000000006</v>
      </c>
      <c r="N223" s="1"/>
      <c r="O223" s="1"/>
    </row>
    <row r="224" spans="1:15" ht="12.75" customHeight="1">
      <c r="A224" s="30">
        <v>214</v>
      </c>
      <c r="B224" s="215" t="s">
        <v>126</v>
      </c>
      <c r="C224" s="229">
        <v>507.6</v>
      </c>
      <c r="D224" s="230">
        <v>506.5333333333333</v>
      </c>
      <c r="E224" s="230">
        <v>498.56666666666661</v>
      </c>
      <c r="F224" s="230">
        <v>489.5333333333333</v>
      </c>
      <c r="G224" s="230">
        <v>481.56666666666661</v>
      </c>
      <c r="H224" s="230">
        <v>515.56666666666661</v>
      </c>
      <c r="I224" s="230">
        <v>523.5333333333333</v>
      </c>
      <c r="J224" s="230">
        <v>532.56666666666661</v>
      </c>
      <c r="K224" s="229">
        <v>514.5</v>
      </c>
      <c r="L224" s="229">
        <v>497.5</v>
      </c>
      <c r="M224" s="229">
        <v>40.500160000000001</v>
      </c>
      <c r="N224" s="1"/>
      <c r="O224" s="1"/>
    </row>
    <row r="225" spans="1:15" ht="12.75" customHeight="1">
      <c r="A225" s="30">
        <v>215</v>
      </c>
      <c r="B225" s="215" t="s">
        <v>258</v>
      </c>
      <c r="C225" s="229">
        <v>540.6</v>
      </c>
      <c r="D225" s="230">
        <v>534.5333333333333</v>
      </c>
      <c r="E225" s="230">
        <v>521.31666666666661</v>
      </c>
      <c r="F225" s="230">
        <v>502.0333333333333</v>
      </c>
      <c r="G225" s="230">
        <v>488.81666666666661</v>
      </c>
      <c r="H225" s="230">
        <v>553.81666666666661</v>
      </c>
      <c r="I225" s="230">
        <v>567.0333333333333</v>
      </c>
      <c r="J225" s="230">
        <v>586.31666666666661</v>
      </c>
      <c r="K225" s="229">
        <v>547.75</v>
      </c>
      <c r="L225" s="229">
        <v>515.25</v>
      </c>
      <c r="M225" s="229">
        <v>10.72081</v>
      </c>
      <c r="N225" s="1"/>
      <c r="O225" s="1"/>
    </row>
    <row r="226" spans="1:15" ht="12.75" customHeight="1">
      <c r="A226" s="30">
        <v>216</v>
      </c>
      <c r="B226" s="215" t="s">
        <v>375</v>
      </c>
      <c r="C226" s="229">
        <v>55.5</v>
      </c>
      <c r="D226" s="230">
        <v>55.75</v>
      </c>
      <c r="E226" s="230">
        <v>55</v>
      </c>
      <c r="F226" s="230">
        <v>54.5</v>
      </c>
      <c r="G226" s="230">
        <v>53.75</v>
      </c>
      <c r="H226" s="230">
        <v>56.25</v>
      </c>
      <c r="I226" s="230">
        <v>57</v>
      </c>
      <c r="J226" s="230">
        <v>57.5</v>
      </c>
      <c r="K226" s="229">
        <v>56.5</v>
      </c>
      <c r="L226" s="229">
        <v>55.25</v>
      </c>
      <c r="M226" s="229">
        <v>65.618799999999993</v>
      </c>
      <c r="N226" s="1"/>
      <c r="O226" s="1"/>
    </row>
    <row r="227" spans="1:15" ht="12.75" customHeight="1">
      <c r="A227" s="30">
        <v>217</v>
      </c>
      <c r="B227" s="215" t="s">
        <v>128</v>
      </c>
      <c r="C227" s="229">
        <v>73.599999999999994</v>
      </c>
      <c r="D227" s="230">
        <v>73.716666666666654</v>
      </c>
      <c r="E227" s="230">
        <v>73.183333333333309</v>
      </c>
      <c r="F227" s="230">
        <v>72.766666666666652</v>
      </c>
      <c r="G227" s="230">
        <v>72.233333333333306</v>
      </c>
      <c r="H227" s="230">
        <v>74.133333333333312</v>
      </c>
      <c r="I227" s="230">
        <v>74.666666666666643</v>
      </c>
      <c r="J227" s="230">
        <v>75.083333333333314</v>
      </c>
      <c r="K227" s="229">
        <v>74.25</v>
      </c>
      <c r="L227" s="229">
        <v>73.3</v>
      </c>
      <c r="M227" s="229">
        <v>173.04250999999999</v>
      </c>
      <c r="N227" s="1"/>
      <c r="O227" s="1"/>
    </row>
    <row r="228" spans="1:15" ht="12.75" customHeight="1">
      <c r="A228" s="30">
        <v>218</v>
      </c>
      <c r="B228" s="215" t="s">
        <v>376</v>
      </c>
      <c r="C228" s="229">
        <v>102.55</v>
      </c>
      <c r="D228" s="230">
        <v>102.43333333333332</v>
      </c>
      <c r="E228" s="230">
        <v>101.76666666666665</v>
      </c>
      <c r="F228" s="230">
        <v>100.98333333333333</v>
      </c>
      <c r="G228" s="230">
        <v>100.31666666666666</v>
      </c>
      <c r="H228" s="230">
        <v>103.21666666666664</v>
      </c>
      <c r="I228" s="230">
        <v>103.8833333333333</v>
      </c>
      <c r="J228" s="230">
        <v>104.66666666666663</v>
      </c>
      <c r="K228" s="229">
        <v>103.1</v>
      </c>
      <c r="L228" s="229">
        <v>101.65</v>
      </c>
      <c r="M228" s="229">
        <v>53.902030000000003</v>
      </c>
      <c r="N228" s="1"/>
      <c r="O228" s="1"/>
    </row>
    <row r="229" spans="1:15" ht="12.75" customHeight="1">
      <c r="A229" s="30">
        <v>219</v>
      </c>
      <c r="B229" s="215" t="s">
        <v>377</v>
      </c>
      <c r="C229" s="229">
        <v>816.9</v>
      </c>
      <c r="D229" s="230">
        <v>824.73333333333323</v>
      </c>
      <c r="E229" s="230">
        <v>802.16666666666652</v>
      </c>
      <c r="F229" s="230">
        <v>787.43333333333328</v>
      </c>
      <c r="G229" s="230">
        <v>764.86666666666656</v>
      </c>
      <c r="H229" s="230">
        <v>839.46666666666647</v>
      </c>
      <c r="I229" s="230">
        <v>862.0333333333333</v>
      </c>
      <c r="J229" s="230">
        <v>876.76666666666642</v>
      </c>
      <c r="K229" s="229">
        <v>847.3</v>
      </c>
      <c r="L229" s="229">
        <v>810</v>
      </c>
      <c r="M229" s="229">
        <v>2.4381200000000001</v>
      </c>
      <c r="N229" s="1"/>
      <c r="O229" s="1"/>
    </row>
    <row r="230" spans="1:15" ht="12.75" customHeight="1">
      <c r="A230" s="30">
        <v>220</v>
      </c>
      <c r="B230" s="215" t="s">
        <v>378</v>
      </c>
      <c r="C230" s="229">
        <v>477</v>
      </c>
      <c r="D230" s="230">
        <v>479.15000000000003</v>
      </c>
      <c r="E230" s="230">
        <v>472.85000000000008</v>
      </c>
      <c r="F230" s="230">
        <v>468.70000000000005</v>
      </c>
      <c r="G230" s="230">
        <v>462.40000000000009</v>
      </c>
      <c r="H230" s="230">
        <v>483.30000000000007</v>
      </c>
      <c r="I230" s="230">
        <v>489.6</v>
      </c>
      <c r="J230" s="230">
        <v>493.75000000000006</v>
      </c>
      <c r="K230" s="229">
        <v>485.45</v>
      </c>
      <c r="L230" s="229">
        <v>475</v>
      </c>
      <c r="M230" s="229">
        <v>4.1835699999999996</v>
      </c>
      <c r="N230" s="1"/>
      <c r="O230" s="1"/>
    </row>
    <row r="231" spans="1:15" ht="12.75" customHeight="1">
      <c r="A231" s="30">
        <v>221</v>
      </c>
      <c r="B231" s="215" t="s">
        <v>379</v>
      </c>
      <c r="C231" s="229">
        <v>28.65</v>
      </c>
      <c r="D231" s="230">
        <v>28.55</v>
      </c>
      <c r="E231" s="230">
        <v>28.3</v>
      </c>
      <c r="F231" s="230">
        <v>27.95</v>
      </c>
      <c r="G231" s="230">
        <v>27.7</v>
      </c>
      <c r="H231" s="230">
        <v>28.900000000000002</v>
      </c>
      <c r="I231" s="230">
        <v>29.150000000000002</v>
      </c>
      <c r="J231" s="230">
        <v>29.500000000000004</v>
      </c>
      <c r="K231" s="229">
        <v>28.8</v>
      </c>
      <c r="L231" s="229">
        <v>28.2</v>
      </c>
      <c r="M231" s="229">
        <v>61.16478</v>
      </c>
      <c r="N231" s="1"/>
      <c r="O231" s="1"/>
    </row>
    <row r="232" spans="1:15" ht="12.75" customHeight="1">
      <c r="A232" s="30">
        <v>222</v>
      </c>
      <c r="B232" s="215" t="s">
        <v>137</v>
      </c>
      <c r="C232" s="229">
        <v>443.95</v>
      </c>
      <c r="D232" s="230">
        <v>444.11666666666662</v>
      </c>
      <c r="E232" s="230">
        <v>442.58333333333326</v>
      </c>
      <c r="F232" s="230">
        <v>441.21666666666664</v>
      </c>
      <c r="G232" s="230">
        <v>439.68333333333328</v>
      </c>
      <c r="H232" s="230">
        <v>445.48333333333323</v>
      </c>
      <c r="I232" s="230">
        <v>447.01666666666665</v>
      </c>
      <c r="J232" s="230">
        <v>448.38333333333321</v>
      </c>
      <c r="K232" s="229">
        <v>445.65</v>
      </c>
      <c r="L232" s="229">
        <v>442.75</v>
      </c>
      <c r="M232" s="229">
        <v>75.43432</v>
      </c>
      <c r="N232" s="1"/>
      <c r="O232" s="1"/>
    </row>
    <row r="233" spans="1:15" ht="12.75" customHeight="1">
      <c r="A233" s="30">
        <v>223</v>
      </c>
      <c r="B233" s="215" t="s">
        <v>381</v>
      </c>
      <c r="C233" s="229">
        <v>113.55</v>
      </c>
      <c r="D233" s="230">
        <v>112.58333333333333</v>
      </c>
      <c r="E233" s="230">
        <v>109.16666666666666</v>
      </c>
      <c r="F233" s="230">
        <v>104.78333333333333</v>
      </c>
      <c r="G233" s="230">
        <v>101.36666666666666</v>
      </c>
      <c r="H233" s="230">
        <v>116.96666666666665</v>
      </c>
      <c r="I233" s="230">
        <v>120.38333333333331</v>
      </c>
      <c r="J233" s="230">
        <v>124.76666666666665</v>
      </c>
      <c r="K233" s="229">
        <v>116</v>
      </c>
      <c r="L233" s="229">
        <v>108.2</v>
      </c>
      <c r="M233" s="229">
        <v>56.800579999999997</v>
      </c>
      <c r="N233" s="1"/>
      <c r="O233" s="1"/>
    </row>
    <row r="234" spans="1:15" ht="12.75" customHeight="1">
      <c r="A234" s="30">
        <v>224</v>
      </c>
      <c r="B234" s="215" t="s">
        <v>382</v>
      </c>
      <c r="C234" s="229">
        <v>223.05</v>
      </c>
      <c r="D234" s="230">
        <v>221.6</v>
      </c>
      <c r="E234" s="230">
        <v>219.45</v>
      </c>
      <c r="F234" s="230">
        <v>215.85</v>
      </c>
      <c r="G234" s="230">
        <v>213.7</v>
      </c>
      <c r="H234" s="230">
        <v>225.2</v>
      </c>
      <c r="I234" s="230">
        <v>227.35000000000002</v>
      </c>
      <c r="J234" s="230">
        <v>230.95</v>
      </c>
      <c r="K234" s="229">
        <v>223.75</v>
      </c>
      <c r="L234" s="229">
        <v>218</v>
      </c>
      <c r="M234" s="229">
        <v>31.075610000000001</v>
      </c>
      <c r="N234" s="1"/>
      <c r="O234" s="1"/>
    </row>
    <row r="235" spans="1:15" ht="12.75" customHeight="1">
      <c r="A235" s="30">
        <v>225</v>
      </c>
      <c r="B235" s="215" t="s">
        <v>123</v>
      </c>
      <c r="C235" s="229">
        <v>112.5</v>
      </c>
      <c r="D235" s="230">
        <v>112.83333333333333</v>
      </c>
      <c r="E235" s="230">
        <v>111.71666666666665</v>
      </c>
      <c r="F235" s="230">
        <v>110.93333333333332</v>
      </c>
      <c r="G235" s="230">
        <v>109.81666666666665</v>
      </c>
      <c r="H235" s="230">
        <v>113.61666666666666</v>
      </c>
      <c r="I235" s="230">
        <v>114.73333333333333</v>
      </c>
      <c r="J235" s="230">
        <v>115.51666666666667</v>
      </c>
      <c r="K235" s="229">
        <v>113.95</v>
      </c>
      <c r="L235" s="229">
        <v>112.05</v>
      </c>
      <c r="M235" s="229">
        <v>50.21602</v>
      </c>
      <c r="N235" s="1"/>
      <c r="O235" s="1"/>
    </row>
    <row r="236" spans="1:15" ht="12.75" customHeight="1">
      <c r="A236" s="30">
        <v>226</v>
      </c>
      <c r="B236" s="215" t="s">
        <v>383</v>
      </c>
      <c r="C236" s="229">
        <v>67.099999999999994</v>
      </c>
      <c r="D236" s="230">
        <v>67.166666666666671</v>
      </c>
      <c r="E236" s="230">
        <v>66.483333333333348</v>
      </c>
      <c r="F236" s="230">
        <v>65.866666666666674</v>
      </c>
      <c r="G236" s="230">
        <v>65.183333333333351</v>
      </c>
      <c r="H236" s="230">
        <v>67.783333333333346</v>
      </c>
      <c r="I236" s="230">
        <v>68.466666666666654</v>
      </c>
      <c r="J236" s="230">
        <v>69.083333333333343</v>
      </c>
      <c r="K236" s="229">
        <v>67.849999999999994</v>
      </c>
      <c r="L236" s="229">
        <v>66.55</v>
      </c>
      <c r="M236" s="229">
        <v>47.86056</v>
      </c>
      <c r="N236" s="1"/>
      <c r="O236" s="1"/>
    </row>
    <row r="237" spans="1:15" ht="12.75" customHeight="1">
      <c r="A237" s="30">
        <v>227</v>
      </c>
      <c r="B237" s="215" t="s">
        <v>259</v>
      </c>
      <c r="C237" s="229">
        <v>5649.15</v>
      </c>
      <c r="D237" s="230">
        <v>5651.6833333333334</v>
      </c>
      <c r="E237" s="230">
        <v>5609.666666666667</v>
      </c>
      <c r="F237" s="230">
        <v>5570.1833333333334</v>
      </c>
      <c r="G237" s="230">
        <v>5528.166666666667</v>
      </c>
      <c r="H237" s="230">
        <v>5691.166666666667</v>
      </c>
      <c r="I237" s="230">
        <v>5733.1833333333334</v>
      </c>
      <c r="J237" s="230">
        <v>5772.666666666667</v>
      </c>
      <c r="K237" s="229">
        <v>5693.7</v>
      </c>
      <c r="L237" s="229">
        <v>5612.2</v>
      </c>
      <c r="M237" s="229">
        <v>0.52415</v>
      </c>
      <c r="N237" s="1"/>
      <c r="O237" s="1"/>
    </row>
    <row r="238" spans="1:15" ht="12.75" customHeight="1">
      <c r="A238" s="30">
        <v>228</v>
      </c>
      <c r="B238" s="215" t="s">
        <v>384</v>
      </c>
      <c r="C238" s="229">
        <v>282.10000000000002</v>
      </c>
      <c r="D238" s="230">
        <v>282.43333333333334</v>
      </c>
      <c r="E238" s="230">
        <v>280.91666666666669</v>
      </c>
      <c r="F238" s="230">
        <v>279.73333333333335</v>
      </c>
      <c r="G238" s="230">
        <v>278.2166666666667</v>
      </c>
      <c r="H238" s="230">
        <v>283.61666666666667</v>
      </c>
      <c r="I238" s="230">
        <v>285.13333333333333</v>
      </c>
      <c r="J238" s="230">
        <v>286.31666666666666</v>
      </c>
      <c r="K238" s="229">
        <v>283.95</v>
      </c>
      <c r="L238" s="229">
        <v>281.25</v>
      </c>
      <c r="M238" s="229">
        <v>9.0463699999999996</v>
      </c>
      <c r="N238" s="1"/>
      <c r="O238" s="1"/>
    </row>
    <row r="239" spans="1:15" ht="12.75" customHeight="1">
      <c r="A239" s="30">
        <v>229</v>
      </c>
      <c r="B239" s="215" t="s">
        <v>385</v>
      </c>
      <c r="C239" s="229">
        <v>148.69999999999999</v>
      </c>
      <c r="D239" s="230">
        <v>147.9</v>
      </c>
      <c r="E239" s="230">
        <v>146.25</v>
      </c>
      <c r="F239" s="230">
        <v>143.79999999999998</v>
      </c>
      <c r="G239" s="230">
        <v>142.14999999999998</v>
      </c>
      <c r="H239" s="230">
        <v>150.35000000000002</v>
      </c>
      <c r="I239" s="230">
        <v>152.00000000000006</v>
      </c>
      <c r="J239" s="230">
        <v>154.45000000000005</v>
      </c>
      <c r="K239" s="229">
        <v>149.55000000000001</v>
      </c>
      <c r="L239" s="229">
        <v>145.44999999999999</v>
      </c>
      <c r="M239" s="229">
        <v>66.658469999999994</v>
      </c>
      <c r="N239" s="1"/>
      <c r="O239" s="1"/>
    </row>
    <row r="240" spans="1:15" ht="12.75" customHeight="1">
      <c r="A240" s="30">
        <v>230</v>
      </c>
      <c r="B240" s="215" t="s">
        <v>130</v>
      </c>
      <c r="C240" s="229">
        <v>395.85</v>
      </c>
      <c r="D240" s="230">
        <v>394.18333333333334</v>
      </c>
      <c r="E240" s="230">
        <v>391.11666666666667</v>
      </c>
      <c r="F240" s="230">
        <v>386.38333333333333</v>
      </c>
      <c r="G240" s="230">
        <v>383.31666666666666</v>
      </c>
      <c r="H240" s="230">
        <v>398.91666666666669</v>
      </c>
      <c r="I240" s="230">
        <v>401.98333333333341</v>
      </c>
      <c r="J240" s="230">
        <v>406.7166666666667</v>
      </c>
      <c r="K240" s="229">
        <v>397.25</v>
      </c>
      <c r="L240" s="229">
        <v>389.45</v>
      </c>
      <c r="M240" s="229">
        <v>28.346270000000001</v>
      </c>
      <c r="N240" s="1"/>
      <c r="O240" s="1"/>
    </row>
    <row r="241" spans="1:15" ht="12.75" customHeight="1">
      <c r="A241" s="30">
        <v>231</v>
      </c>
      <c r="B241" s="215" t="s">
        <v>135</v>
      </c>
      <c r="C241" s="229">
        <v>90.85</v>
      </c>
      <c r="D241" s="230">
        <v>90.483333333333334</v>
      </c>
      <c r="E241" s="230">
        <v>89.866666666666674</v>
      </c>
      <c r="F241" s="230">
        <v>88.88333333333334</v>
      </c>
      <c r="G241" s="230">
        <v>88.26666666666668</v>
      </c>
      <c r="H241" s="230">
        <v>91.466666666666669</v>
      </c>
      <c r="I241" s="230">
        <v>92.083333333333314</v>
      </c>
      <c r="J241" s="230">
        <v>93.066666666666663</v>
      </c>
      <c r="K241" s="229">
        <v>91.1</v>
      </c>
      <c r="L241" s="229">
        <v>89.5</v>
      </c>
      <c r="M241" s="229">
        <v>114.03972</v>
      </c>
      <c r="N241" s="1"/>
      <c r="O241" s="1"/>
    </row>
    <row r="242" spans="1:15" ht="12.75" customHeight="1">
      <c r="A242" s="30">
        <v>232</v>
      </c>
      <c r="B242" s="215" t="s">
        <v>386</v>
      </c>
      <c r="C242" s="229">
        <v>25.25</v>
      </c>
      <c r="D242" s="230">
        <v>25.383333333333336</v>
      </c>
      <c r="E242" s="230">
        <v>25.066666666666674</v>
      </c>
      <c r="F242" s="230">
        <v>24.883333333333336</v>
      </c>
      <c r="G242" s="230">
        <v>24.566666666666674</v>
      </c>
      <c r="H242" s="230">
        <v>25.566666666666674</v>
      </c>
      <c r="I242" s="230">
        <v>25.883333333333336</v>
      </c>
      <c r="J242" s="230">
        <v>26.066666666666674</v>
      </c>
      <c r="K242" s="229">
        <v>25.7</v>
      </c>
      <c r="L242" s="229">
        <v>25.2</v>
      </c>
      <c r="M242" s="229">
        <v>65.876400000000004</v>
      </c>
      <c r="N242" s="1"/>
      <c r="O242" s="1"/>
    </row>
    <row r="243" spans="1:15" ht="12.75" customHeight="1">
      <c r="A243" s="30">
        <v>233</v>
      </c>
      <c r="B243" s="215" t="s">
        <v>136</v>
      </c>
      <c r="C243" s="229">
        <v>652.9</v>
      </c>
      <c r="D243" s="230">
        <v>651.54999999999995</v>
      </c>
      <c r="E243" s="230">
        <v>645.29999999999995</v>
      </c>
      <c r="F243" s="230">
        <v>637.70000000000005</v>
      </c>
      <c r="G243" s="230">
        <v>631.45000000000005</v>
      </c>
      <c r="H243" s="230">
        <v>659.14999999999986</v>
      </c>
      <c r="I243" s="230">
        <v>665.39999999999986</v>
      </c>
      <c r="J243" s="230">
        <v>672.99999999999977</v>
      </c>
      <c r="K243" s="229">
        <v>657.8</v>
      </c>
      <c r="L243" s="229">
        <v>643.95000000000005</v>
      </c>
      <c r="M243" s="229">
        <v>22.207789999999999</v>
      </c>
      <c r="N243" s="1"/>
      <c r="O243" s="1"/>
    </row>
    <row r="244" spans="1:15" ht="12.75" customHeight="1">
      <c r="A244" s="30">
        <v>234</v>
      </c>
      <c r="B244" s="215" t="s">
        <v>767</v>
      </c>
      <c r="C244" s="229">
        <v>33.85</v>
      </c>
      <c r="D244" s="230">
        <v>33.416666666666664</v>
      </c>
      <c r="E244" s="230">
        <v>32.733333333333327</v>
      </c>
      <c r="F244" s="230">
        <v>31.61666666666666</v>
      </c>
      <c r="G244" s="230">
        <v>30.933333333333323</v>
      </c>
      <c r="H244" s="230">
        <v>34.533333333333331</v>
      </c>
      <c r="I244" s="230">
        <v>35.216666666666669</v>
      </c>
      <c r="J244" s="230">
        <v>36.333333333333336</v>
      </c>
      <c r="K244" s="229">
        <v>34.1</v>
      </c>
      <c r="L244" s="229">
        <v>32.299999999999997</v>
      </c>
      <c r="M244" s="229">
        <v>998.88252999999997</v>
      </c>
      <c r="N244" s="1"/>
      <c r="O244" s="1"/>
    </row>
    <row r="245" spans="1:15" ht="12.75" customHeight="1">
      <c r="A245" s="30">
        <v>235</v>
      </c>
      <c r="B245" s="215" t="s">
        <v>773</v>
      </c>
      <c r="C245" s="229">
        <v>1463.25</v>
      </c>
      <c r="D245" s="230">
        <v>1467.5666666666666</v>
      </c>
      <c r="E245" s="230">
        <v>1453.1833333333332</v>
      </c>
      <c r="F245" s="230">
        <v>1443.1166666666666</v>
      </c>
      <c r="G245" s="230">
        <v>1428.7333333333331</v>
      </c>
      <c r="H245" s="230">
        <v>1477.6333333333332</v>
      </c>
      <c r="I245" s="230">
        <v>1492.0166666666664</v>
      </c>
      <c r="J245" s="230">
        <v>1502.0833333333333</v>
      </c>
      <c r="K245" s="229">
        <v>1481.95</v>
      </c>
      <c r="L245" s="229">
        <v>1457.5</v>
      </c>
      <c r="M245" s="229">
        <v>0.48963000000000001</v>
      </c>
      <c r="N245" s="1"/>
      <c r="O245" s="1"/>
    </row>
    <row r="246" spans="1:15" ht="12.75" customHeight="1">
      <c r="A246" s="30">
        <v>236</v>
      </c>
      <c r="B246" s="215" t="s">
        <v>387</v>
      </c>
      <c r="C246" s="229">
        <v>329.15</v>
      </c>
      <c r="D246" s="230">
        <v>332.05</v>
      </c>
      <c r="E246" s="230">
        <v>325.10000000000002</v>
      </c>
      <c r="F246" s="230">
        <v>321.05</v>
      </c>
      <c r="G246" s="230">
        <v>314.10000000000002</v>
      </c>
      <c r="H246" s="230">
        <v>336.1</v>
      </c>
      <c r="I246" s="230">
        <v>343.04999999999995</v>
      </c>
      <c r="J246" s="230">
        <v>347.1</v>
      </c>
      <c r="K246" s="229">
        <v>339</v>
      </c>
      <c r="L246" s="229">
        <v>328</v>
      </c>
      <c r="M246" s="229">
        <v>1.6962299999999999</v>
      </c>
      <c r="N246" s="1"/>
      <c r="O246" s="1"/>
    </row>
    <row r="247" spans="1:15" ht="12.75" customHeight="1">
      <c r="A247" s="30">
        <v>237</v>
      </c>
      <c r="B247" s="215" t="s">
        <v>129</v>
      </c>
      <c r="C247" s="229">
        <v>467.95</v>
      </c>
      <c r="D247" s="230">
        <v>466.61666666666662</v>
      </c>
      <c r="E247" s="230">
        <v>464.63333333333321</v>
      </c>
      <c r="F247" s="230">
        <v>461.31666666666661</v>
      </c>
      <c r="G247" s="230">
        <v>459.3333333333332</v>
      </c>
      <c r="H247" s="230">
        <v>469.93333333333322</v>
      </c>
      <c r="I247" s="230">
        <v>471.91666666666669</v>
      </c>
      <c r="J247" s="230">
        <v>475.23333333333323</v>
      </c>
      <c r="K247" s="229">
        <v>468.6</v>
      </c>
      <c r="L247" s="229">
        <v>463.3</v>
      </c>
      <c r="M247" s="229">
        <v>7.7588900000000001</v>
      </c>
      <c r="N247" s="1"/>
      <c r="O247" s="1"/>
    </row>
    <row r="248" spans="1:15" ht="12.75" customHeight="1">
      <c r="A248" s="30">
        <v>238</v>
      </c>
      <c r="B248" s="215" t="s">
        <v>133</v>
      </c>
      <c r="C248" s="229">
        <v>161.55000000000001</v>
      </c>
      <c r="D248" s="230">
        <v>160.33333333333334</v>
      </c>
      <c r="E248" s="230">
        <v>155.86666666666667</v>
      </c>
      <c r="F248" s="230">
        <v>150.18333333333334</v>
      </c>
      <c r="G248" s="230">
        <v>145.71666666666667</v>
      </c>
      <c r="H248" s="230">
        <v>166.01666666666668</v>
      </c>
      <c r="I248" s="230">
        <v>170.48333333333332</v>
      </c>
      <c r="J248" s="230">
        <v>176.16666666666669</v>
      </c>
      <c r="K248" s="229">
        <v>164.8</v>
      </c>
      <c r="L248" s="229">
        <v>154.65</v>
      </c>
      <c r="M248" s="229">
        <v>173.38074</v>
      </c>
      <c r="N248" s="1"/>
      <c r="O248" s="1"/>
    </row>
    <row r="249" spans="1:15" ht="12.75" customHeight="1">
      <c r="A249" s="30">
        <v>239</v>
      </c>
      <c r="B249" s="215" t="s">
        <v>132</v>
      </c>
      <c r="C249" s="229">
        <v>1311.2</v>
      </c>
      <c r="D249" s="230">
        <v>1309.05</v>
      </c>
      <c r="E249" s="230">
        <v>1305.3499999999999</v>
      </c>
      <c r="F249" s="230">
        <v>1299.5</v>
      </c>
      <c r="G249" s="230">
        <v>1295.8</v>
      </c>
      <c r="H249" s="230">
        <v>1314.8999999999999</v>
      </c>
      <c r="I249" s="230">
        <v>1318.6000000000001</v>
      </c>
      <c r="J249" s="230">
        <v>1324.4499999999998</v>
      </c>
      <c r="K249" s="229">
        <v>1312.75</v>
      </c>
      <c r="L249" s="229">
        <v>1303.2</v>
      </c>
      <c r="M249" s="229">
        <v>26.791180000000001</v>
      </c>
      <c r="N249" s="1"/>
      <c r="O249" s="1"/>
    </row>
    <row r="250" spans="1:15" ht="12.75" customHeight="1">
      <c r="A250" s="30">
        <v>240</v>
      </c>
      <c r="B250" s="215" t="s">
        <v>388</v>
      </c>
      <c r="C250" s="229">
        <v>15.35</v>
      </c>
      <c r="D250" s="230">
        <v>15.283333333333333</v>
      </c>
      <c r="E250" s="230">
        <v>14.966666666666667</v>
      </c>
      <c r="F250" s="230">
        <v>14.583333333333334</v>
      </c>
      <c r="G250" s="230">
        <v>14.266666666666667</v>
      </c>
      <c r="H250" s="230">
        <v>15.666666666666666</v>
      </c>
      <c r="I250" s="230">
        <v>15.983333333333333</v>
      </c>
      <c r="J250" s="230">
        <v>16.366666666666667</v>
      </c>
      <c r="K250" s="229">
        <v>15.6</v>
      </c>
      <c r="L250" s="229">
        <v>14.9</v>
      </c>
      <c r="M250" s="229">
        <v>129.30396999999999</v>
      </c>
      <c r="N250" s="1"/>
      <c r="O250" s="1"/>
    </row>
    <row r="251" spans="1:15" ht="12.75" customHeight="1">
      <c r="A251" s="30">
        <v>241</v>
      </c>
      <c r="B251" s="215" t="s">
        <v>162</v>
      </c>
      <c r="C251" s="229">
        <v>4184.3500000000004</v>
      </c>
      <c r="D251" s="230">
        <v>4171.45</v>
      </c>
      <c r="E251" s="230">
        <v>4142.8999999999996</v>
      </c>
      <c r="F251" s="230">
        <v>4101.45</v>
      </c>
      <c r="G251" s="230">
        <v>4072.8999999999996</v>
      </c>
      <c r="H251" s="230">
        <v>4212.8999999999996</v>
      </c>
      <c r="I251" s="230">
        <v>4241.4500000000007</v>
      </c>
      <c r="J251" s="230">
        <v>4282.8999999999996</v>
      </c>
      <c r="K251" s="229">
        <v>4200</v>
      </c>
      <c r="L251" s="229">
        <v>4130</v>
      </c>
      <c r="M251" s="229">
        <v>2.4861300000000002</v>
      </c>
      <c r="N251" s="1"/>
      <c r="O251" s="1"/>
    </row>
    <row r="252" spans="1:15" ht="12.75" customHeight="1">
      <c r="A252" s="30">
        <v>242</v>
      </c>
      <c r="B252" s="215" t="s">
        <v>134</v>
      </c>
      <c r="C252" s="229">
        <v>1288.95</v>
      </c>
      <c r="D252" s="230">
        <v>1288.4833333333333</v>
      </c>
      <c r="E252" s="230">
        <v>1282.9666666666667</v>
      </c>
      <c r="F252" s="230">
        <v>1276.9833333333333</v>
      </c>
      <c r="G252" s="230">
        <v>1271.4666666666667</v>
      </c>
      <c r="H252" s="230">
        <v>1294.4666666666667</v>
      </c>
      <c r="I252" s="230">
        <v>1299.9833333333336</v>
      </c>
      <c r="J252" s="230">
        <v>1305.9666666666667</v>
      </c>
      <c r="K252" s="229">
        <v>1294</v>
      </c>
      <c r="L252" s="229">
        <v>1282.5</v>
      </c>
      <c r="M252" s="229">
        <v>53.97578</v>
      </c>
      <c r="N252" s="1"/>
      <c r="O252" s="1"/>
    </row>
    <row r="253" spans="1:15" ht="12.75" customHeight="1">
      <c r="A253" s="30">
        <v>243</v>
      </c>
      <c r="B253" s="215" t="s">
        <v>389</v>
      </c>
      <c r="C253" s="229">
        <v>587.29999999999995</v>
      </c>
      <c r="D253" s="230">
        <v>587.35</v>
      </c>
      <c r="E253" s="230">
        <v>578.65000000000009</v>
      </c>
      <c r="F253" s="230">
        <v>570.00000000000011</v>
      </c>
      <c r="G253" s="230">
        <v>561.30000000000018</v>
      </c>
      <c r="H253" s="230">
        <v>596</v>
      </c>
      <c r="I253" s="230">
        <v>604.70000000000005</v>
      </c>
      <c r="J253" s="230">
        <v>613.34999999999991</v>
      </c>
      <c r="K253" s="229">
        <v>596.04999999999995</v>
      </c>
      <c r="L253" s="229">
        <v>578.70000000000005</v>
      </c>
      <c r="M253" s="229">
        <v>4.0955500000000002</v>
      </c>
      <c r="N253" s="1"/>
      <c r="O253" s="1"/>
    </row>
    <row r="254" spans="1:15" ht="12.75" customHeight="1">
      <c r="A254" s="30">
        <v>244</v>
      </c>
      <c r="B254" s="215" t="s">
        <v>131</v>
      </c>
      <c r="C254" s="229">
        <v>2419.9</v>
      </c>
      <c r="D254" s="230">
        <v>2420.25</v>
      </c>
      <c r="E254" s="230">
        <v>2401.8000000000002</v>
      </c>
      <c r="F254" s="230">
        <v>2383.7000000000003</v>
      </c>
      <c r="G254" s="230">
        <v>2365.2500000000005</v>
      </c>
      <c r="H254" s="230">
        <v>2438.35</v>
      </c>
      <c r="I254" s="230">
        <v>2456.7999999999997</v>
      </c>
      <c r="J254" s="230">
        <v>2474.8999999999996</v>
      </c>
      <c r="K254" s="229">
        <v>2438.6999999999998</v>
      </c>
      <c r="L254" s="229">
        <v>2402.15</v>
      </c>
      <c r="M254" s="229">
        <v>2.5631200000000001</v>
      </c>
      <c r="N254" s="1"/>
      <c r="O254" s="1"/>
    </row>
    <row r="255" spans="1:15" ht="12.75" customHeight="1">
      <c r="A255" s="30">
        <v>245</v>
      </c>
      <c r="B255" s="215" t="s">
        <v>260</v>
      </c>
      <c r="C255" s="229">
        <v>746.05</v>
      </c>
      <c r="D255" s="230">
        <v>750</v>
      </c>
      <c r="E255" s="230">
        <v>739.05</v>
      </c>
      <c r="F255" s="230">
        <v>732.05</v>
      </c>
      <c r="G255" s="230">
        <v>721.09999999999991</v>
      </c>
      <c r="H255" s="230">
        <v>757</v>
      </c>
      <c r="I255" s="230">
        <v>767.95</v>
      </c>
      <c r="J255" s="230">
        <v>774.95</v>
      </c>
      <c r="K255" s="229">
        <v>760.95</v>
      </c>
      <c r="L255" s="229">
        <v>743</v>
      </c>
      <c r="M255" s="229">
        <v>6.9387499999999998</v>
      </c>
      <c r="N255" s="1"/>
      <c r="O255" s="1"/>
    </row>
    <row r="256" spans="1:15" ht="12.75" customHeight="1">
      <c r="A256" s="30">
        <v>246</v>
      </c>
      <c r="B256" s="215" t="s">
        <v>390</v>
      </c>
      <c r="C256" s="229">
        <v>2161.8000000000002</v>
      </c>
      <c r="D256" s="230">
        <v>2150.8166666666666</v>
      </c>
      <c r="E256" s="230">
        <v>2131.0333333333333</v>
      </c>
      <c r="F256" s="230">
        <v>2100.2666666666669</v>
      </c>
      <c r="G256" s="230">
        <v>2080.4833333333336</v>
      </c>
      <c r="H256" s="230">
        <v>2181.583333333333</v>
      </c>
      <c r="I256" s="230">
        <v>2201.3666666666659</v>
      </c>
      <c r="J256" s="230">
        <v>2232.1333333333328</v>
      </c>
      <c r="K256" s="229">
        <v>2170.6</v>
      </c>
      <c r="L256" s="229">
        <v>2120.0500000000002</v>
      </c>
      <c r="M256" s="229">
        <v>0.32741999999999999</v>
      </c>
      <c r="N256" s="1"/>
      <c r="O256" s="1"/>
    </row>
    <row r="257" spans="1:15" ht="12.75" customHeight="1">
      <c r="A257" s="30">
        <v>247</v>
      </c>
      <c r="B257" s="215" t="s">
        <v>391</v>
      </c>
      <c r="C257" s="229">
        <v>3283.1</v>
      </c>
      <c r="D257" s="230">
        <v>3258.0166666666664</v>
      </c>
      <c r="E257" s="230">
        <v>3225.083333333333</v>
      </c>
      <c r="F257" s="230">
        <v>3167.0666666666666</v>
      </c>
      <c r="G257" s="230">
        <v>3134.1333333333332</v>
      </c>
      <c r="H257" s="230">
        <v>3316.0333333333328</v>
      </c>
      <c r="I257" s="230">
        <v>3348.9666666666662</v>
      </c>
      <c r="J257" s="230">
        <v>3406.9833333333327</v>
      </c>
      <c r="K257" s="229">
        <v>3290.95</v>
      </c>
      <c r="L257" s="229">
        <v>3200</v>
      </c>
      <c r="M257" s="229">
        <v>1.30968</v>
      </c>
      <c r="N257" s="1"/>
      <c r="O257" s="1"/>
    </row>
    <row r="258" spans="1:15" ht="12.75" customHeight="1">
      <c r="A258" s="30">
        <v>248</v>
      </c>
      <c r="B258" s="215" t="s">
        <v>850</v>
      </c>
      <c r="C258" s="229">
        <v>875.45</v>
      </c>
      <c r="D258" s="230">
        <v>853.7833333333333</v>
      </c>
      <c r="E258" s="230">
        <v>824.66666666666663</v>
      </c>
      <c r="F258" s="230">
        <v>773.88333333333333</v>
      </c>
      <c r="G258" s="230">
        <v>744.76666666666665</v>
      </c>
      <c r="H258" s="230">
        <v>904.56666666666661</v>
      </c>
      <c r="I258" s="230">
        <v>933.68333333333339</v>
      </c>
      <c r="J258" s="230">
        <v>984.46666666666658</v>
      </c>
      <c r="K258" s="229">
        <v>882.9</v>
      </c>
      <c r="L258" s="229">
        <v>803</v>
      </c>
      <c r="M258" s="229">
        <v>15.28989</v>
      </c>
      <c r="N258" s="1"/>
      <c r="O258" s="1"/>
    </row>
    <row r="259" spans="1:15" ht="12.75" customHeight="1">
      <c r="A259" s="30">
        <v>249</v>
      </c>
      <c r="B259" s="215" t="s">
        <v>392</v>
      </c>
      <c r="C259" s="229">
        <v>730.1</v>
      </c>
      <c r="D259" s="230">
        <v>735.19999999999993</v>
      </c>
      <c r="E259" s="230">
        <v>720.89999999999986</v>
      </c>
      <c r="F259" s="230">
        <v>711.69999999999993</v>
      </c>
      <c r="G259" s="230">
        <v>697.39999999999986</v>
      </c>
      <c r="H259" s="230">
        <v>744.39999999999986</v>
      </c>
      <c r="I259" s="230">
        <v>758.69999999999982</v>
      </c>
      <c r="J259" s="230">
        <v>767.89999999999986</v>
      </c>
      <c r="K259" s="229">
        <v>749.5</v>
      </c>
      <c r="L259" s="229">
        <v>726</v>
      </c>
      <c r="M259" s="229">
        <v>3.27203</v>
      </c>
      <c r="N259" s="1"/>
      <c r="O259" s="1"/>
    </row>
    <row r="260" spans="1:15" ht="12.75" customHeight="1">
      <c r="A260" s="30">
        <v>250</v>
      </c>
      <c r="B260" s="215" t="s">
        <v>393</v>
      </c>
      <c r="C260" s="229">
        <v>330.7</v>
      </c>
      <c r="D260" s="230">
        <v>330.56666666666666</v>
      </c>
      <c r="E260" s="230">
        <v>328.73333333333335</v>
      </c>
      <c r="F260" s="230">
        <v>326.76666666666671</v>
      </c>
      <c r="G260" s="230">
        <v>324.93333333333339</v>
      </c>
      <c r="H260" s="230">
        <v>332.5333333333333</v>
      </c>
      <c r="I260" s="230">
        <v>334.36666666666667</v>
      </c>
      <c r="J260" s="230">
        <v>336.33333333333326</v>
      </c>
      <c r="K260" s="229">
        <v>332.4</v>
      </c>
      <c r="L260" s="229">
        <v>328.6</v>
      </c>
      <c r="M260" s="229">
        <v>4.7169999999999996</v>
      </c>
      <c r="N260" s="1"/>
      <c r="O260" s="1"/>
    </row>
    <row r="261" spans="1:15" ht="12.75" customHeight="1">
      <c r="A261" s="30">
        <v>251</v>
      </c>
      <c r="B261" s="215" t="s">
        <v>394</v>
      </c>
      <c r="C261" s="229">
        <v>73.95</v>
      </c>
      <c r="D261" s="230">
        <v>73.933333333333337</v>
      </c>
      <c r="E261" s="230">
        <v>73.26666666666668</v>
      </c>
      <c r="F261" s="230">
        <v>72.583333333333343</v>
      </c>
      <c r="G261" s="230">
        <v>71.916666666666686</v>
      </c>
      <c r="H261" s="230">
        <v>74.616666666666674</v>
      </c>
      <c r="I261" s="230">
        <v>75.283333333333331</v>
      </c>
      <c r="J261" s="230">
        <v>75.966666666666669</v>
      </c>
      <c r="K261" s="229">
        <v>74.599999999999994</v>
      </c>
      <c r="L261" s="229">
        <v>73.25</v>
      </c>
      <c r="M261" s="229">
        <v>25.34581</v>
      </c>
      <c r="N261" s="1"/>
      <c r="O261" s="1"/>
    </row>
    <row r="262" spans="1:15" ht="12.75" customHeight="1">
      <c r="A262" s="30">
        <v>252</v>
      </c>
      <c r="B262" s="215" t="s">
        <v>261</v>
      </c>
      <c r="C262" s="229">
        <v>268</v>
      </c>
      <c r="D262" s="230">
        <v>268.78333333333336</v>
      </c>
      <c r="E262" s="230">
        <v>263.56666666666672</v>
      </c>
      <c r="F262" s="230">
        <v>259.13333333333338</v>
      </c>
      <c r="G262" s="230">
        <v>253.91666666666674</v>
      </c>
      <c r="H262" s="230">
        <v>273.2166666666667</v>
      </c>
      <c r="I262" s="230">
        <v>278.43333333333328</v>
      </c>
      <c r="J262" s="230">
        <v>282.86666666666667</v>
      </c>
      <c r="K262" s="229">
        <v>274</v>
      </c>
      <c r="L262" s="229">
        <v>264.35000000000002</v>
      </c>
      <c r="M262" s="229">
        <v>46.131149999999998</v>
      </c>
      <c r="N262" s="1"/>
      <c r="O262" s="1"/>
    </row>
    <row r="263" spans="1:15" ht="12.75" customHeight="1">
      <c r="A263" s="30">
        <v>253</v>
      </c>
      <c r="B263" s="215" t="s">
        <v>139</v>
      </c>
      <c r="C263" s="229">
        <v>729.75</v>
      </c>
      <c r="D263" s="230">
        <v>725.31666666666661</v>
      </c>
      <c r="E263" s="230">
        <v>718.43333333333317</v>
      </c>
      <c r="F263" s="230">
        <v>707.11666666666656</v>
      </c>
      <c r="G263" s="230">
        <v>700.23333333333312</v>
      </c>
      <c r="H263" s="230">
        <v>736.63333333333321</v>
      </c>
      <c r="I263" s="230">
        <v>743.51666666666665</v>
      </c>
      <c r="J263" s="230">
        <v>754.83333333333326</v>
      </c>
      <c r="K263" s="229">
        <v>732.2</v>
      </c>
      <c r="L263" s="229">
        <v>714</v>
      </c>
      <c r="M263" s="229">
        <v>36.674860000000002</v>
      </c>
      <c r="N263" s="1"/>
      <c r="O263" s="1"/>
    </row>
    <row r="264" spans="1:15" ht="12.75" customHeight="1">
      <c r="A264" s="30">
        <v>254</v>
      </c>
      <c r="B264" s="215" t="s">
        <v>395</v>
      </c>
      <c r="C264" s="229">
        <v>99.9</v>
      </c>
      <c r="D264" s="230">
        <v>100.31666666666666</v>
      </c>
      <c r="E264" s="230">
        <v>99.283333333333331</v>
      </c>
      <c r="F264" s="230">
        <v>98.666666666666671</v>
      </c>
      <c r="G264" s="230">
        <v>97.63333333333334</v>
      </c>
      <c r="H264" s="230">
        <v>100.93333333333332</v>
      </c>
      <c r="I264" s="230">
        <v>101.96666666666665</v>
      </c>
      <c r="J264" s="230">
        <v>102.58333333333331</v>
      </c>
      <c r="K264" s="229">
        <v>101.35</v>
      </c>
      <c r="L264" s="229">
        <v>99.7</v>
      </c>
      <c r="M264" s="229">
        <v>24.854849999999999</v>
      </c>
      <c r="N264" s="1"/>
      <c r="O264" s="1"/>
    </row>
    <row r="265" spans="1:15" ht="12.75" customHeight="1">
      <c r="A265" s="30">
        <v>255</v>
      </c>
      <c r="B265" s="215" t="s">
        <v>396</v>
      </c>
      <c r="C265" s="229">
        <v>308.89999999999998</v>
      </c>
      <c r="D265" s="230">
        <v>305.38333333333338</v>
      </c>
      <c r="E265" s="230">
        <v>300.96666666666675</v>
      </c>
      <c r="F265" s="230">
        <v>293.03333333333336</v>
      </c>
      <c r="G265" s="230">
        <v>288.61666666666673</v>
      </c>
      <c r="H265" s="230">
        <v>313.31666666666678</v>
      </c>
      <c r="I265" s="230">
        <v>317.73333333333341</v>
      </c>
      <c r="J265" s="230">
        <v>325.6666666666668</v>
      </c>
      <c r="K265" s="229">
        <v>309.8</v>
      </c>
      <c r="L265" s="229">
        <v>297.45</v>
      </c>
      <c r="M265" s="229">
        <v>10.304069999999999</v>
      </c>
      <c r="N265" s="1"/>
      <c r="O265" s="1"/>
    </row>
    <row r="266" spans="1:15" ht="12.75" customHeight="1">
      <c r="A266" s="30">
        <v>256</v>
      </c>
      <c r="B266" s="215" t="s">
        <v>138</v>
      </c>
      <c r="C266" s="229">
        <v>531.5</v>
      </c>
      <c r="D266" s="230">
        <v>529.01666666666665</v>
      </c>
      <c r="E266" s="230">
        <v>524.73333333333335</v>
      </c>
      <c r="F266" s="230">
        <v>517.9666666666667</v>
      </c>
      <c r="G266" s="230">
        <v>513.68333333333339</v>
      </c>
      <c r="H266" s="230">
        <v>535.7833333333333</v>
      </c>
      <c r="I266" s="230">
        <v>540.06666666666661</v>
      </c>
      <c r="J266" s="230">
        <v>546.83333333333326</v>
      </c>
      <c r="K266" s="229">
        <v>533.29999999999995</v>
      </c>
      <c r="L266" s="229">
        <v>522.25</v>
      </c>
      <c r="M266" s="229">
        <v>44.639470000000003</v>
      </c>
      <c r="N266" s="1"/>
      <c r="O266" s="1"/>
    </row>
    <row r="267" spans="1:15" ht="12.75" customHeight="1">
      <c r="A267" s="30">
        <v>257</v>
      </c>
      <c r="B267" s="215" t="s">
        <v>140</v>
      </c>
      <c r="C267" s="229">
        <v>493.05</v>
      </c>
      <c r="D267" s="230">
        <v>492.18333333333334</v>
      </c>
      <c r="E267" s="230">
        <v>488.86666666666667</v>
      </c>
      <c r="F267" s="230">
        <v>484.68333333333334</v>
      </c>
      <c r="G267" s="230">
        <v>481.36666666666667</v>
      </c>
      <c r="H267" s="230">
        <v>496.36666666666667</v>
      </c>
      <c r="I267" s="230">
        <v>499.68333333333339</v>
      </c>
      <c r="J267" s="230">
        <v>503.86666666666667</v>
      </c>
      <c r="K267" s="229">
        <v>495.5</v>
      </c>
      <c r="L267" s="229">
        <v>488</v>
      </c>
      <c r="M267" s="229">
        <v>10.40574</v>
      </c>
      <c r="N267" s="1"/>
      <c r="O267" s="1"/>
    </row>
    <row r="268" spans="1:15" ht="12.75" customHeight="1">
      <c r="A268" s="30">
        <v>258</v>
      </c>
      <c r="B268" s="215" t="s">
        <v>774</v>
      </c>
      <c r="C268" s="229">
        <v>422.55</v>
      </c>
      <c r="D268" s="230">
        <v>420.26666666666665</v>
      </c>
      <c r="E268" s="230">
        <v>412.58333333333331</v>
      </c>
      <c r="F268" s="230">
        <v>402.61666666666667</v>
      </c>
      <c r="G268" s="230">
        <v>394.93333333333334</v>
      </c>
      <c r="H268" s="230">
        <v>430.23333333333329</v>
      </c>
      <c r="I268" s="230">
        <v>437.91666666666669</v>
      </c>
      <c r="J268" s="230">
        <v>447.88333333333327</v>
      </c>
      <c r="K268" s="229">
        <v>427.95</v>
      </c>
      <c r="L268" s="229">
        <v>410.3</v>
      </c>
      <c r="M268" s="229">
        <v>8.0477299999999996</v>
      </c>
      <c r="N268" s="1"/>
      <c r="O268" s="1"/>
    </row>
    <row r="269" spans="1:15" ht="12.75" customHeight="1">
      <c r="A269" s="30">
        <v>259</v>
      </c>
      <c r="B269" s="215" t="s">
        <v>775</v>
      </c>
      <c r="C269" s="229">
        <v>352.8</v>
      </c>
      <c r="D269" s="230">
        <v>350.56666666666666</v>
      </c>
      <c r="E269" s="230">
        <v>344.08333333333331</v>
      </c>
      <c r="F269" s="230">
        <v>335.36666666666667</v>
      </c>
      <c r="G269" s="230">
        <v>328.88333333333333</v>
      </c>
      <c r="H269" s="230">
        <v>359.2833333333333</v>
      </c>
      <c r="I269" s="230">
        <v>365.76666666666665</v>
      </c>
      <c r="J269" s="230">
        <v>374.48333333333329</v>
      </c>
      <c r="K269" s="229">
        <v>357.05</v>
      </c>
      <c r="L269" s="229">
        <v>341.85</v>
      </c>
      <c r="M269" s="229">
        <v>3.4434</v>
      </c>
      <c r="N269" s="1"/>
      <c r="O269" s="1"/>
    </row>
    <row r="270" spans="1:15" ht="12.75" customHeight="1">
      <c r="A270" s="30">
        <v>260</v>
      </c>
      <c r="B270" s="215" t="s">
        <v>397</v>
      </c>
      <c r="C270" s="229">
        <v>725.35</v>
      </c>
      <c r="D270" s="230">
        <v>722.75</v>
      </c>
      <c r="E270" s="230">
        <v>716.7</v>
      </c>
      <c r="F270" s="230">
        <v>708.05000000000007</v>
      </c>
      <c r="G270" s="230">
        <v>702.00000000000011</v>
      </c>
      <c r="H270" s="230">
        <v>731.4</v>
      </c>
      <c r="I270" s="230">
        <v>737.44999999999993</v>
      </c>
      <c r="J270" s="230">
        <v>746.09999999999991</v>
      </c>
      <c r="K270" s="229">
        <v>728.8</v>
      </c>
      <c r="L270" s="229">
        <v>714.1</v>
      </c>
      <c r="M270" s="229">
        <v>3.4144100000000002</v>
      </c>
      <c r="N270" s="1"/>
      <c r="O270" s="1"/>
    </row>
    <row r="271" spans="1:15" ht="12.75" customHeight="1">
      <c r="A271" s="30">
        <v>261</v>
      </c>
      <c r="B271" s="215" t="s">
        <v>398</v>
      </c>
      <c r="C271" s="229">
        <v>204.4</v>
      </c>
      <c r="D271" s="230">
        <v>204.73333333333335</v>
      </c>
      <c r="E271" s="230">
        <v>201.91666666666669</v>
      </c>
      <c r="F271" s="230">
        <v>199.43333333333334</v>
      </c>
      <c r="G271" s="230">
        <v>196.61666666666667</v>
      </c>
      <c r="H271" s="230">
        <v>207.2166666666667</v>
      </c>
      <c r="I271" s="230">
        <v>210.03333333333336</v>
      </c>
      <c r="J271" s="230">
        <v>212.51666666666671</v>
      </c>
      <c r="K271" s="229">
        <v>207.55</v>
      </c>
      <c r="L271" s="229">
        <v>202.25</v>
      </c>
      <c r="M271" s="229">
        <v>4.64534</v>
      </c>
      <c r="N271" s="1"/>
      <c r="O271" s="1"/>
    </row>
    <row r="272" spans="1:15" ht="12.75" customHeight="1">
      <c r="A272" s="30">
        <v>262</v>
      </c>
      <c r="B272" s="215" t="s">
        <v>399</v>
      </c>
      <c r="C272" s="229">
        <v>611.9</v>
      </c>
      <c r="D272" s="230">
        <v>609.58333333333337</v>
      </c>
      <c r="E272" s="230">
        <v>604.26666666666677</v>
      </c>
      <c r="F272" s="230">
        <v>596.63333333333344</v>
      </c>
      <c r="G272" s="230">
        <v>591.31666666666683</v>
      </c>
      <c r="H272" s="230">
        <v>617.2166666666667</v>
      </c>
      <c r="I272" s="230">
        <v>622.5333333333333</v>
      </c>
      <c r="J272" s="230">
        <v>630.16666666666663</v>
      </c>
      <c r="K272" s="229">
        <v>614.9</v>
      </c>
      <c r="L272" s="229">
        <v>601.95000000000005</v>
      </c>
      <c r="M272" s="229">
        <v>1.4823500000000001</v>
      </c>
      <c r="N272" s="1"/>
      <c r="O272" s="1"/>
    </row>
    <row r="273" spans="1:15" ht="12.75" customHeight="1">
      <c r="A273" s="30">
        <v>263</v>
      </c>
      <c r="B273" s="215" t="s">
        <v>400</v>
      </c>
      <c r="C273" s="229">
        <v>2166.0500000000002</v>
      </c>
      <c r="D273" s="230">
        <v>2145.85</v>
      </c>
      <c r="E273" s="230">
        <v>2112.6999999999998</v>
      </c>
      <c r="F273" s="230">
        <v>2059.35</v>
      </c>
      <c r="G273" s="230">
        <v>2026.1999999999998</v>
      </c>
      <c r="H273" s="230">
        <v>2199.1999999999998</v>
      </c>
      <c r="I273" s="230">
        <v>2232.3500000000004</v>
      </c>
      <c r="J273" s="230">
        <v>2285.6999999999998</v>
      </c>
      <c r="K273" s="229">
        <v>2179</v>
      </c>
      <c r="L273" s="229">
        <v>2092.5</v>
      </c>
      <c r="M273" s="229">
        <v>2.6996099999999998</v>
      </c>
      <c r="N273" s="1"/>
      <c r="O273" s="1"/>
    </row>
    <row r="274" spans="1:15" ht="12.75" customHeight="1">
      <c r="A274" s="30">
        <v>264</v>
      </c>
      <c r="B274" s="215" t="s">
        <v>401</v>
      </c>
      <c r="C274" s="229">
        <v>243.1</v>
      </c>
      <c r="D274" s="230">
        <v>243.18333333333331</v>
      </c>
      <c r="E274" s="230">
        <v>241.41666666666663</v>
      </c>
      <c r="F274" s="230">
        <v>239.73333333333332</v>
      </c>
      <c r="G274" s="230">
        <v>237.96666666666664</v>
      </c>
      <c r="H274" s="230">
        <v>244.86666666666662</v>
      </c>
      <c r="I274" s="230">
        <v>246.63333333333333</v>
      </c>
      <c r="J274" s="230">
        <v>248.31666666666661</v>
      </c>
      <c r="K274" s="229">
        <v>244.95</v>
      </c>
      <c r="L274" s="229">
        <v>241.5</v>
      </c>
      <c r="M274" s="229">
        <v>3.5033400000000001</v>
      </c>
      <c r="N274" s="1"/>
      <c r="O274" s="1"/>
    </row>
    <row r="275" spans="1:15" ht="12.75" customHeight="1">
      <c r="A275" s="30">
        <v>265</v>
      </c>
      <c r="B275" s="215" t="s">
        <v>402</v>
      </c>
      <c r="C275" s="229">
        <v>1153.2</v>
      </c>
      <c r="D275" s="230">
        <v>1144.4166666666667</v>
      </c>
      <c r="E275" s="230">
        <v>1128.8333333333335</v>
      </c>
      <c r="F275" s="230">
        <v>1104.4666666666667</v>
      </c>
      <c r="G275" s="230">
        <v>1088.8833333333334</v>
      </c>
      <c r="H275" s="230">
        <v>1168.7833333333335</v>
      </c>
      <c r="I275" s="230">
        <v>1184.366666666667</v>
      </c>
      <c r="J275" s="230">
        <v>1208.7333333333336</v>
      </c>
      <c r="K275" s="229">
        <v>1160</v>
      </c>
      <c r="L275" s="229">
        <v>1120.05</v>
      </c>
      <c r="M275" s="229">
        <v>14.72527</v>
      </c>
      <c r="N275" s="1"/>
      <c r="O275" s="1"/>
    </row>
    <row r="276" spans="1:15" ht="12.75" customHeight="1">
      <c r="A276" s="30">
        <v>266</v>
      </c>
      <c r="B276" s="215" t="s">
        <v>403</v>
      </c>
      <c r="C276" s="229">
        <v>360.05</v>
      </c>
      <c r="D276" s="230">
        <v>362.18333333333334</v>
      </c>
      <c r="E276" s="230">
        <v>356.16666666666669</v>
      </c>
      <c r="F276" s="230">
        <v>352.28333333333336</v>
      </c>
      <c r="G276" s="230">
        <v>346.26666666666671</v>
      </c>
      <c r="H276" s="230">
        <v>366.06666666666666</v>
      </c>
      <c r="I276" s="230">
        <v>372.08333333333331</v>
      </c>
      <c r="J276" s="230">
        <v>375.96666666666664</v>
      </c>
      <c r="K276" s="229">
        <v>368.2</v>
      </c>
      <c r="L276" s="229">
        <v>358.3</v>
      </c>
      <c r="M276" s="229">
        <v>4.7660799999999997</v>
      </c>
      <c r="N276" s="1"/>
      <c r="O276" s="1"/>
    </row>
    <row r="277" spans="1:15" ht="12.75" customHeight="1">
      <c r="A277" s="30">
        <v>267</v>
      </c>
      <c r="B277" s="215" t="s">
        <v>404</v>
      </c>
      <c r="C277" s="229">
        <v>1255.3499999999999</v>
      </c>
      <c r="D277" s="230">
        <v>1255.8666666666666</v>
      </c>
      <c r="E277" s="230">
        <v>1242.7333333333331</v>
      </c>
      <c r="F277" s="230">
        <v>1230.1166666666666</v>
      </c>
      <c r="G277" s="230">
        <v>1216.9833333333331</v>
      </c>
      <c r="H277" s="230">
        <v>1268.4833333333331</v>
      </c>
      <c r="I277" s="230">
        <v>1281.6166666666668</v>
      </c>
      <c r="J277" s="230">
        <v>1294.2333333333331</v>
      </c>
      <c r="K277" s="229">
        <v>1269</v>
      </c>
      <c r="L277" s="229">
        <v>1243.25</v>
      </c>
      <c r="M277" s="229">
        <v>0.86443999999999999</v>
      </c>
      <c r="N277" s="1"/>
      <c r="O277" s="1"/>
    </row>
    <row r="278" spans="1:15" ht="12.75" customHeight="1">
      <c r="A278" s="30">
        <v>268</v>
      </c>
      <c r="B278" s="215" t="s">
        <v>405</v>
      </c>
      <c r="C278" s="229" t="e">
        <v>#N/A</v>
      </c>
      <c r="D278" s="230" t="e">
        <v>#N/A</v>
      </c>
      <c r="E278" s="230" t="e">
        <v>#N/A</v>
      </c>
      <c r="F278" s="230" t="e">
        <v>#N/A</v>
      </c>
      <c r="G278" s="230" t="e">
        <v>#N/A</v>
      </c>
      <c r="H278" s="230" t="e">
        <v>#N/A</v>
      </c>
      <c r="I278" s="230" t="e">
        <v>#N/A</v>
      </c>
      <c r="J278" s="230" t="e">
        <v>#N/A</v>
      </c>
      <c r="K278" s="229" t="e">
        <v>#N/A</v>
      </c>
      <c r="L278" s="229" t="e">
        <v>#N/A</v>
      </c>
      <c r="M278" s="229" t="e">
        <v>#N/A</v>
      </c>
      <c r="N278" s="1"/>
      <c r="O278" s="1"/>
    </row>
    <row r="279" spans="1:15" ht="12.75" customHeight="1">
      <c r="A279" s="30">
        <v>269</v>
      </c>
      <c r="B279" s="215" t="s">
        <v>776</v>
      </c>
      <c r="C279" s="229">
        <v>110.55</v>
      </c>
      <c r="D279" s="230">
        <v>111.01666666666665</v>
      </c>
      <c r="E279" s="230">
        <v>109.6333333333333</v>
      </c>
      <c r="F279" s="230">
        <v>108.71666666666664</v>
      </c>
      <c r="G279" s="230">
        <v>107.33333333333329</v>
      </c>
      <c r="H279" s="230">
        <v>111.93333333333331</v>
      </c>
      <c r="I279" s="230">
        <v>113.31666666666666</v>
      </c>
      <c r="J279" s="230">
        <v>114.23333333333332</v>
      </c>
      <c r="K279" s="229">
        <v>112.4</v>
      </c>
      <c r="L279" s="229">
        <v>110.1</v>
      </c>
      <c r="M279" s="229">
        <v>14.0983</v>
      </c>
      <c r="N279" s="1"/>
      <c r="O279" s="1"/>
    </row>
    <row r="280" spans="1:15" ht="12.75" customHeight="1">
      <c r="A280" s="30">
        <v>270</v>
      </c>
      <c r="B280" s="215" t="s">
        <v>406</v>
      </c>
      <c r="C280" s="229">
        <v>434.95</v>
      </c>
      <c r="D280" s="230">
        <v>434.93333333333334</v>
      </c>
      <c r="E280" s="230">
        <v>431.01666666666665</v>
      </c>
      <c r="F280" s="230">
        <v>427.08333333333331</v>
      </c>
      <c r="G280" s="230">
        <v>423.16666666666663</v>
      </c>
      <c r="H280" s="230">
        <v>438.86666666666667</v>
      </c>
      <c r="I280" s="230">
        <v>442.7833333333333</v>
      </c>
      <c r="J280" s="230">
        <v>446.7166666666667</v>
      </c>
      <c r="K280" s="229">
        <v>438.85</v>
      </c>
      <c r="L280" s="229">
        <v>431</v>
      </c>
      <c r="M280" s="229">
        <v>2.79332</v>
      </c>
      <c r="N280" s="1"/>
      <c r="O280" s="1"/>
    </row>
    <row r="281" spans="1:15" ht="12.75" customHeight="1">
      <c r="A281" s="30">
        <v>271</v>
      </c>
      <c r="B281" s="215" t="s">
        <v>407</v>
      </c>
      <c r="C281" s="229">
        <v>108.7</v>
      </c>
      <c r="D281" s="230">
        <v>108.60000000000001</v>
      </c>
      <c r="E281" s="230">
        <v>107.75000000000001</v>
      </c>
      <c r="F281" s="230">
        <v>106.80000000000001</v>
      </c>
      <c r="G281" s="230">
        <v>105.95000000000002</v>
      </c>
      <c r="H281" s="230">
        <v>109.55000000000001</v>
      </c>
      <c r="I281" s="230">
        <v>110.4</v>
      </c>
      <c r="J281" s="230">
        <v>111.35000000000001</v>
      </c>
      <c r="K281" s="229">
        <v>109.45</v>
      </c>
      <c r="L281" s="229">
        <v>107.65</v>
      </c>
      <c r="M281" s="229">
        <v>17.057659999999998</v>
      </c>
      <c r="N281" s="1"/>
      <c r="O281" s="1"/>
    </row>
    <row r="282" spans="1:15" ht="12.75" customHeight="1">
      <c r="A282" s="30">
        <v>272</v>
      </c>
      <c r="B282" s="215" t="s">
        <v>408</v>
      </c>
      <c r="C282" s="229">
        <v>526.75</v>
      </c>
      <c r="D282" s="230">
        <v>531.9666666666667</v>
      </c>
      <c r="E282" s="230">
        <v>518.03333333333342</v>
      </c>
      <c r="F282" s="230">
        <v>509.31666666666672</v>
      </c>
      <c r="G282" s="230">
        <v>495.38333333333344</v>
      </c>
      <c r="H282" s="230">
        <v>540.68333333333339</v>
      </c>
      <c r="I282" s="230">
        <v>554.61666666666679</v>
      </c>
      <c r="J282" s="230">
        <v>563.33333333333337</v>
      </c>
      <c r="K282" s="229">
        <v>545.9</v>
      </c>
      <c r="L282" s="229">
        <v>523.25</v>
      </c>
      <c r="M282" s="229">
        <v>6.6497700000000002</v>
      </c>
      <c r="N282" s="1"/>
      <c r="O282" s="1"/>
    </row>
    <row r="283" spans="1:15" ht="12.75" customHeight="1">
      <c r="A283" s="30">
        <v>273</v>
      </c>
      <c r="B283" s="215" t="s">
        <v>141</v>
      </c>
      <c r="C283" s="229">
        <v>1939.4</v>
      </c>
      <c r="D283" s="230">
        <v>1949.1333333333332</v>
      </c>
      <c r="E283" s="230">
        <v>1926.2666666666664</v>
      </c>
      <c r="F283" s="230">
        <v>1913.1333333333332</v>
      </c>
      <c r="G283" s="230">
        <v>1890.2666666666664</v>
      </c>
      <c r="H283" s="230">
        <v>1962.2666666666664</v>
      </c>
      <c r="I283" s="230">
        <v>1985.1333333333332</v>
      </c>
      <c r="J283" s="230">
        <v>1998.2666666666664</v>
      </c>
      <c r="K283" s="229">
        <v>1972</v>
      </c>
      <c r="L283" s="229">
        <v>1936</v>
      </c>
      <c r="M283" s="229">
        <v>31.00414</v>
      </c>
      <c r="N283" s="1"/>
      <c r="O283" s="1"/>
    </row>
    <row r="284" spans="1:15" ht="12.75" customHeight="1">
      <c r="A284" s="30">
        <v>274</v>
      </c>
      <c r="B284" s="215" t="s">
        <v>761</v>
      </c>
      <c r="C284" s="229">
        <v>1596.4</v>
      </c>
      <c r="D284" s="230">
        <v>1602.8999999999999</v>
      </c>
      <c r="E284" s="230">
        <v>1583.7999999999997</v>
      </c>
      <c r="F284" s="230">
        <v>1571.1999999999998</v>
      </c>
      <c r="G284" s="230">
        <v>1552.0999999999997</v>
      </c>
      <c r="H284" s="230">
        <v>1615.4999999999998</v>
      </c>
      <c r="I284" s="230">
        <v>1634.5999999999997</v>
      </c>
      <c r="J284" s="230">
        <v>1647.1999999999998</v>
      </c>
      <c r="K284" s="229">
        <v>1622</v>
      </c>
      <c r="L284" s="229">
        <v>1590.3</v>
      </c>
      <c r="M284" s="229">
        <v>0.24634</v>
      </c>
      <c r="N284" s="1"/>
      <c r="O284" s="1"/>
    </row>
    <row r="285" spans="1:15" ht="12.75" customHeight="1">
      <c r="A285" s="30">
        <v>275</v>
      </c>
      <c r="B285" s="215" t="s">
        <v>142</v>
      </c>
      <c r="C285" s="229">
        <v>107.55</v>
      </c>
      <c r="D285" s="230">
        <v>107.55</v>
      </c>
      <c r="E285" s="230">
        <v>106.85</v>
      </c>
      <c r="F285" s="230">
        <v>106.14999999999999</v>
      </c>
      <c r="G285" s="230">
        <v>105.44999999999999</v>
      </c>
      <c r="H285" s="230">
        <v>108.25</v>
      </c>
      <c r="I285" s="230">
        <v>108.95000000000002</v>
      </c>
      <c r="J285" s="230">
        <v>109.65</v>
      </c>
      <c r="K285" s="229">
        <v>108.25</v>
      </c>
      <c r="L285" s="229">
        <v>106.85</v>
      </c>
      <c r="M285" s="229">
        <v>66.363640000000004</v>
      </c>
      <c r="N285" s="1"/>
      <c r="O285" s="1"/>
    </row>
    <row r="286" spans="1:15" ht="12.75" customHeight="1">
      <c r="A286" s="30">
        <v>276</v>
      </c>
      <c r="B286" s="215" t="s">
        <v>146</v>
      </c>
      <c r="C286" s="229">
        <v>3870.35</v>
      </c>
      <c r="D286" s="230">
        <v>3873.35</v>
      </c>
      <c r="E286" s="230">
        <v>3852</v>
      </c>
      <c r="F286" s="230">
        <v>3833.65</v>
      </c>
      <c r="G286" s="230">
        <v>3812.3</v>
      </c>
      <c r="H286" s="230">
        <v>3891.7</v>
      </c>
      <c r="I286" s="230">
        <v>3913.0499999999993</v>
      </c>
      <c r="J286" s="230">
        <v>3931.3999999999996</v>
      </c>
      <c r="K286" s="229">
        <v>3894.7</v>
      </c>
      <c r="L286" s="229">
        <v>3855</v>
      </c>
      <c r="M286" s="229">
        <v>1.0477099999999999</v>
      </c>
      <c r="N286" s="1"/>
      <c r="O286" s="1"/>
    </row>
    <row r="287" spans="1:15" ht="12.75" customHeight="1">
      <c r="A287" s="30">
        <v>277</v>
      </c>
      <c r="B287" s="215" t="s">
        <v>144</v>
      </c>
      <c r="C287" s="229">
        <v>376.75</v>
      </c>
      <c r="D287" s="230">
        <v>375.89999999999992</v>
      </c>
      <c r="E287" s="230">
        <v>373.49999999999983</v>
      </c>
      <c r="F287" s="230">
        <v>370.24999999999989</v>
      </c>
      <c r="G287" s="230">
        <v>367.8499999999998</v>
      </c>
      <c r="H287" s="230">
        <v>379.14999999999986</v>
      </c>
      <c r="I287" s="230">
        <v>381.54999999999995</v>
      </c>
      <c r="J287" s="230">
        <v>384.7999999999999</v>
      </c>
      <c r="K287" s="229">
        <v>378.3</v>
      </c>
      <c r="L287" s="229">
        <v>372.65</v>
      </c>
      <c r="M287" s="229">
        <v>16.623650000000001</v>
      </c>
      <c r="N287" s="1"/>
      <c r="O287" s="1"/>
    </row>
    <row r="288" spans="1:15" ht="12.75" customHeight="1">
      <c r="A288" s="30">
        <v>278</v>
      </c>
      <c r="B288" s="215" t="s">
        <v>862</v>
      </c>
      <c r="C288" s="229">
        <v>4902.25</v>
      </c>
      <c r="D288" s="230">
        <v>4900.4333333333334</v>
      </c>
      <c r="E288" s="230">
        <v>4862.1166666666668</v>
      </c>
      <c r="F288" s="230">
        <v>4821.9833333333336</v>
      </c>
      <c r="G288" s="230">
        <v>4783.666666666667</v>
      </c>
      <c r="H288" s="230">
        <v>4940.5666666666666</v>
      </c>
      <c r="I288" s="230">
        <v>4978.8833333333341</v>
      </c>
      <c r="J288" s="230">
        <v>5019.0166666666664</v>
      </c>
      <c r="K288" s="229">
        <v>4938.75</v>
      </c>
      <c r="L288" s="229">
        <v>4860.3</v>
      </c>
      <c r="M288" s="229">
        <v>2.8646699999999998</v>
      </c>
      <c r="N288" s="1"/>
      <c r="O288" s="1"/>
    </row>
    <row r="289" spans="1:15" ht="12.75" customHeight="1">
      <c r="A289" s="30">
        <v>279</v>
      </c>
      <c r="B289" s="215" t="s">
        <v>409</v>
      </c>
      <c r="C289" s="229">
        <v>11707.45</v>
      </c>
      <c r="D289" s="230">
        <v>11671.983333333332</v>
      </c>
      <c r="E289" s="230">
        <v>11583.966666666664</v>
      </c>
      <c r="F289" s="230">
        <v>11460.483333333332</v>
      </c>
      <c r="G289" s="230">
        <v>11372.466666666664</v>
      </c>
      <c r="H289" s="230">
        <v>11795.466666666664</v>
      </c>
      <c r="I289" s="230">
        <v>11883.48333333333</v>
      </c>
      <c r="J289" s="230">
        <v>12006.966666666664</v>
      </c>
      <c r="K289" s="229">
        <v>11760</v>
      </c>
      <c r="L289" s="229">
        <v>11548.5</v>
      </c>
      <c r="M289" s="229">
        <v>6.7220000000000002E-2</v>
      </c>
      <c r="N289" s="1"/>
      <c r="O289" s="1"/>
    </row>
    <row r="290" spans="1:15" ht="12.75" customHeight="1">
      <c r="A290" s="30">
        <v>280</v>
      </c>
      <c r="B290" s="215" t="s">
        <v>145</v>
      </c>
      <c r="C290" s="229">
        <v>2315.5</v>
      </c>
      <c r="D290" s="230">
        <v>2303.8333333333335</v>
      </c>
      <c r="E290" s="230">
        <v>2289.666666666667</v>
      </c>
      <c r="F290" s="230">
        <v>2263.8333333333335</v>
      </c>
      <c r="G290" s="230">
        <v>2249.666666666667</v>
      </c>
      <c r="H290" s="230">
        <v>2329.666666666667</v>
      </c>
      <c r="I290" s="230">
        <v>2343.8333333333339</v>
      </c>
      <c r="J290" s="230">
        <v>2369.666666666667</v>
      </c>
      <c r="K290" s="229">
        <v>2318</v>
      </c>
      <c r="L290" s="229">
        <v>2278</v>
      </c>
      <c r="M290" s="229">
        <v>21.28603</v>
      </c>
      <c r="N290" s="1"/>
      <c r="O290" s="1"/>
    </row>
    <row r="291" spans="1:15" ht="12.75" customHeight="1">
      <c r="A291" s="30">
        <v>281</v>
      </c>
      <c r="B291" s="215" t="s">
        <v>816</v>
      </c>
      <c r="C291" s="229">
        <v>345.7</v>
      </c>
      <c r="D291" s="230">
        <v>346.58333333333331</v>
      </c>
      <c r="E291" s="230">
        <v>342.61666666666662</v>
      </c>
      <c r="F291" s="230">
        <v>339.5333333333333</v>
      </c>
      <c r="G291" s="230">
        <v>335.56666666666661</v>
      </c>
      <c r="H291" s="230">
        <v>349.66666666666663</v>
      </c>
      <c r="I291" s="230">
        <v>353.63333333333333</v>
      </c>
      <c r="J291" s="230">
        <v>356.71666666666664</v>
      </c>
      <c r="K291" s="229">
        <v>350.55</v>
      </c>
      <c r="L291" s="229">
        <v>343.5</v>
      </c>
      <c r="M291" s="229">
        <v>4.5091000000000001</v>
      </c>
      <c r="N291" s="1"/>
      <c r="O291" s="1"/>
    </row>
    <row r="292" spans="1:15" ht="12.75" customHeight="1">
      <c r="A292" s="30">
        <v>282</v>
      </c>
      <c r="B292" s="215" t="s">
        <v>262</v>
      </c>
      <c r="C292" s="229">
        <v>348.85</v>
      </c>
      <c r="D292" s="230">
        <v>346.95</v>
      </c>
      <c r="E292" s="230">
        <v>343.4</v>
      </c>
      <c r="F292" s="230">
        <v>337.95</v>
      </c>
      <c r="G292" s="230">
        <v>334.4</v>
      </c>
      <c r="H292" s="230">
        <v>352.4</v>
      </c>
      <c r="I292" s="230">
        <v>355.95000000000005</v>
      </c>
      <c r="J292" s="230">
        <v>361.4</v>
      </c>
      <c r="K292" s="229">
        <v>350.5</v>
      </c>
      <c r="L292" s="229">
        <v>341.5</v>
      </c>
      <c r="M292" s="229">
        <v>20.442589999999999</v>
      </c>
      <c r="N292" s="1"/>
      <c r="O292" s="1"/>
    </row>
    <row r="293" spans="1:15" ht="12.75" customHeight="1">
      <c r="A293" s="30">
        <v>283</v>
      </c>
      <c r="B293" s="215" t="s">
        <v>778</v>
      </c>
      <c r="C293" s="229">
        <v>272.39999999999998</v>
      </c>
      <c r="D293" s="230">
        <v>273.84999999999997</v>
      </c>
      <c r="E293" s="230">
        <v>270.04999999999995</v>
      </c>
      <c r="F293" s="230">
        <v>267.7</v>
      </c>
      <c r="G293" s="230">
        <v>263.89999999999998</v>
      </c>
      <c r="H293" s="230">
        <v>276.19999999999993</v>
      </c>
      <c r="I293" s="230">
        <v>280</v>
      </c>
      <c r="J293" s="230">
        <v>282.34999999999991</v>
      </c>
      <c r="K293" s="229">
        <v>277.64999999999998</v>
      </c>
      <c r="L293" s="229">
        <v>271.5</v>
      </c>
      <c r="M293" s="229">
        <v>6.2963500000000003</v>
      </c>
      <c r="N293" s="1"/>
      <c r="O293" s="1"/>
    </row>
    <row r="294" spans="1:15" ht="12.75" customHeight="1">
      <c r="A294" s="30">
        <v>284</v>
      </c>
      <c r="B294" s="215" t="s">
        <v>868</v>
      </c>
      <c r="C294" s="229">
        <v>92.75</v>
      </c>
      <c r="D294" s="230">
        <v>93.133333333333326</v>
      </c>
      <c r="E294" s="230">
        <v>92.116666666666646</v>
      </c>
      <c r="F294" s="230">
        <v>91.48333333333332</v>
      </c>
      <c r="G294" s="230">
        <v>90.46666666666664</v>
      </c>
      <c r="H294" s="230">
        <v>93.766666666666652</v>
      </c>
      <c r="I294" s="230">
        <v>94.783333333333331</v>
      </c>
      <c r="J294" s="230">
        <v>95.416666666666657</v>
      </c>
      <c r="K294" s="229">
        <v>94.15</v>
      </c>
      <c r="L294" s="229">
        <v>92.5</v>
      </c>
      <c r="M294" s="229">
        <v>36.778849999999998</v>
      </c>
      <c r="N294" s="1"/>
      <c r="O294" s="1"/>
    </row>
    <row r="295" spans="1:15" ht="12.75" customHeight="1">
      <c r="A295" s="30">
        <v>285</v>
      </c>
      <c r="B295" s="215" t="s">
        <v>842</v>
      </c>
      <c r="C295" s="229">
        <v>601.35</v>
      </c>
      <c r="D295" s="230">
        <v>601.2833333333333</v>
      </c>
      <c r="E295" s="230">
        <v>597.56666666666661</v>
      </c>
      <c r="F295" s="230">
        <v>593.7833333333333</v>
      </c>
      <c r="G295" s="230">
        <v>590.06666666666661</v>
      </c>
      <c r="H295" s="230">
        <v>605.06666666666661</v>
      </c>
      <c r="I295" s="230">
        <v>608.7833333333333</v>
      </c>
      <c r="J295" s="230">
        <v>612.56666666666661</v>
      </c>
      <c r="K295" s="229">
        <v>605</v>
      </c>
      <c r="L295" s="229">
        <v>597.5</v>
      </c>
      <c r="M295" s="229">
        <v>8.0988399999999992</v>
      </c>
      <c r="N295" s="1"/>
      <c r="O295" s="1"/>
    </row>
    <row r="296" spans="1:15" ht="12.75" customHeight="1">
      <c r="A296" s="30">
        <v>286</v>
      </c>
      <c r="B296" s="215" t="s">
        <v>410</v>
      </c>
      <c r="C296" s="229">
        <v>3966.55</v>
      </c>
      <c r="D296" s="230">
        <v>3975.5166666666664</v>
      </c>
      <c r="E296" s="230">
        <v>3946.0333333333328</v>
      </c>
      <c r="F296" s="230">
        <v>3925.5166666666664</v>
      </c>
      <c r="G296" s="230">
        <v>3896.0333333333328</v>
      </c>
      <c r="H296" s="230">
        <v>3996.0333333333328</v>
      </c>
      <c r="I296" s="230">
        <v>4025.5166666666664</v>
      </c>
      <c r="J296" s="230">
        <v>4046.0333333333328</v>
      </c>
      <c r="K296" s="229">
        <v>4005</v>
      </c>
      <c r="L296" s="229">
        <v>3955</v>
      </c>
      <c r="M296" s="229">
        <v>0.21029999999999999</v>
      </c>
      <c r="N296" s="1"/>
      <c r="O296" s="1"/>
    </row>
    <row r="297" spans="1:15" ht="12.75" customHeight="1">
      <c r="A297" s="30">
        <v>287</v>
      </c>
      <c r="B297" s="215" t="s">
        <v>147</v>
      </c>
      <c r="C297" s="229">
        <v>817.65</v>
      </c>
      <c r="D297" s="230">
        <v>819.25</v>
      </c>
      <c r="E297" s="230">
        <v>811.1</v>
      </c>
      <c r="F297" s="230">
        <v>804.55000000000007</v>
      </c>
      <c r="G297" s="230">
        <v>796.40000000000009</v>
      </c>
      <c r="H297" s="230">
        <v>825.8</v>
      </c>
      <c r="I297" s="230">
        <v>833.95</v>
      </c>
      <c r="J297" s="230">
        <v>840.49999999999989</v>
      </c>
      <c r="K297" s="229">
        <v>827.4</v>
      </c>
      <c r="L297" s="229">
        <v>812.7</v>
      </c>
      <c r="M297" s="229">
        <v>5.4888000000000003</v>
      </c>
      <c r="N297" s="1"/>
      <c r="O297" s="1"/>
    </row>
    <row r="298" spans="1:15" ht="12.75" customHeight="1">
      <c r="A298" s="30">
        <v>288</v>
      </c>
      <c r="B298" s="215" t="s">
        <v>411</v>
      </c>
      <c r="C298" s="229">
        <v>1505.55</v>
      </c>
      <c r="D298" s="230">
        <v>1507.7166666666665</v>
      </c>
      <c r="E298" s="230">
        <v>1497.833333333333</v>
      </c>
      <c r="F298" s="230">
        <v>1490.1166666666666</v>
      </c>
      <c r="G298" s="230">
        <v>1480.2333333333331</v>
      </c>
      <c r="H298" s="230">
        <v>1515.4333333333329</v>
      </c>
      <c r="I298" s="230">
        <v>1525.3166666666666</v>
      </c>
      <c r="J298" s="230">
        <v>1533.0333333333328</v>
      </c>
      <c r="K298" s="229">
        <v>1517.6</v>
      </c>
      <c r="L298" s="229">
        <v>1500</v>
      </c>
      <c r="M298" s="229">
        <v>0.20505999999999999</v>
      </c>
      <c r="N298" s="1"/>
      <c r="O298" s="1"/>
    </row>
    <row r="299" spans="1:15" ht="12.75" customHeight="1">
      <c r="A299" s="30">
        <v>289</v>
      </c>
      <c r="B299" s="215" t="s">
        <v>412</v>
      </c>
      <c r="C299" s="229">
        <v>31.55</v>
      </c>
      <c r="D299" s="230">
        <v>31.400000000000002</v>
      </c>
      <c r="E299" s="230">
        <v>30.6</v>
      </c>
      <c r="F299" s="230">
        <v>29.65</v>
      </c>
      <c r="G299" s="230">
        <v>28.849999999999998</v>
      </c>
      <c r="H299" s="230">
        <v>32.350000000000009</v>
      </c>
      <c r="I299" s="230">
        <v>33.150000000000006</v>
      </c>
      <c r="J299" s="230">
        <v>34.100000000000009</v>
      </c>
      <c r="K299" s="229">
        <v>32.200000000000003</v>
      </c>
      <c r="L299" s="229">
        <v>30.45</v>
      </c>
      <c r="M299" s="229">
        <v>65.146270000000001</v>
      </c>
      <c r="N299" s="1"/>
      <c r="O299" s="1"/>
    </row>
    <row r="300" spans="1:15" ht="12.75" customHeight="1">
      <c r="A300" s="30">
        <v>290</v>
      </c>
      <c r="B300" s="215" t="s">
        <v>413</v>
      </c>
      <c r="C300" s="229">
        <v>160.1</v>
      </c>
      <c r="D300" s="230">
        <v>160.28333333333333</v>
      </c>
      <c r="E300" s="230">
        <v>159.11666666666667</v>
      </c>
      <c r="F300" s="230">
        <v>158.13333333333335</v>
      </c>
      <c r="G300" s="230">
        <v>156.9666666666667</v>
      </c>
      <c r="H300" s="230">
        <v>161.26666666666665</v>
      </c>
      <c r="I300" s="230">
        <v>162.43333333333334</v>
      </c>
      <c r="J300" s="230">
        <v>163.41666666666663</v>
      </c>
      <c r="K300" s="229">
        <v>161.44999999999999</v>
      </c>
      <c r="L300" s="229">
        <v>159.30000000000001</v>
      </c>
      <c r="M300" s="229">
        <v>1.33151</v>
      </c>
      <c r="N300" s="1"/>
      <c r="O300" s="1"/>
    </row>
    <row r="301" spans="1:15" ht="12.75" customHeight="1">
      <c r="A301" s="30">
        <v>291</v>
      </c>
      <c r="B301" s="215" t="s">
        <v>158</v>
      </c>
      <c r="C301" s="229">
        <v>97553.1</v>
      </c>
      <c r="D301" s="230">
        <v>97852.916666666672</v>
      </c>
      <c r="E301" s="230">
        <v>96475.333333333343</v>
      </c>
      <c r="F301" s="230">
        <v>95397.566666666666</v>
      </c>
      <c r="G301" s="230">
        <v>94019.983333333337</v>
      </c>
      <c r="H301" s="230">
        <v>98930.683333333349</v>
      </c>
      <c r="I301" s="230">
        <v>100308.26666666669</v>
      </c>
      <c r="J301" s="230">
        <v>101386.03333333335</v>
      </c>
      <c r="K301" s="229">
        <v>99230.5</v>
      </c>
      <c r="L301" s="229">
        <v>96775.15</v>
      </c>
      <c r="M301" s="229">
        <v>0.10781</v>
      </c>
      <c r="N301" s="1"/>
      <c r="O301" s="1"/>
    </row>
    <row r="302" spans="1:15" ht="12.75" customHeight="1">
      <c r="A302" s="30">
        <v>292</v>
      </c>
      <c r="B302" s="215" t="s">
        <v>817</v>
      </c>
      <c r="C302" s="229">
        <v>1928.35</v>
      </c>
      <c r="D302" s="230">
        <v>1934.4166666666667</v>
      </c>
      <c r="E302" s="230">
        <v>1919.9333333333334</v>
      </c>
      <c r="F302" s="230">
        <v>1911.5166666666667</v>
      </c>
      <c r="G302" s="230">
        <v>1897.0333333333333</v>
      </c>
      <c r="H302" s="230">
        <v>1942.8333333333335</v>
      </c>
      <c r="I302" s="230">
        <v>1957.3166666666666</v>
      </c>
      <c r="J302" s="230">
        <v>1965.7333333333336</v>
      </c>
      <c r="K302" s="229">
        <v>1948.9</v>
      </c>
      <c r="L302" s="229">
        <v>1926</v>
      </c>
      <c r="M302" s="229">
        <v>1.6255200000000001</v>
      </c>
      <c r="N302" s="1"/>
      <c r="O302" s="1"/>
    </row>
    <row r="303" spans="1:15" ht="12.75" customHeight="1">
      <c r="A303" s="30">
        <v>293</v>
      </c>
      <c r="B303" s="215" t="s">
        <v>777</v>
      </c>
      <c r="C303" s="229">
        <v>593.70000000000005</v>
      </c>
      <c r="D303" s="230">
        <v>585.43333333333339</v>
      </c>
      <c r="E303" s="230">
        <v>571.36666666666679</v>
      </c>
      <c r="F303" s="230">
        <v>549.03333333333342</v>
      </c>
      <c r="G303" s="230">
        <v>534.96666666666681</v>
      </c>
      <c r="H303" s="230">
        <v>607.76666666666677</v>
      </c>
      <c r="I303" s="230">
        <v>621.83333333333337</v>
      </c>
      <c r="J303" s="230">
        <v>644.16666666666674</v>
      </c>
      <c r="K303" s="229">
        <v>599.5</v>
      </c>
      <c r="L303" s="229">
        <v>563.1</v>
      </c>
      <c r="M303" s="229">
        <v>25.2471</v>
      </c>
      <c r="N303" s="1"/>
      <c r="O303" s="1"/>
    </row>
    <row r="304" spans="1:15" ht="12.75" customHeight="1">
      <c r="A304" s="30">
        <v>294</v>
      </c>
      <c r="B304" s="215" t="s">
        <v>156</v>
      </c>
      <c r="C304" s="229">
        <v>1030.05</v>
      </c>
      <c r="D304" s="230">
        <v>1030.3500000000001</v>
      </c>
      <c r="E304" s="230">
        <v>1025.7000000000003</v>
      </c>
      <c r="F304" s="230">
        <v>1021.3500000000001</v>
      </c>
      <c r="G304" s="230">
        <v>1016.7000000000003</v>
      </c>
      <c r="H304" s="230">
        <v>1034.7000000000003</v>
      </c>
      <c r="I304" s="230">
        <v>1039.3500000000004</v>
      </c>
      <c r="J304" s="230">
        <v>1043.7000000000003</v>
      </c>
      <c r="K304" s="229">
        <v>1035</v>
      </c>
      <c r="L304" s="229">
        <v>1026</v>
      </c>
      <c r="M304" s="229">
        <v>1.2216499999999999</v>
      </c>
      <c r="N304" s="1"/>
      <c r="O304" s="1"/>
    </row>
    <row r="305" spans="1:15" ht="12.75" customHeight="1">
      <c r="A305" s="30">
        <v>295</v>
      </c>
      <c r="B305" s="215" t="s">
        <v>149</v>
      </c>
      <c r="C305" s="229">
        <v>291.64999999999998</v>
      </c>
      <c r="D305" s="230">
        <v>292.23333333333329</v>
      </c>
      <c r="E305" s="230">
        <v>289.56666666666661</v>
      </c>
      <c r="F305" s="230">
        <v>287.48333333333329</v>
      </c>
      <c r="G305" s="230">
        <v>284.81666666666661</v>
      </c>
      <c r="H305" s="230">
        <v>294.31666666666661</v>
      </c>
      <c r="I305" s="230">
        <v>296.98333333333323</v>
      </c>
      <c r="J305" s="230">
        <v>299.06666666666661</v>
      </c>
      <c r="K305" s="229">
        <v>294.89999999999998</v>
      </c>
      <c r="L305" s="229">
        <v>290.14999999999998</v>
      </c>
      <c r="M305" s="229">
        <v>31.12434</v>
      </c>
      <c r="N305" s="1"/>
      <c r="O305" s="1"/>
    </row>
    <row r="306" spans="1:15" ht="12.75" customHeight="1">
      <c r="A306" s="30">
        <v>296</v>
      </c>
      <c r="B306" s="215" t="s">
        <v>148</v>
      </c>
      <c r="C306" s="229">
        <v>1406.4</v>
      </c>
      <c r="D306" s="230">
        <v>1408.0666666666666</v>
      </c>
      <c r="E306" s="230">
        <v>1393.3333333333333</v>
      </c>
      <c r="F306" s="230">
        <v>1380.2666666666667</v>
      </c>
      <c r="G306" s="230">
        <v>1365.5333333333333</v>
      </c>
      <c r="H306" s="230">
        <v>1421.1333333333332</v>
      </c>
      <c r="I306" s="230">
        <v>1435.8666666666668</v>
      </c>
      <c r="J306" s="230">
        <v>1448.9333333333332</v>
      </c>
      <c r="K306" s="229">
        <v>1422.8</v>
      </c>
      <c r="L306" s="229">
        <v>1395</v>
      </c>
      <c r="M306" s="229">
        <v>24.910789999999999</v>
      </c>
      <c r="N306" s="1"/>
      <c r="O306" s="1"/>
    </row>
    <row r="307" spans="1:15" ht="12.75" customHeight="1">
      <c r="A307" s="30">
        <v>297</v>
      </c>
      <c r="B307" s="215" t="s">
        <v>414</v>
      </c>
      <c r="C307" s="229">
        <v>506.2</v>
      </c>
      <c r="D307" s="230">
        <v>505.48333333333335</v>
      </c>
      <c r="E307" s="230">
        <v>495.9666666666667</v>
      </c>
      <c r="F307" s="230">
        <v>485.73333333333335</v>
      </c>
      <c r="G307" s="230">
        <v>476.2166666666667</v>
      </c>
      <c r="H307" s="230">
        <v>515.7166666666667</v>
      </c>
      <c r="I307" s="230">
        <v>525.23333333333335</v>
      </c>
      <c r="J307" s="230">
        <v>535.4666666666667</v>
      </c>
      <c r="K307" s="229">
        <v>515</v>
      </c>
      <c r="L307" s="229">
        <v>495.25</v>
      </c>
      <c r="M307" s="229">
        <v>23.12088</v>
      </c>
      <c r="N307" s="1"/>
      <c r="O307" s="1"/>
    </row>
    <row r="308" spans="1:15" ht="12.75" customHeight="1">
      <c r="A308" s="30">
        <v>298</v>
      </c>
      <c r="B308" s="215" t="s">
        <v>415</v>
      </c>
      <c r="C308" s="229">
        <v>303.14999999999998</v>
      </c>
      <c r="D308" s="230">
        <v>305.34999999999997</v>
      </c>
      <c r="E308" s="230">
        <v>299.79999999999995</v>
      </c>
      <c r="F308" s="230">
        <v>296.45</v>
      </c>
      <c r="G308" s="230">
        <v>290.89999999999998</v>
      </c>
      <c r="H308" s="230">
        <v>308.69999999999993</v>
      </c>
      <c r="I308" s="230">
        <v>314.25</v>
      </c>
      <c r="J308" s="230">
        <v>317.59999999999991</v>
      </c>
      <c r="K308" s="229">
        <v>310.89999999999998</v>
      </c>
      <c r="L308" s="229">
        <v>302</v>
      </c>
      <c r="M308" s="229">
        <v>2.22641</v>
      </c>
      <c r="N308" s="1"/>
      <c r="O308" s="1"/>
    </row>
    <row r="309" spans="1:15" ht="12.75" customHeight="1">
      <c r="A309" s="30">
        <v>299</v>
      </c>
      <c r="B309" s="215" t="s">
        <v>851</v>
      </c>
      <c r="C309" s="229">
        <v>463.9</v>
      </c>
      <c r="D309" s="230">
        <v>460.63333333333338</v>
      </c>
      <c r="E309" s="230">
        <v>453.26666666666677</v>
      </c>
      <c r="F309" s="230">
        <v>442.63333333333338</v>
      </c>
      <c r="G309" s="230">
        <v>435.26666666666677</v>
      </c>
      <c r="H309" s="230">
        <v>471.26666666666677</v>
      </c>
      <c r="I309" s="230">
        <v>478.63333333333344</v>
      </c>
      <c r="J309" s="230">
        <v>489.26666666666677</v>
      </c>
      <c r="K309" s="229">
        <v>468</v>
      </c>
      <c r="L309" s="229">
        <v>450</v>
      </c>
      <c r="M309" s="229">
        <v>4.3679199999999998</v>
      </c>
      <c r="N309" s="1"/>
      <c r="O309" s="1"/>
    </row>
    <row r="310" spans="1:15" ht="12.75" customHeight="1">
      <c r="A310" s="30">
        <v>300</v>
      </c>
      <c r="B310" s="215" t="s">
        <v>416</v>
      </c>
      <c r="C310" s="229">
        <v>362</v>
      </c>
      <c r="D310" s="230">
        <v>364.43333333333339</v>
      </c>
      <c r="E310" s="230">
        <v>357.6666666666668</v>
      </c>
      <c r="F310" s="230">
        <v>353.33333333333343</v>
      </c>
      <c r="G310" s="230">
        <v>346.56666666666683</v>
      </c>
      <c r="H310" s="230">
        <v>368.76666666666677</v>
      </c>
      <c r="I310" s="230">
        <v>375.53333333333342</v>
      </c>
      <c r="J310" s="230">
        <v>379.86666666666673</v>
      </c>
      <c r="K310" s="229">
        <v>371.2</v>
      </c>
      <c r="L310" s="229">
        <v>360.1</v>
      </c>
      <c r="M310" s="229">
        <v>2.1314299999999999</v>
      </c>
      <c r="N310" s="1"/>
      <c r="O310" s="1"/>
    </row>
    <row r="311" spans="1:15" ht="12.75" customHeight="1">
      <c r="A311" s="30">
        <v>301</v>
      </c>
      <c r="B311" s="215" t="s">
        <v>150</v>
      </c>
      <c r="C311" s="229">
        <v>113</v>
      </c>
      <c r="D311" s="230">
        <v>112.10000000000001</v>
      </c>
      <c r="E311" s="230">
        <v>110.70000000000002</v>
      </c>
      <c r="F311" s="230">
        <v>108.4</v>
      </c>
      <c r="G311" s="230">
        <v>107.00000000000001</v>
      </c>
      <c r="H311" s="230">
        <v>114.40000000000002</v>
      </c>
      <c r="I311" s="230">
        <v>115.80000000000003</v>
      </c>
      <c r="J311" s="230">
        <v>118.10000000000002</v>
      </c>
      <c r="K311" s="229">
        <v>113.5</v>
      </c>
      <c r="L311" s="229">
        <v>109.8</v>
      </c>
      <c r="M311" s="229">
        <v>225.03935000000001</v>
      </c>
      <c r="N311" s="1"/>
      <c r="O311" s="1"/>
    </row>
    <row r="312" spans="1:15" ht="12.75" customHeight="1">
      <c r="A312" s="30">
        <v>302</v>
      </c>
      <c r="B312" s="215" t="s">
        <v>417</v>
      </c>
      <c r="C312" s="229">
        <v>65.3</v>
      </c>
      <c r="D312" s="230">
        <v>65.233333333333334</v>
      </c>
      <c r="E312" s="230">
        <v>64.166666666666671</v>
      </c>
      <c r="F312" s="230">
        <v>63.033333333333331</v>
      </c>
      <c r="G312" s="230">
        <v>61.966666666666669</v>
      </c>
      <c r="H312" s="230">
        <v>66.366666666666674</v>
      </c>
      <c r="I312" s="230">
        <v>67.433333333333337</v>
      </c>
      <c r="J312" s="230">
        <v>68.566666666666677</v>
      </c>
      <c r="K312" s="229">
        <v>66.3</v>
      </c>
      <c r="L312" s="229">
        <v>64.099999999999994</v>
      </c>
      <c r="M312" s="229">
        <v>55.170529999999999</v>
      </c>
      <c r="N312" s="1"/>
      <c r="O312" s="1"/>
    </row>
    <row r="313" spans="1:15" ht="12.75" customHeight="1">
      <c r="A313" s="30">
        <v>303</v>
      </c>
      <c r="B313" s="215" t="s">
        <v>151</v>
      </c>
      <c r="C313" s="229">
        <v>549.79999999999995</v>
      </c>
      <c r="D313" s="230">
        <v>548.66666666666663</v>
      </c>
      <c r="E313" s="230">
        <v>545.33333333333326</v>
      </c>
      <c r="F313" s="230">
        <v>540.86666666666667</v>
      </c>
      <c r="G313" s="230">
        <v>537.5333333333333</v>
      </c>
      <c r="H313" s="230">
        <v>553.13333333333321</v>
      </c>
      <c r="I313" s="230">
        <v>556.46666666666647</v>
      </c>
      <c r="J313" s="230">
        <v>560.93333333333317</v>
      </c>
      <c r="K313" s="229">
        <v>552</v>
      </c>
      <c r="L313" s="229">
        <v>544.20000000000005</v>
      </c>
      <c r="M313" s="229">
        <v>10.744630000000001</v>
      </c>
      <c r="N313" s="1"/>
      <c r="O313" s="1"/>
    </row>
    <row r="314" spans="1:15" ht="12.75" customHeight="1">
      <c r="A314" s="30">
        <v>304</v>
      </c>
      <c r="B314" s="215" t="s">
        <v>152</v>
      </c>
      <c r="C314" s="229">
        <v>9707.5</v>
      </c>
      <c r="D314" s="230">
        <v>9719.3333333333339</v>
      </c>
      <c r="E314" s="230">
        <v>9638.6666666666679</v>
      </c>
      <c r="F314" s="230">
        <v>9569.8333333333339</v>
      </c>
      <c r="G314" s="230">
        <v>9489.1666666666679</v>
      </c>
      <c r="H314" s="230">
        <v>9788.1666666666679</v>
      </c>
      <c r="I314" s="230">
        <v>9868.8333333333358</v>
      </c>
      <c r="J314" s="230">
        <v>9937.6666666666679</v>
      </c>
      <c r="K314" s="229">
        <v>9800</v>
      </c>
      <c r="L314" s="229">
        <v>9650.5</v>
      </c>
      <c r="M314" s="229">
        <v>4.5374699999999999</v>
      </c>
      <c r="N314" s="1"/>
      <c r="O314" s="1"/>
    </row>
    <row r="315" spans="1:15" ht="12.75" customHeight="1">
      <c r="A315" s="30">
        <v>305</v>
      </c>
      <c r="B315" s="215" t="s">
        <v>779</v>
      </c>
      <c r="C315" s="229">
        <v>2017.5</v>
      </c>
      <c r="D315" s="230">
        <v>2025.7833333333335</v>
      </c>
      <c r="E315" s="230">
        <v>2002.5666666666671</v>
      </c>
      <c r="F315" s="230">
        <v>1987.6333333333334</v>
      </c>
      <c r="G315" s="230">
        <v>1964.416666666667</v>
      </c>
      <c r="H315" s="230">
        <v>2040.7166666666672</v>
      </c>
      <c r="I315" s="230">
        <v>2063.9333333333338</v>
      </c>
      <c r="J315" s="230">
        <v>2078.8666666666672</v>
      </c>
      <c r="K315" s="229">
        <v>2049</v>
      </c>
      <c r="L315" s="229">
        <v>2010.85</v>
      </c>
      <c r="M315" s="229">
        <v>0.59114999999999995</v>
      </c>
      <c r="N315" s="1"/>
      <c r="O315" s="1"/>
    </row>
    <row r="316" spans="1:15" ht="12.75" customHeight="1">
      <c r="A316" s="30">
        <v>306</v>
      </c>
      <c r="B316" s="215" t="s">
        <v>155</v>
      </c>
      <c r="C316" s="229">
        <v>703.3</v>
      </c>
      <c r="D316" s="230">
        <v>702.5</v>
      </c>
      <c r="E316" s="230">
        <v>690.55</v>
      </c>
      <c r="F316" s="230">
        <v>677.8</v>
      </c>
      <c r="G316" s="230">
        <v>665.84999999999991</v>
      </c>
      <c r="H316" s="230">
        <v>715.25</v>
      </c>
      <c r="I316" s="230">
        <v>727.2</v>
      </c>
      <c r="J316" s="230">
        <v>739.95</v>
      </c>
      <c r="K316" s="229">
        <v>714.45</v>
      </c>
      <c r="L316" s="229">
        <v>689.75</v>
      </c>
      <c r="M316" s="229">
        <v>10.210610000000001</v>
      </c>
      <c r="N316" s="1"/>
      <c r="O316" s="1"/>
    </row>
    <row r="317" spans="1:15" ht="12.75" customHeight="1">
      <c r="A317" s="30">
        <v>307</v>
      </c>
      <c r="B317" s="215" t="s">
        <v>418</v>
      </c>
      <c r="C317" s="229">
        <v>559.85</v>
      </c>
      <c r="D317" s="230">
        <v>550.5333333333333</v>
      </c>
      <c r="E317" s="230">
        <v>536.06666666666661</v>
      </c>
      <c r="F317" s="230">
        <v>512.2833333333333</v>
      </c>
      <c r="G317" s="230">
        <v>497.81666666666661</v>
      </c>
      <c r="H317" s="230">
        <v>574.31666666666661</v>
      </c>
      <c r="I317" s="230">
        <v>588.7833333333333</v>
      </c>
      <c r="J317" s="230">
        <v>612.56666666666661</v>
      </c>
      <c r="K317" s="229">
        <v>565</v>
      </c>
      <c r="L317" s="229">
        <v>526.75</v>
      </c>
      <c r="M317" s="229">
        <v>60.91207</v>
      </c>
      <c r="N317" s="1"/>
      <c r="O317" s="1"/>
    </row>
    <row r="318" spans="1:15" ht="12.75" customHeight="1">
      <c r="A318" s="30">
        <v>308</v>
      </c>
      <c r="B318" s="215" t="s">
        <v>419</v>
      </c>
      <c r="C318" s="229">
        <v>1029.1500000000001</v>
      </c>
      <c r="D318" s="230">
        <v>1031.9166666666667</v>
      </c>
      <c r="E318" s="230">
        <v>1009.2333333333336</v>
      </c>
      <c r="F318" s="230">
        <v>989.31666666666683</v>
      </c>
      <c r="G318" s="230">
        <v>966.63333333333367</v>
      </c>
      <c r="H318" s="230">
        <v>1051.8333333333335</v>
      </c>
      <c r="I318" s="230">
        <v>1074.5166666666664</v>
      </c>
      <c r="J318" s="230">
        <v>1094.4333333333334</v>
      </c>
      <c r="K318" s="229">
        <v>1054.5999999999999</v>
      </c>
      <c r="L318" s="229">
        <v>1012</v>
      </c>
      <c r="M318" s="229">
        <v>73.425290000000004</v>
      </c>
      <c r="N318" s="1"/>
      <c r="O318" s="1"/>
    </row>
    <row r="319" spans="1:15" ht="12.75" customHeight="1">
      <c r="A319" s="30">
        <v>309</v>
      </c>
      <c r="B319" s="215" t="s">
        <v>818</v>
      </c>
      <c r="C319" s="229">
        <v>826.9</v>
      </c>
      <c r="D319" s="230">
        <v>831.41666666666663</v>
      </c>
      <c r="E319" s="230">
        <v>815.48333333333323</v>
      </c>
      <c r="F319" s="230">
        <v>804.06666666666661</v>
      </c>
      <c r="G319" s="230">
        <v>788.13333333333321</v>
      </c>
      <c r="H319" s="230">
        <v>842.83333333333326</v>
      </c>
      <c r="I319" s="230">
        <v>858.76666666666665</v>
      </c>
      <c r="J319" s="230">
        <v>870.18333333333328</v>
      </c>
      <c r="K319" s="229">
        <v>847.35</v>
      </c>
      <c r="L319" s="229">
        <v>820</v>
      </c>
      <c r="M319" s="229">
        <v>1.6362000000000001</v>
      </c>
      <c r="N319" s="1"/>
      <c r="O319" s="1"/>
    </row>
    <row r="320" spans="1:15" ht="12.75" customHeight="1">
      <c r="A320" s="30">
        <v>310</v>
      </c>
      <c r="B320" s="215" t="s">
        <v>819</v>
      </c>
      <c r="C320" s="229">
        <v>981.7</v>
      </c>
      <c r="D320" s="230">
        <v>976.9</v>
      </c>
      <c r="E320" s="230">
        <v>963.8</v>
      </c>
      <c r="F320" s="230">
        <v>945.9</v>
      </c>
      <c r="G320" s="230">
        <v>932.8</v>
      </c>
      <c r="H320" s="230">
        <v>994.8</v>
      </c>
      <c r="I320" s="230">
        <v>1007.9000000000001</v>
      </c>
      <c r="J320" s="230">
        <v>1025.8</v>
      </c>
      <c r="K320" s="229">
        <v>990</v>
      </c>
      <c r="L320" s="229">
        <v>959</v>
      </c>
      <c r="M320" s="229">
        <v>1.51532</v>
      </c>
      <c r="N320" s="1"/>
      <c r="O320" s="1"/>
    </row>
    <row r="321" spans="1:15" ht="12.75" customHeight="1">
      <c r="A321" s="30">
        <v>311</v>
      </c>
      <c r="B321" s="215" t="s">
        <v>154</v>
      </c>
      <c r="C321" s="229">
        <v>1311.6</v>
      </c>
      <c r="D321" s="230">
        <v>1314.3</v>
      </c>
      <c r="E321" s="230">
        <v>1300.3</v>
      </c>
      <c r="F321" s="230">
        <v>1289</v>
      </c>
      <c r="G321" s="230">
        <v>1275</v>
      </c>
      <c r="H321" s="230">
        <v>1325.6</v>
      </c>
      <c r="I321" s="230">
        <v>1339.6</v>
      </c>
      <c r="J321" s="230">
        <v>1350.8999999999999</v>
      </c>
      <c r="K321" s="229">
        <v>1328.3</v>
      </c>
      <c r="L321" s="229">
        <v>1303</v>
      </c>
      <c r="M321" s="229">
        <v>1.4343399999999999</v>
      </c>
      <c r="N321" s="1"/>
      <c r="O321" s="1"/>
    </row>
    <row r="322" spans="1:15" ht="12.75" customHeight="1">
      <c r="A322" s="30">
        <v>312</v>
      </c>
      <c r="B322" s="215" t="s">
        <v>843</v>
      </c>
      <c r="C322" s="229">
        <v>57.55</v>
      </c>
      <c r="D322" s="230">
        <v>57.699999999999996</v>
      </c>
      <c r="E322" s="230">
        <v>57.099999999999994</v>
      </c>
      <c r="F322" s="230">
        <v>56.65</v>
      </c>
      <c r="G322" s="230">
        <v>56.05</v>
      </c>
      <c r="H322" s="230">
        <v>58.149999999999991</v>
      </c>
      <c r="I322" s="230">
        <v>58.75</v>
      </c>
      <c r="J322" s="230">
        <v>59.199999999999989</v>
      </c>
      <c r="K322" s="229">
        <v>58.3</v>
      </c>
      <c r="L322" s="229">
        <v>57.25</v>
      </c>
      <c r="M322" s="229">
        <v>58.294370000000001</v>
      </c>
      <c r="N322" s="1"/>
      <c r="O322" s="1"/>
    </row>
    <row r="323" spans="1:15" ht="12.75" customHeight="1">
      <c r="A323" s="30">
        <v>313</v>
      </c>
      <c r="B323" s="215" t="s">
        <v>421</v>
      </c>
      <c r="C323" s="229">
        <v>676.8</v>
      </c>
      <c r="D323" s="230">
        <v>673.75</v>
      </c>
      <c r="E323" s="230">
        <v>661.5</v>
      </c>
      <c r="F323" s="230">
        <v>646.20000000000005</v>
      </c>
      <c r="G323" s="230">
        <v>633.95000000000005</v>
      </c>
      <c r="H323" s="230">
        <v>689.05</v>
      </c>
      <c r="I323" s="230">
        <v>701.3</v>
      </c>
      <c r="J323" s="230">
        <v>716.59999999999991</v>
      </c>
      <c r="K323" s="229">
        <v>686</v>
      </c>
      <c r="L323" s="229">
        <v>658.45</v>
      </c>
      <c r="M323" s="229">
        <v>2.1768299999999998</v>
      </c>
      <c r="N323" s="1"/>
      <c r="O323" s="1"/>
    </row>
    <row r="324" spans="1:15" ht="12.75" customHeight="1">
      <c r="A324" s="30">
        <v>314</v>
      </c>
      <c r="B324" s="215" t="s">
        <v>157</v>
      </c>
      <c r="C324" s="229">
        <v>1908.75</v>
      </c>
      <c r="D324" s="230">
        <v>1915.3333333333333</v>
      </c>
      <c r="E324" s="230">
        <v>1896.6666666666665</v>
      </c>
      <c r="F324" s="230">
        <v>1884.5833333333333</v>
      </c>
      <c r="G324" s="230">
        <v>1865.9166666666665</v>
      </c>
      <c r="H324" s="230">
        <v>1927.4166666666665</v>
      </c>
      <c r="I324" s="230">
        <v>1946.083333333333</v>
      </c>
      <c r="J324" s="230">
        <v>1958.1666666666665</v>
      </c>
      <c r="K324" s="229">
        <v>1934</v>
      </c>
      <c r="L324" s="229">
        <v>1903.25</v>
      </c>
      <c r="M324" s="229">
        <v>4.8962300000000001</v>
      </c>
      <c r="N324" s="1"/>
      <c r="O324" s="1"/>
    </row>
    <row r="325" spans="1:15" ht="12.75" customHeight="1">
      <c r="A325" s="30">
        <v>315</v>
      </c>
      <c r="B325" s="215" t="s">
        <v>422</v>
      </c>
      <c r="C325" s="229">
        <v>1497.4</v>
      </c>
      <c r="D325" s="230">
        <v>1488.7666666666667</v>
      </c>
      <c r="E325" s="230">
        <v>1477.6333333333332</v>
      </c>
      <c r="F325" s="230">
        <v>1457.8666666666666</v>
      </c>
      <c r="G325" s="230">
        <v>1446.7333333333331</v>
      </c>
      <c r="H325" s="230">
        <v>1508.5333333333333</v>
      </c>
      <c r="I325" s="230">
        <v>1519.666666666667</v>
      </c>
      <c r="J325" s="230">
        <v>1539.4333333333334</v>
      </c>
      <c r="K325" s="229">
        <v>1499.9</v>
      </c>
      <c r="L325" s="229">
        <v>1469</v>
      </c>
      <c r="M325" s="229">
        <v>1.96621</v>
      </c>
      <c r="N325" s="1"/>
      <c r="O325" s="1"/>
    </row>
    <row r="326" spans="1:15" ht="12.75" customHeight="1">
      <c r="A326" s="30">
        <v>316</v>
      </c>
      <c r="B326" s="215" t="s">
        <v>159</v>
      </c>
      <c r="C326" s="229">
        <v>1127.6500000000001</v>
      </c>
      <c r="D326" s="230">
        <v>1127.6666666666667</v>
      </c>
      <c r="E326" s="230">
        <v>1121.4333333333334</v>
      </c>
      <c r="F326" s="230">
        <v>1115.2166666666667</v>
      </c>
      <c r="G326" s="230">
        <v>1108.9833333333333</v>
      </c>
      <c r="H326" s="230">
        <v>1133.8833333333334</v>
      </c>
      <c r="I326" s="230">
        <v>1140.1166666666666</v>
      </c>
      <c r="J326" s="230">
        <v>1146.3333333333335</v>
      </c>
      <c r="K326" s="229">
        <v>1133.9000000000001</v>
      </c>
      <c r="L326" s="229">
        <v>1121.45</v>
      </c>
      <c r="M326" s="229">
        <v>1.5510900000000001</v>
      </c>
      <c r="N326" s="1"/>
      <c r="O326" s="1"/>
    </row>
    <row r="327" spans="1:15" ht="12.75" customHeight="1">
      <c r="A327" s="30">
        <v>317</v>
      </c>
      <c r="B327" s="215" t="s">
        <v>263</v>
      </c>
      <c r="C327" s="229">
        <v>622.45000000000005</v>
      </c>
      <c r="D327" s="230">
        <v>622.73333333333323</v>
      </c>
      <c r="E327" s="230">
        <v>620.06666666666649</v>
      </c>
      <c r="F327" s="230">
        <v>617.68333333333328</v>
      </c>
      <c r="G327" s="230">
        <v>615.01666666666654</v>
      </c>
      <c r="H327" s="230">
        <v>625.11666666666645</v>
      </c>
      <c r="I327" s="230">
        <v>627.78333333333319</v>
      </c>
      <c r="J327" s="230">
        <v>630.1666666666664</v>
      </c>
      <c r="K327" s="229">
        <v>625.4</v>
      </c>
      <c r="L327" s="229">
        <v>620.35</v>
      </c>
      <c r="M327" s="229">
        <v>2.7111100000000001</v>
      </c>
      <c r="N327" s="1"/>
      <c r="O327" s="1"/>
    </row>
    <row r="328" spans="1:15" ht="12.75" customHeight="1">
      <c r="A328" s="30">
        <v>318</v>
      </c>
      <c r="B328" s="215" t="s">
        <v>423</v>
      </c>
      <c r="C328" s="229">
        <v>42.55</v>
      </c>
      <c r="D328" s="230">
        <v>42.716666666666669</v>
      </c>
      <c r="E328" s="230">
        <v>42.183333333333337</v>
      </c>
      <c r="F328" s="230">
        <v>41.81666666666667</v>
      </c>
      <c r="G328" s="230">
        <v>41.283333333333339</v>
      </c>
      <c r="H328" s="230">
        <v>43.083333333333336</v>
      </c>
      <c r="I328" s="230">
        <v>43.616666666666667</v>
      </c>
      <c r="J328" s="230">
        <v>43.983333333333334</v>
      </c>
      <c r="K328" s="229">
        <v>43.25</v>
      </c>
      <c r="L328" s="229">
        <v>42.35</v>
      </c>
      <c r="M328" s="229">
        <v>75.633250000000004</v>
      </c>
      <c r="N328" s="1"/>
      <c r="O328" s="1"/>
    </row>
    <row r="329" spans="1:15" ht="12.75" customHeight="1">
      <c r="A329" s="30">
        <v>319</v>
      </c>
      <c r="B329" s="215" t="s">
        <v>424</v>
      </c>
      <c r="C329" s="229">
        <v>122.5</v>
      </c>
      <c r="D329" s="230">
        <v>123.78333333333335</v>
      </c>
      <c r="E329" s="230">
        <v>120.61666666666669</v>
      </c>
      <c r="F329" s="230">
        <v>118.73333333333335</v>
      </c>
      <c r="G329" s="230">
        <v>115.56666666666669</v>
      </c>
      <c r="H329" s="230">
        <v>125.66666666666669</v>
      </c>
      <c r="I329" s="230">
        <v>128.83333333333334</v>
      </c>
      <c r="J329" s="230">
        <v>130.7166666666667</v>
      </c>
      <c r="K329" s="229">
        <v>126.95</v>
      </c>
      <c r="L329" s="229">
        <v>121.9</v>
      </c>
      <c r="M329" s="229">
        <v>39.215139999999998</v>
      </c>
      <c r="N329" s="1"/>
      <c r="O329" s="1"/>
    </row>
    <row r="330" spans="1:15" ht="12.75" customHeight="1">
      <c r="A330" s="30">
        <v>320</v>
      </c>
      <c r="B330" s="215" t="s">
        <v>425</v>
      </c>
      <c r="C330" s="229">
        <v>43.95</v>
      </c>
      <c r="D330" s="230">
        <v>44.300000000000004</v>
      </c>
      <c r="E330" s="230">
        <v>43.500000000000007</v>
      </c>
      <c r="F330" s="230">
        <v>43.050000000000004</v>
      </c>
      <c r="G330" s="230">
        <v>42.250000000000007</v>
      </c>
      <c r="H330" s="230">
        <v>44.750000000000007</v>
      </c>
      <c r="I330" s="230">
        <v>45.550000000000004</v>
      </c>
      <c r="J330" s="230">
        <v>46.000000000000007</v>
      </c>
      <c r="K330" s="229">
        <v>45.1</v>
      </c>
      <c r="L330" s="229">
        <v>43.85</v>
      </c>
      <c r="M330" s="229">
        <v>106.8866</v>
      </c>
      <c r="N330" s="1"/>
      <c r="O330" s="1"/>
    </row>
    <row r="331" spans="1:15" ht="12.75" customHeight="1">
      <c r="A331" s="30">
        <v>321</v>
      </c>
      <c r="B331" s="215" t="s">
        <v>426</v>
      </c>
      <c r="C331" s="229">
        <v>99.2</v>
      </c>
      <c r="D331" s="230">
        <v>98.65000000000002</v>
      </c>
      <c r="E331" s="230">
        <v>97.400000000000034</v>
      </c>
      <c r="F331" s="230">
        <v>95.600000000000009</v>
      </c>
      <c r="G331" s="230">
        <v>94.350000000000023</v>
      </c>
      <c r="H331" s="230">
        <v>100.45000000000005</v>
      </c>
      <c r="I331" s="230">
        <v>101.70000000000002</v>
      </c>
      <c r="J331" s="230">
        <v>103.50000000000006</v>
      </c>
      <c r="K331" s="229">
        <v>99.9</v>
      </c>
      <c r="L331" s="229">
        <v>96.85</v>
      </c>
      <c r="M331" s="229">
        <v>42.910200000000003</v>
      </c>
      <c r="N331" s="1"/>
      <c r="O331" s="1"/>
    </row>
    <row r="332" spans="1:15" ht="12.75" customHeight="1">
      <c r="A332" s="30">
        <v>322</v>
      </c>
      <c r="B332" s="215" t="s">
        <v>427</v>
      </c>
      <c r="C332" s="229">
        <v>221.5</v>
      </c>
      <c r="D332" s="230">
        <v>221.95000000000002</v>
      </c>
      <c r="E332" s="230">
        <v>220.55000000000004</v>
      </c>
      <c r="F332" s="230">
        <v>219.60000000000002</v>
      </c>
      <c r="G332" s="230">
        <v>218.20000000000005</v>
      </c>
      <c r="H332" s="230">
        <v>222.90000000000003</v>
      </c>
      <c r="I332" s="230">
        <v>224.3</v>
      </c>
      <c r="J332" s="230">
        <v>225.25000000000003</v>
      </c>
      <c r="K332" s="229">
        <v>223.35</v>
      </c>
      <c r="L332" s="229">
        <v>221</v>
      </c>
      <c r="M332" s="229">
        <v>2.1146199999999999</v>
      </c>
      <c r="N332" s="1"/>
      <c r="O332" s="1"/>
    </row>
    <row r="333" spans="1:15" ht="12.75" customHeight="1">
      <c r="A333" s="30">
        <v>323</v>
      </c>
      <c r="B333" s="215" t="s">
        <v>167</v>
      </c>
      <c r="C333" s="229">
        <v>177.35</v>
      </c>
      <c r="D333" s="230">
        <v>176.91666666666666</v>
      </c>
      <c r="E333" s="230">
        <v>175.83333333333331</v>
      </c>
      <c r="F333" s="230">
        <v>174.31666666666666</v>
      </c>
      <c r="G333" s="230">
        <v>173.23333333333332</v>
      </c>
      <c r="H333" s="230">
        <v>178.43333333333331</v>
      </c>
      <c r="I333" s="230">
        <v>179.51666666666662</v>
      </c>
      <c r="J333" s="230">
        <v>181.0333333333333</v>
      </c>
      <c r="K333" s="229">
        <v>178</v>
      </c>
      <c r="L333" s="229">
        <v>175.4</v>
      </c>
      <c r="M333" s="229">
        <v>62.700830000000003</v>
      </c>
      <c r="N333" s="1"/>
      <c r="O333" s="1"/>
    </row>
    <row r="334" spans="1:15" ht="12.75" customHeight="1">
      <c r="A334" s="30">
        <v>324</v>
      </c>
      <c r="B334" s="215" t="s">
        <v>428</v>
      </c>
      <c r="C334" s="229">
        <v>924.3</v>
      </c>
      <c r="D334" s="230">
        <v>923.36666666666667</v>
      </c>
      <c r="E334" s="230">
        <v>903.73333333333335</v>
      </c>
      <c r="F334" s="230">
        <v>883.16666666666663</v>
      </c>
      <c r="G334" s="230">
        <v>863.5333333333333</v>
      </c>
      <c r="H334" s="230">
        <v>943.93333333333339</v>
      </c>
      <c r="I334" s="230">
        <v>963.56666666666683</v>
      </c>
      <c r="J334" s="230">
        <v>984.13333333333344</v>
      </c>
      <c r="K334" s="229">
        <v>943</v>
      </c>
      <c r="L334" s="229">
        <v>902.8</v>
      </c>
      <c r="M334" s="229">
        <v>4.23508</v>
      </c>
      <c r="N334" s="1"/>
      <c r="O334" s="1"/>
    </row>
    <row r="335" spans="1:15" ht="12.75" customHeight="1">
      <c r="A335" s="30">
        <v>325</v>
      </c>
      <c r="B335" s="215" t="s">
        <v>161</v>
      </c>
      <c r="C335" s="229">
        <v>84.35</v>
      </c>
      <c r="D335" s="230">
        <v>84.13333333333334</v>
      </c>
      <c r="E335" s="230">
        <v>83.616666666666674</v>
      </c>
      <c r="F335" s="230">
        <v>82.88333333333334</v>
      </c>
      <c r="G335" s="230">
        <v>82.366666666666674</v>
      </c>
      <c r="H335" s="230">
        <v>84.866666666666674</v>
      </c>
      <c r="I335" s="230">
        <v>85.383333333333354</v>
      </c>
      <c r="J335" s="230">
        <v>86.116666666666674</v>
      </c>
      <c r="K335" s="229">
        <v>84.65</v>
      </c>
      <c r="L335" s="229">
        <v>83.4</v>
      </c>
      <c r="M335" s="229">
        <v>54.514870000000002</v>
      </c>
      <c r="N335" s="1"/>
      <c r="O335" s="1"/>
    </row>
    <row r="336" spans="1:15" ht="12.75" customHeight="1">
      <c r="A336" s="30">
        <v>326</v>
      </c>
      <c r="B336" s="215" t="s">
        <v>163</v>
      </c>
      <c r="C336" s="229">
        <v>4705.8</v>
      </c>
      <c r="D336" s="230">
        <v>4683.25</v>
      </c>
      <c r="E336" s="230">
        <v>4642.55</v>
      </c>
      <c r="F336" s="230">
        <v>4579.3</v>
      </c>
      <c r="G336" s="230">
        <v>4538.6000000000004</v>
      </c>
      <c r="H336" s="230">
        <v>4746.5</v>
      </c>
      <c r="I336" s="230">
        <v>4787.2000000000007</v>
      </c>
      <c r="J336" s="230">
        <v>4850.45</v>
      </c>
      <c r="K336" s="229">
        <v>4723.95</v>
      </c>
      <c r="L336" s="229">
        <v>4620</v>
      </c>
      <c r="M336" s="229">
        <v>1.9922</v>
      </c>
      <c r="N336" s="1"/>
      <c r="O336" s="1"/>
    </row>
    <row r="337" spans="1:15" ht="12.75" customHeight="1">
      <c r="A337" s="30">
        <v>327</v>
      </c>
      <c r="B337" s="215" t="s">
        <v>780</v>
      </c>
      <c r="C337" s="229">
        <v>627.75</v>
      </c>
      <c r="D337" s="230">
        <v>629.91666666666663</v>
      </c>
      <c r="E337" s="230">
        <v>621.83333333333326</v>
      </c>
      <c r="F337" s="230">
        <v>615.91666666666663</v>
      </c>
      <c r="G337" s="230">
        <v>607.83333333333326</v>
      </c>
      <c r="H337" s="230">
        <v>635.83333333333326</v>
      </c>
      <c r="I337" s="230">
        <v>643.91666666666652</v>
      </c>
      <c r="J337" s="230">
        <v>649.83333333333326</v>
      </c>
      <c r="K337" s="229">
        <v>638</v>
      </c>
      <c r="L337" s="229">
        <v>624</v>
      </c>
      <c r="M337" s="229">
        <v>1.14889</v>
      </c>
      <c r="N337" s="1"/>
      <c r="O337" s="1"/>
    </row>
    <row r="338" spans="1:15" ht="12.75" customHeight="1">
      <c r="A338" s="30">
        <v>328</v>
      </c>
      <c r="B338" s="215" t="s">
        <v>164</v>
      </c>
      <c r="C338" s="229">
        <v>22367.75</v>
      </c>
      <c r="D338" s="230">
        <v>22180.799999999999</v>
      </c>
      <c r="E338" s="230">
        <v>21936.85</v>
      </c>
      <c r="F338" s="230">
        <v>21505.95</v>
      </c>
      <c r="G338" s="230">
        <v>21262</v>
      </c>
      <c r="H338" s="230">
        <v>22611.699999999997</v>
      </c>
      <c r="I338" s="230">
        <v>22855.65</v>
      </c>
      <c r="J338" s="230">
        <v>23286.549999999996</v>
      </c>
      <c r="K338" s="229">
        <v>22424.75</v>
      </c>
      <c r="L338" s="229">
        <v>21749.9</v>
      </c>
      <c r="M338" s="229">
        <v>1.56812</v>
      </c>
      <c r="N338" s="1"/>
      <c r="O338" s="1"/>
    </row>
    <row r="339" spans="1:15" ht="12.75" customHeight="1">
      <c r="A339" s="30">
        <v>329</v>
      </c>
      <c r="B339" s="215" t="s">
        <v>429</v>
      </c>
      <c r="C339" s="229">
        <v>66.75</v>
      </c>
      <c r="D339" s="230">
        <v>66.533333333333331</v>
      </c>
      <c r="E339" s="230">
        <v>65.566666666666663</v>
      </c>
      <c r="F339" s="230">
        <v>64.383333333333326</v>
      </c>
      <c r="G339" s="230">
        <v>63.416666666666657</v>
      </c>
      <c r="H339" s="230">
        <v>67.716666666666669</v>
      </c>
      <c r="I339" s="230">
        <v>68.683333333333337</v>
      </c>
      <c r="J339" s="230">
        <v>69.866666666666674</v>
      </c>
      <c r="K339" s="229">
        <v>67.5</v>
      </c>
      <c r="L339" s="229">
        <v>65.349999999999994</v>
      </c>
      <c r="M339" s="229">
        <v>22.790400000000002</v>
      </c>
      <c r="N339" s="1"/>
      <c r="O339" s="1"/>
    </row>
    <row r="340" spans="1:15" ht="12.75" customHeight="1">
      <c r="A340" s="30">
        <v>330</v>
      </c>
      <c r="B340" s="215" t="s">
        <v>160</v>
      </c>
      <c r="C340" s="229">
        <v>256.55</v>
      </c>
      <c r="D340" s="230">
        <v>256.56666666666666</v>
      </c>
      <c r="E340" s="230">
        <v>255.13333333333333</v>
      </c>
      <c r="F340" s="230">
        <v>253.71666666666667</v>
      </c>
      <c r="G340" s="230">
        <v>252.28333333333333</v>
      </c>
      <c r="H340" s="230">
        <v>257.98333333333335</v>
      </c>
      <c r="I340" s="230">
        <v>259.41666666666663</v>
      </c>
      <c r="J340" s="230">
        <v>260.83333333333331</v>
      </c>
      <c r="K340" s="229">
        <v>258</v>
      </c>
      <c r="L340" s="229">
        <v>255.15</v>
      </c>
      <c r="M340" s="229">
        <v>3.3670900000000001</v>
      </c>
      <c r="N340" s="1"/>
      <c r="O340" s="1"/>
    </row>
    <row r="341" spans="1:15" ht="12.75" customHeight="1">
      <c r="A341" s="30">
        <v>331</v>
      </c>
      <c r="B341" s="215" t="s">
        <v>820</v>
      </c>
      <c r="C341" s="229">
        <v>359.3</v>
      </c>
      <c r="D341" s="230">
        <v>359.9666666666667</v>
      </c>
      <c r="E341" s="230">
        <v>356.33333333333337</v>
      </c>
      <c r="F341" s="230">
        <v>353.36666666666667</v>
      </c>
      <c r="G341" s="230">
        <v>349.73333333333335</v>
      </c>
      <c r="H341" s="230">
        <v>362.93333333333339</v>
      </c>
      <c r="I341" s="230">
        <v>366.56666666666672</v>
      </c>
      <c r="J341" s="230">
        <v>369.53333333333342</v>
      </c>
      <c r="K341" s="229">
        <v>363.6</v>
      </c>
      <c r="L341" s="229">
        <v>357</v>
      </c>
      <c r="M341" s="229">
        <v>1.84318</v>
      </c>
      <c r="N341" s="1"/>
      <c r="O341" s="1"/>
    </row>
    <row r="342" spans="1:15" ht="12.75" customHeight="1">
      <c r="A342" s="30">
        <v>332</v>
      </c>
      <c r="B342" s="215" t="s">
        <v>264</v>
      </c>
      <c r="C342" s="229">
        <v>980.95</v>
      </c>
      <c r="D342" s="230">
        <v>984.18333333333339</v>
      </c>
      <c r="E342" s="230">
        <v>972.61666666666679</v>
      </c>
      <c r="F342" s="230">
        <v>964.28333333333342</v>
      </c>
      <c r="G342" s="230">
        <v>952.71666666666681</v>
      </c>
      <c r="H342" s="230">
        <v>992.51666666666677</v>
      </c>
      <c r="I342" s="230">
        <v>1004.0833333333334</v>
      </c>
      <c r="J342" s="230">
        <v>1012.4166666666667</v>
      </c>
      <c r="K342" s="229">
        <v>995.75</v>
      </c>
      <c r="L342" s="229">
        <v>975.85</v>
      </c>
      <c r="M342" s="229">
        <v>7.5121399999999996</v>
      </c>
      <c r="N342" s="1"/>
      <c r="O342" s="1"/>
    </row>
    <row r="343" spans="1:15" ht="12.75" customHeight="1">
      <c r="A343" s="30">
        <v>333</v>
      </c>
      <c r="B343" s="215" t="s">
        <v>168</v>
      </c>
      <c r="C343" s="229">
        <v>153.85</v>
      </c>
      <c r="D343" s="230">
        <v>153.63333333333335</v>
      </c>
      <c r="E343" s="230">
        <v>152.76666666666671</v>
      </c>
      <c r="F343" s="230">
        <v>151.68333333333337</v>
      </c>
      <c r="G343" s="230">
        <v>150.81666666666672</v>
      </c>
      <c r="H343" s="230">
        <v>154.7166666666667</v>
      </c>
      <c r="I343" s="230">
        <v>155.58333333333331</v>
      </c>
      <c r="J343" s="230">
        <v>156.66666666666669</v>
      </c>
      <c r="K343" s="229">
        <v>154.5</v>
      </c>
      <c r="L343" s="229">
        <v>152.55000000000001</v>
      </c>
      <c r="M343" s="229">
        <v>121.80164000000001</v>
      </c>
      <c r="N343" s="1"/>
      <c r="O343" s="1"/>
    </row>
    <row r="344" spans="1:15" ht="12.75" customHeight="1">
      <c r="A344" s="30">
        <v>334</v>
      </c>
      <c r="B344" s="215" t="s">
        <v>265</v>
      </c>
      <c r="C344" s="229">
        <v>254</v>
      </c>
      <c r="D344" s="230">
        <v>253.85</v>
      </c>
      <c r="E344" s="230">
        <v>252.7</v>
      </c>
      <c r="F344" s="230">
        <v>251.4</v>
      </c>
      <c r="G344" s="230">
        <v>250.25</v>
      </c>
      <c r="H344" s="230">
        <v>255.14999999999998</v>
      </c>
      <c r="I344" s="230">
        <v>256.3</v>
      </c>
      <c r="J344" s="230">
        <v>257.59999999999997</v>
      </c>
      <c r="K344" s="229">
        <v>255</v>
      </c>
      <c r="L344" s="229">
        <v>252.55</v>
      </c>
      <c r="M344" s="229">
        <v>9.5542999999999996</v>
      </c>
      <c r="N344" s="1"/>
      <c r="O344" s="1"/>
    </row>
    <row r="345" spans="1:15" ht="12.75" customHeight="1">
      <c r="A345" s="30">
        <v>335</v>
      </c>
      <c r="B345" s="215" t="s">
        <v>852</v>
      </c>
      <c r="C345" s="229">
        <v>804.65</v>
      </c>
      <c r="D345" s="230">
        <v>793.85</v>
      </c>
      <c r="E345" s="230">
        <v>777.85</v>
      </c>
      <c r="F345" s="230">
        <v>751.05</v>
      </c>
      <c r="G345" s="230">
        <v>735.05</v>
      </c>
      <c r="H345" s="230">
        <v>820.65000000000009</v>
      </c>
      <c r="I345" s="230">
        <v>836.65000000000009</v>
      </c>
      <c r="J345" s="230">
        <v>863.45000000000016</v>
      </c>
      <c r="K345" s="229">
        <v>809.85</v>
      </c>
      <c r="L345" s="229">
        <v>767.05</v>
      </c>
      <c r="M345" s="229">
        <v>18.56757</v>
      </c>
      <c r="N345" s="1"/>
      <c r="O345" s="1"/>
    </row>
    <row r="346" spans="1:15" ht="12.75" customHeight="1">
      <c r="A346" s="30">
        <v>336</v>
      </c>
      <c r="B346" s="215" t="s">
        <v>802</v>
      </c>
      <c r="C346" s="229">
        <v>727</v>
      </c>
      <c r="D346" s="230">
        <v>722.68333333333339</v>
      </c>
      <c r="E346" s="230">
        <v>715.36666666666679</v>
      </c>
      <c r="F346" s="230">
        <v>703.73333333333335</v>
      </c>
      <c r="G346" s="230">
        <v>696.41666666666674</v>
      </c>
      <c r="H346" s="230">
        <v>734.31666666666683</v>
      </c>
      <c r="I346" s="230">
        <v>741.63333333333344</v>
      </c>
      <c r="J346" s="230">
        <v>753.26666666666688</v>
      </c>
      <c r="K346" s="229">
        <v>730</v>
      </c>
      <c r="L346" s="229">
        <v>711.05</v>
      </c>
      <c r="M346" s="229">
        <v>49.054090000000002</v>
      </c>
      <c r="N346" s="1"/>
      <c r="O346" s="1"/>
    </row>
    <row r="347" spans="1:15" ht="12.75" customHeight="1">
      <c r="A347" s="30">
        <v>337</v>
      </c>
      <c r="B347" s="215" t="s">
        <v>430</v>
      </c>
      <c r="C347" s="229">
        <v>3592.85</v>
      </c>
      <c r="D347" s="230">
        <v>3590.0333333333328</v>
      </c>
      <c r="E347" s="230">
        <v>3566.1166666666659</v>
      </c>
      <c r="F347" s="230">
        <v>3539.3833333333332</v>
      </c>
      <c r="G347" s="230">
        <v>3515.4666666666662</v>
      </c>
      <c r="H347" s="230">
        <v>3616.7666666666655</v>
      </c>
      <c r="I347" s="230">
        <v>3640.6833333333325</v>
      </c>
      <c r="J347" s="230">
        <v>3667.4166666666652</v>
      </c>
      <c r="K347" s="229">
        <v>3613.95</v>
      </c>
      <c r="L347" s="229">
        <v>3563.3</v>
      </c>
      <c r="M347" s="229">
        <v>0.38921</v>
      </c>
      <c r="N347" s="1"/>
      <c r="O347" s="1"/>
    </row>
    <row r="348" spans="1:15" ht="12.75" customHeight="1">
      <c r="A348" s="30">
        <v>338</v>
      </c>
      <c r="B348" s="215" t="s">
        <v>431</v>
      </c>
      <c r="C348" s="229">
        <v>246.6</v>
      </c>
      <c r="D348" s="230">
        <v>245.4</v>
      </c>
      <c r="E348" s="230">
        <v>243.3</v>
      </c>
      <c r="F348" s="230">
        <v>240</v>
      </c>
      <c r="G348" s="230">
        <v>237.9</v>
      </c>
      <c r="H348" s="230">
        <v>248.70000000000002</v>
      </c>
      <c r="I348" s="230">
        <v>250.79999999999998</v>
      </c>
      <c r="J348" s="230">
        <v>254.10000000000002</v>
      </c>
      <c r="K348" s="229">
        <v>247.5</v>
      </c>
      <c r="L348" s="229">
        <v>242.1</v>
      </c>
      <c r="M348" s="229">
        <v>2.1293600000000001</v>
      </c>
      <c r="N348" s="1"/>
      <c r="O348" s="1"/>
    </row>
    <row r="349" spans="1:15" ht="12.75" customHeight="1">
      <c r="A349" s="30">
        <v>339</v>
      </c>
      <c r="B349" s="215" t="s">
        <v>803</v>
      </c>
      <c r="C349" s="229">
        <v>643.79999999999995</v>
      </c>
      <c r="D349" s="230">
        <v>646.7166666666667</v>
      </c>
      <c r="E349" s="230">
        <v>627.43333333333339</v>
      </c>
      <c r="F349" s="230">
        <v>611.06666666666672</v>
      </c>
      <c r="G349" s="230">
        <v>591.78333333333342</v>
      </c>
      <c r="H349" s="230">
        <v>663.08333333333337</v>
      </c>
      <c r="I349" s="230">
        <v>682.36666666666667</v>
      </c>
      <c r="J349" s="230">
        <v>698.73333333333335</v>
      </c>
      <c r="K349" s="229">
        <v>666</v>
      </c>
      <c r="L349" s="229">
        <v>630.35</v>
      </c>
      <c r="M349" s="229">
        <v>40.039790000000004</v>
      </c>
      <c r="N349" s="1"/>
      <c r="O349" s="1"/>
    </row>
    <row r="350" spans="1:15" ht="12.75" customHeight="1">
      <c r="A350" s="30">
        <v>340</v>
      </c>
      <c r="B350" s="215" t="s">
        <v>793</v>
      </c>
      <c r="C350" s="229">
        <v>141.35</v>
      </c>
      <c r="D350" s="230">
        <v>140.86666666666665</v>
      </c>
      <c r="E350" s="230">
        <v>139.93333333333328</v>
      </c>
      <c r="F350" s="230">
        <v>138.51666666666662</v>
      </c>
      <c r="G350" s="230">
        <v>137.58333333333326</v>
      </c>
      <c r="H350" s="230">
        <v>142.2833333333333</v>
      </c>
      <c r="I350" s="230">
        <v>143.21666666666664</v>
      </c>
      <c r="J350" s="230">
        <v>144.63333333333333</v>
      </c>
      <c r="K350" s="229">
        <v>141.80000000000001</v>
      </c>
      <c r="L350" s="229">
        <v>139.44999999999999</v>
      </c>
      <c r="M350" s="229">
        <v>15.276669999999999</v>
      </c>
      <c r="N350" s="1"/>
      <c r="O350" s="1"/>
    </row>
    <row r="351" spans="1:15" ht="12.75" customHeight="1">
      <c r="A351" s="30">
        <v>341</v>
      </c>
      <c r="B351" s="215" t="s">
        <v>175</v>
      </c>
      <c r="C351" s="229">
        <v>3679.4</v>
      </c>
      <c r="D351" s="230">
        <v>3652.5</v>
      </c>
      <c r="E351" s="230">
        <v>3607</v>
      </c>
      <c r="F351" s="230">
        <v>3534.6</v>
      </c>
      <c r="G351" s="230">
        <v>3489.1</v>
      </c>
      <c r="H351" s="230">
        <v>3724.9</v>
      </c>
      <c r="I351" s="230">
        <v>3770.4</v>
      </c>
      <c r="J351" s="230">
        <v>3842.8</v>
      </c>
      <c r="K351" s="229">
        <v>3698</v>
      </c>
      <c r="L351" s="229">
        <v>3580.1</v>
      </c>
      <c r="M351" s="229">
        <v>3.7972299999999999</v>
      </c>
      <c r="N351" s="1"/>
      <c r="O351" s="1"/>
    </row>
    <row r="352" spans="1:15" ht="12.75" customHeight="1">
      <c r="A352" s="30">
        <v>342</v>
      </c>
      <c r="B352" s="215" t="s">
        <v>433</v>
      </c>
      <c r="C352" s="229">
        <v>546.75</v>
      </c>
      <c r="D352" s="230">
        <v>543.61666666666667</v>
      </c>
      <c r="E352" s="230">
        <v>538.23333333333335</v>
      </c>
      <c r="F352" s="230">
        <v>529.7166666666667</v>
      </c>
      <c r="G352" s="230">
        <v>524.33333333333337</v>
      </c>
      <c r="H352" s="230">
        <v>552.13333333333333</v>
      </c>
      <c r="I352" s="230">
        <v>557.51666666666677</v>
      </c>
      <c r="J352" s="230">
        <v>566.0333333333333</v>
      </c>
      <c r="K352" s="229">
        <v>549</v>
      </c>
      <c r="L352" s="229">
        <v>535.1</v>
      </c>
      <c r="M352" s="229">
        <v>6.8528399999999996</v>
      </c>
      <c r="N352" s="1"/>
      <c r="O352" s="1"/>
    </row>
    <row r="353" spans="1:15" ht="12.75" customHeight="1">
      <c r="A353" s="30">
        <v>343</v>
      </c>
      <c r="B353" s="215" t="s">
        <v>434</v>
      </c>
      <c r="C353" s="229">
        <v>322.85000000000002</v>
      </c>
      <c r="D353" s="230">
        <v>322.03333333333336</v>
      </c>
      <c r="E353" s="230">
        <v>320.06666666666672</v>
      </c>
      <c r="F353" s="230">
        <v>317.28333333333336</v>
      </c>
      <c r="G353" s="230">
        <v>315.31666666666672</v>
      </c>
      <c r="H353" s="230">
        <v>324.81666666666672</v>
      </c>
      <c r="I353" s="230">
        <v>326.7833333333333</v>
      </c>
      <c r="J353" s="230">
        <v>329.56666666666672</v>
      </c>
      <c r="K353" s="229">
        <v>324</v>
      </c>
      <c r="L353" s="229">
        <v>319.25</v>
      </c>
      <c r="M353" s="229">
        <v>2.60012</v>
      </c>
      <c r="N353" s="1"/>
      <c r="O353" s="1"/>
    </row>
    <row r="354" spans="1:15" ht="12.75" customHeight="1">
      <c r="A354" s="30">
        <v>344</v>
      </c>
      <c r="B354" s="215" t="s">
        <v>880</v>
      </c>
      <c r="C354" s="229">
        <v>1442.95</v>
      </c>
      <c r="D354" s="230">
        <v>1447.3499999999997</v>
      </c>
      <c r="E354" s="230">
        <v>1436.1999999999994</v>
      </c>
      <c r="F354" s="230">
        <v>1429.4499999999996</v>
      </c>
      <c r="G354" s="230">
        <v>1418.2999999999993</v>
      </c>
      <c r="H354" s="230">
        <v>1454.0999999999995</v>
      </c>
      <c r="I354" s="230">
        <v>1465.2499999999995</v>
      </c>
      <c r="J354" s="230">
        <v>1471.9999999999995</v>
      </c>
      <c r="K354" s="229">
        <v>1458.5</v>
      </c>
      <c r="L354" s="229">
        <v>1440.6</v>
      </c>
      <c r="M354" s="229">
        <v>3.14283</v>
      </c>
      <c r="N354" s="1"/>
      <c r="O354" s="1"/>
    </row>
    <row r="355" spans="1:15" ht="12.75" customHeight="1">
      <c r="A355" s="30">
        <v>345</v>
      </c>
      <c r="B355" s="215" t="s">
        <v>169</v>
      </c>
      <c r="C355" s="229">
        <v>39272.85</v>
      </c>
      <c r="D355" s="230">
        <v>39137.049999999996</v>
      </c>
      <c r="E355" s="230">
        <v>38885.799999999988</v>
      </c>
      <c r="F355" s="230">
        <v>38498.749999999993</v>
      </c>
      <c r="G355" s="230">
        <v>38247.499999999985</v>
      </c>
      <c r="H355" s="230">
        <v>39524.099999999991</v>
      </c>
      <c r="I355" s="230">
        <v>39775.350000000006</v>
      </c>
      <c r="J355" s="230">
        <v>40162.399999999994</v>
      </c>
      <c r="K355" s="229">
        <v>39388.300000000003</v>
      </c>
      <c r="L355" s="229">
        <v>38750</v>
      </c>
      <c r="M355" s="229">
        <v>0.32433000000000001</v>
      </c>
      <c r="N355" s="1"/>
      <c r="O355" s="1"/>
    </row>
    <row r="356" spans="1:15" ht="12.75" customHeight="1">
      <c r="A356" s="30">
        <v>346</v>
      </c>
      <c r="B356" s="215" t="s">
        <v>844</v>
      </c>
      <c r="C356" s="229">
        <v>1035.5999999999999</v>
      </c>
      <c r="D356" s="230">
        <v>1035.5333333333333</v>
      </c>
      <c r="E356" s="230">
        <v>1023.0666666666666</v>
      </c>
      <c r="F356" s="230">
        <v>1010.5333333333333</v>
      </c>
      <c r="G356" s="230">
        <v>998.06666666666661</v>
      </c>
      <c r="H356" s="230">
        <v>1048.0666666666666</v>
      </c>
      <c r="I356" s="230">
        <v>1060.5333333333333</v>
      </c>
      <c r="J356" s="230">
        <v>1073.0666666666666</v>
      </c>
      <c r="K356" s="229">
        <v>1048</v>
      </c>
      <c r="L356" s="229">
        <v>1023</v>
      </c>
      <c r="M356" s="229">
        <v>2.0292300000000001</v>
      </c>
      <c r="N356" s="1"/>
      <c r="O356" s="1"/>
    </row>
    <row r="357" spans="1:15" ht="12.75" customHeight="1">
      <c r="A357" s="30">
        <v>347</v>
      </c>
      <c r="B357" s="215" t="s">
        <v>435</v>
      </c>
      <c r="C357" s="229">
        <v>5018.55</v>
      </c>
      <c r="D357" s="230">
        <v>5009.1833333333334</v>
      </c>
      <c r="E357" s="230">
        <v>4979.3666666666668</v>
      </c>
      <c r="F357" s="230">
        <v>4940.1833333333334</v>
      </c>
      <c r="G357" s="230">
        <v>4910.3666666666668</v>
      </c>
      <c r="H357" s="230">
        <v>5048.3666666666668</v>
      </c>
      <c r="I357" s="230">
        <v>5078.1833333333343</v>
      </c>
      <c r="J357" s="230">
        <v>5117.3666666666668</v>
      </c>
      <c r="K357" s="229">
        <v>5039</v>
      </c>
      <c r="L357" s="229">
        <v>4970</v>
      </c>
      <c r="M357" s="229">
        <v>2.2912400000000002</v>
      </c>
      <c r="N357" s="1"/>
      <c r="O357" s="1"/>
    </row>
    <row r="358" spans="1:15" ht="12.75" customHeight="1">
      <c r="A358" s="30">
        <v>348</v>
      </c>
      <c r="B358" s="215" t="s">
        <v>171</v>
      </c>
      <c r="C358" s="229">
        <v>223.45</v>
      </c>
      <c r="D358" s="230">
        <v>223.63333333333333</v>
      </c>
      <c r="E358" s="230">
        <v>222.81666666666666</v>
      </c>
      <c r="F358" s="230">
        <v>222.18333333333334</v>
      </c>
      <c r="G358" s="230">
        <v>221.36666666666667</v>
      </c>
      <c r="H358" s="230">
        <v>224.26666666666665</v>
      </c>
      <c r="I358" s="230">
        <v>225.08333333333331</v>
      </c>
      <c r="J358" s="230">
        <v>225.71666666666664</v>
      </c>
      <c r="K358" s="229">
        <v>224.45</v>
      </c>
      <c r="L358" s="229">
        <v>223</v>
      </c>
      <c r="M358" s="229">
        <v>20.994810000000001</v>
      </c>
      <c r="N358" s="1"/>
      <c r="O358" s="1"/>
    </row>
    <row r="359" spans="1:15" ht="12.75" customHeight="1">
      <c r="A359" s="30">
        <v>349</v>
      </c>
      <c r="B359" s="215" t="s">
        <v>173</v>
      </c>
      <c r="C359" s="229">
        <v>3968.4</v>
      </c>
      <c r="D359" s="230">
        <v>3970.9333333333338</v>
      </c>
      <c r="E359" s="230">
        <v>3928.8166666666675</v>
      </c>
      <c r="F359" s="230">
        <v>3889.2333333333336</v>
      </c>
      <c r="G359" s="230">
        <v>3847.1166666666672</v>
      </c>
      <c r="H359" s="230">
        <v>4010.5166666666678</v>
      </c>
      <c r="I359" s="230">
        <v>4052.6333333333337</v>
      </c>
      <c r="J359" s="230">
        <v>4092.2166666666681</v>
      </c>
      <c r="K359" s="229">
        <v>4013.05</v>
      </c>
      <c r="L359" s="229">
        <v>3931.35</v>
      </c>
      <c r="M359" s="229">
        <v>8.8069999999999996E-2</v>
      </c>
      <c r="N359" s="1"/>
      <c r="O359" s="1"/>
    </row>
    <row r="360" spans="1:15" ht="12.75" customHeight="1">
      <c r="A360" s="30">
        <v>350</v>
      </c>
      <c r="B360" s="215" t="s">
        <v>437</v>
      </c>
      <c r="C360" s="229">
        <v>1621.6</v>
      </c>
      <c r="D360" s="230">
        <v>1599.9833333333333</v>
      </c>
      <c r="E360" s="230">
        <v>1555.1166666666668</v>
      </c>
      <c r="F360" s="230">
        <v>1488.6333333333334</v>
      </c>
      <c r="G360" s="230">
        <v>1443.7666666666669</v>
      </c>
      <c r="H360" s="230">
        <v>1666.4666666666667</v>
      </c>
      <c r="I360" s="230">
        <v>1711.333333333333</v>
      </c>
      <c r="J360" s="230">
        <v>1777.8166666666666</v>
      </c>
      <c r="K360" s="229">
        <v>1644.85</v>
      </c>
      <c r="L360" s="229">
        <v>1533.5</v>
      </c>
      <c r="M360" s="229">
        <v>6.4450399999999997</v>
      </c>
      <c r="N360" s="1"/>
      <c r="O360" s="1"/>
    </row>
    <row r="361" spans="1:15" ht="12.75" customHeight="1">
      <c r="A361" s="30">
        <v>351</v>
      </c>
      <c r="B361" s="215" t="s">
        <v>174</v>
      </c>
      <c r="C361" s="229">
        <v>2654.85</v>
      </c>
      <c r="D361" s="230">
        <v>2650.0833333333335</v>
      </c>
      <c r="E361" s="230">
        <v>2635.7666666666669</v>
      </c>
      <c r="F361" s="230">
        <v>2616.6833333333334</v>
      </c>
      <c r="G361" s="230">
        <v>2602.3666666666668</v>
      </c>
      <c r="H361" s="230">
        <v>2669.166666666667</v>
      </c>
      <c r="I361" s="230">
        <v>2683.4833333333336</v>
      </c>
      <c r="J361" s="230">
        <v>2702.5666666666671</v>
      </c>
      <c r="K361" s="229">
        <v>2664.4</v>
      </c>
      <c r="L361" s="229">
        <v>2631</v>
      </c>
      <c r="M361" s="229">
        <v>1.82315</v>
      </c>
      <c r="N361" s="1"/>
      <c r="O361" s="1"/>
    </row>
    <row r="362" spans="1:15" ht="12.75" customHeight="1">
      <c r="A362" s="30">
        <v>352</v>
      </c>
      <c r="B362" s="215" t="s">
        <v>869</v>
      </c>
      <c r="C362" s="229">
        <v>88.1</v>
      </c>
      <c r="D362" s="230">
        <v>87.866666666666674</v>
      </c>
      <c r="E362" s="230">
        <v>86.883333333333354</v>
      </c>
      <c r="F362" s="230">
        <v>85.666666666666686</v>
      </c>
      <c r="G362" s="230">
        <v>84.683333333333366</v>
      </c>
      <c r="H362" s="230">
        <v>89.083333333333343</v>
      </c>
      <c r="I362" s="230">
        <v>90.066666666666663</v>
      </c>
      <c r="J362" s="230">
        <v>91.283333333333331</v>
      </c>
      <c r="K362" s="229">
        <v>88.85</v>
      </c>
      <c r="L362" s="229">
        <v>86.65</v>
      </c>
      <c r="M362" s="229">
        <v>86.363699999999994</v>
      </c>
      <c r="N362" s="1"/>
      <c r="O362" s="1"/>
    </row>
    <row r="363" spans="1:15" ht="12.75" customHeight="1">
      <c r="A363" s="30">
        <v>353</v>
      </c>
      <c r="B363" s="215" t="s">
        <v>438</v>
      </c>
      <c r="C363" s="229">
        <v>970.15</v>
      </c>
      <c r="D363" s="230">
        <v>970.38333333333333</v>
      </c>
      <c r="E363" s="230">
        <v>963.76666666666665</v>
      </c>
      <c r="F363" s="230">
        <v>957.38333333333333</v>
      </c>
      <c r="G363" s="230">
        <v>950.76666666666665</v>
      </c>
      <c r="H363" s="230">
        <v>976.76666666666665</v>
      </c>
      <c r="I363" s="230">
        <v>983.38333333333321</v>
      </c>
      <c r="J363" s="230">
        <v>989.76666666666665</v>
      </c>
      <c r="K363" s="229">
        <v>977</v>
      </c>
      <c r="L363" s="229">
        <v>964</v>
      </c>
      <c r="M363" s="229">
        <v>0.24002000000000001</v>
      </c>
      <c r="N363" s="1"/>
      <c r="O363" s="1"/>
    </row>
    <row r="364" spans="1:15" ht="12.75" customHeight="1">
      <c r="A364" s="30">
        <v>354</v>
      </c>
      <c r="B364" s="215" t="s">
        <v>266</v>
      </c>
      <c r="C364" s="229">
        <v>3538.05</v>
      </c>
      <c r="D364" s="230">
        <v>3552.0333333333333</v>
      </c>
      <c r="E364" s="230">
        <v>3509.0666666666666</v>
      </c>
      <c r="F364" s="230">
        <v>3480.0833333333335</v>
      </c>
      <c r="G364" s="230">
        <v>3437.1166666666668</v>
      </c>
      <c r="H364" s="230">
        <v>3581.0166666666664</v>
      </c>
      <c r="I364" s="230">
        <v>3623.9833333333327</v>
      </c>
      <c r="J364" s="230">
        <v>3652.9666666666662</v>
      </c>
      <c r="K364" s="229">
        <v>3595</v>
      </c>
      <c r="L364" s="229">
        <v>3523.05</v>
      </c>
      <c r="M364" s="229">
        <v>4.3795599999999997</v>
      </c>
      <c r="N364" s="1"/>
      <c r="O364" s="1"/>
    </row>
    <row r="365" spans="1:15" ht="12.75" customHeight="1">
      <c r="A365" s="30">
        <v>355</v>
      </c>
      <c r="B365" s="215" t="s">
        <v>439</v>
      </c>
      <c r="C365" s="229">
        <v>1322.35</v>
      </c>
      <c r="D365" s="230">
        <v>1327.3166666666666</v>
      </c>
      <c r="E365" s="230">
        <v>1312.0333333333333</v>
      </c>
      <c r="F365" s="230">
        <v>1301.7166666666667</v>
      </c>
      <c r="G365" s="230">
        <v>1286.4333333333334</v>
      </c>
      <c r="H365" s="230">
        <v>1337.6333333333332</v>
      </c>
      <c r="I365" s="230">
        <v>1352.9166666666665</v>
      </c>
      <c r="J365" s="230">
        <v>1363.2333333333331</v>
      </c>
      <c r="K365" s="229">
        <v>1342.6</v>
      </c>
      <c r="L365" s="229">
        <v>1317</v>
      </c>
      <c r="M365" s="229">
        <v>0.94071000000000005</v>
      </c>
      <c r="N365" s="1"/>
      <c r="O365" s="1"/>
    </row>
    <row r="366" spans="1:15" ht="12.75" customHeight="1">
      <c r="A366" s="30">
        <v>356</v>
      </c>
      <c r="B366" s="215" t="s">
        <v>781</v>
      </c>
      <c r="C366" s="229">
        <v>349.15</v>
      </c>
      <c r="D366" s="230">
        <v>348.71666666666664</v>
      </c>
      <c r="E366" s="230">
        <v>344.48333333333329</v>
      </c>
      <c r="F366" s="230">
        <v>339.81666666666666</v>
      </c>
      <c r="G366" s="230">
        <v>335.58333333333331</v>
      </c>
      <c r="H366" s="230">
        <v>353.38333333333327</v>
      </c>
      <c r="I366" s="230">
        <v>357.61666666666662</v>
      </c>
      <c r="J366" s="230">
        <v>362.28333333333325</v>
      </c>
      <c r="K366" s="229">
        <v>352.95</v>
      </c>
      <c r="L366" s="229">
        <v>344.05</v>
      </c>
      <c r="M366" s="229">
        <v>15.89437</v>
      </c>
      <c r="N366" s="1"/>
      <c r="O366" s="1"/>
    </row>
    <row r="367" spans="1:15" ht="12.75" customHeight="1">
      <c r="A367" s="30">
        <v>357</v>
      </c>
      <c r="B367" s="215" t="s">
        <v>172</v>
      </c>
      <c r="C367" s="229">
        <v>196.45</v>
      </c>
      <c r="D367" s="230">
        <v>196.23333333333335</v>
      </c>
      <c r="E367" s="230">
        <v>195.2166666666667</v>
      </c>
      <c r="F367" s="230">
        <v>193.98333333333335</v>
      </c>
      <c r="G367" s="230">
        <v>192.9666666666667</v>
      </c>
      <c r="H367" s="230">
        <v>197.4666666666667</v>
      </c>
      <c r="I367" s="230">
        <v>198.48333333333335</v>
      </c>
      <c r="J367" s="230">
        <v>199.7166666666667</v>
      </c>
      <c r="K367" s="229">
        <v>197.25</v>
      </c>
      <c r="L367" s="229">
        <v>195</v>
      </c>
      <c r="M367" s="229">
        <v>62.9816</v>
      </c>
      <c r="N367" s="1"/>
      <c r="O367" s="1"/>
    </row>
    <row r="368" spans="1:15" ht="12.75" customHeight="1">
      <c r="A368" s="30">
        <v>358</v>
      </c>
      <c r="B368" s="215" t="s">
        <v>177</v>
      </c>
      <c r="C368" s="229">
        <v>239.2</v>
      </c>
      <c r="D368" s="230">
        <v>238.46666666666667</v>
      </c>
      <c r="E368" s="230">
        <v>236.88333333333333</v>
      </c>
      <c r="F368" s="230">
        <v>234.56666666666666</v>
      </c>
      <c r="G368" s="230">
        <v>232.98333333333332</v>
      </c>
      <c r="H368" s="230">
        <v>240.78333333333333</v>
      </c>
      <c r="I368" s="230">
        <v>242.36666666666665</v>
      </c>
      <c r="J368" s="230">
        <v>244.68333333333334</v>
      </c>
      <c r="K368" s="229">
        <v>240.05</v>
      </c>
      <c r="L368" s="229">
        <v>236.15</v>
      </c>
      <c r="M368" s="229">
        <v>83.651790000000005</v>
      </c>
      <c r="N368" s="1"/>
      <c r="O368" s="1"/>
    </row>
    <row r="369" spans="1:15" ht="12.75" customHeight="1">
      <c r="A369" s="30">
        <v>359</v>
      </c>
      <c r="B369" s="215" t="s">
        <v>782</v>
      </c>
      <c r="C369" s="229">
        <v>390.8</v>
      </c>
      <c r="D369" s="230">
        <v>391.73333333333329</v>
      </c>
      <c r="E369" s="230">
        <v>382.46666666666658</v>
      </c>
      <c r="F369" s="230">
        <v>374.13333333333327</v>
      </c>
      <c r="G369" s="230">
        <v>364.86666666666656</v>
      </c>
      <c r="H369" s="230">
        <v>400.06666666666661</v>
      </c>
      <c r="I369" s="230">
        <v>409.33333333333337</v>
      </c>
      <c r="J369" s="230">
        <v>417.66666666666663</v>
      </c>
      <c r="K369" s="229">
        <v>401</v>
      </c>
      <c r="L369" s="229">
        <v>383.4</v>
      </c>
      <c r="M369" s="229">
        <v>33.789290000000001</v>
      </c>
      <c r="N369" s="1"/>
      <c r="O369" s="1"/>
    </row>
    <row r="370" spans="1:15" ht="12.75" customHeight="1">
      <c r="A370" s="30">
        <v>360</v>
      </c>
      <c r="B370" s="215" t="s">
        <v>267</v>
      </c>
      <c r="C370" s="229">
        <v>526.1</v>
      </c>
      <c r="D370" s="230">
        <v>525.73333333333323</v>
      </c>
      <c r="E370" s="230">
        <v>514.46666666666647</v>
      </c>
      <c r="F370" s="230">
        <v>502.83333333333326</v>
      </c>
      <c r="G370" s="230">
        <v>491.56666666666649</v>
      </c>
      <c r="H370" s="230">
        <v>537.36666666666645</v>
      </c>
      <c r="I370" s="230">
        <v>548.6333333333331</v>
      </c>
      <c r="J370" s="230">
        <v>560.26666666666642</v>
      </c>
      <c r="K370" s="229">
        <v>537</v>
      </c>
      <c r="L370" s="229">
        <v>514.1</v>
      </c>
      <c r="M370" s="229">
        <v>15.031890000000001</v>
      </c>
      <c r="N370" s="1"/>
      <c r="O370" s="1"/>
    </row>
    <row r="371" spans="1:15" ht="12.75" customHeight="1">
      <c r="A371" s="30">
        <v>361</v>
      </c>
      <c r="B371" s="215" t="s">
        <v>440</v>
      </c>
      <c r="C371" s="229">
        <v>650.85</v>
      </c>
      <c r="D371" s="230">
        <v>646.54999999999995</v>
      </c>
      <c r="E371" s="230">
        <v>637.09999999999991</v>
      </c>
      <c r="F371" s="230">
        <v>623.34999999999991</v>
      </c>
      <c r="G371" s="230">
        <v>613.89999999999986</v>
      </c>
      <c r="H371" s="230">
        <v>660.3</v>
      </c>
      <c r="I371" s="230">
        <v>669.75</v>
      </c>
      <c r="J371" s="230">
        <v>683.5</v>
      </c>
      <c r="K371" s="229">
        <v>656</v>
      </c>
      <c r="L371" s="229">
        <v>632.79999999999995</v>
      </c>
      <c r="M371" s="229">
        <v>3.5384699999999998</v>
      </c>
      <c r="N371" s="1"/>
      <c r="O371" s="1"/>
    </row>
    <row r="372" spans="1:15" ht="12.75" customHeight="1">
      <c r="A372" s="30">
        <v>362</v>
      </c>
      <c r="B372" s="215" t="s">
        <v>441</v>
      </c>
      <c r="C372" s="229">
        <v>132.69999999999999</v>
      </c>
      <c r="D372" s="230">
        <v>131.03333333333333</v>
      </c>
      <c r="E372" s="230">
        <v>128.06666666666666</v>
      </c>
      <c r="F372" s="230">
        <v>123.43333333333334</v>
      </c>
      <c r="G372" s="230">
        <v>120.46666666666667</v>
      </c>
      <c r="H372" s="230">
        <v>135.66666666666666</v>
      </c>
      <c r="I372" s="230">
        <v>138.6333333333333</v>
      </c>
      <c r="J372" s="230">
        <v>143.26666666666665</v>
      </c>
      <c r="K372" s="229">
        <v>134</v>
      </c>
      <c r="L372" s="229">
        <v>126.4</v>
      </c>
      <c r="M372" s="229">
        <v>37.199019999999997</v>
      </c>
      <c r="N372" s="1"/>
      <c r="O372" s="1"/>
    </row>
    <row r="373" spans="1:15" ht="12.75" customHeight="1">
      <c r="A373" s="30">
        <v>363</v>
      </c>
      <c r="B373" s="215" t="s">
        <v>821</v>
      </c>
      <c r="C373" s="229">
        <v>1165.8499999999999</v>
      </c>
      <c r="D373" s="230">
        <v>1164.8166666666666</v>
      </c>
      <c r="E373" s="230">
        <v>1154.0333333333333</v>
      </c>
      <c r="F373" s="230">
        <v>1142.2166666666667</v>
      </c>
      <c r="G373" s="230">
        <v>1131.4333333333334</v>
      </c>
      <c r="H373" s="230">
        <v>1176.6333333333332</v>
      </c>
      <c r="I373" s="230">
        <v>1187.4166666666665</v>
      </c>
      <c r="J373" s="230">
        <v>1199.2333333333331</v>
      </c>
      <c r="K373" s="229">
        <v>1175.5999999999999</v>
      </c>
      <c r="L373" s="229">
        <v>1153</v>
      </c>
      <c r="M373" s="229">
        <v>0.39221</v>
      </c>
      <c r="N373" s="1"/>
      <c r="O373" s="1"/>
    </row>
    <row r="374" spans="1:15" ht="12.75" customHeight="1">
      <c r="A374" s="30">
        <v>364</v>
      </c>
      <c r="B374" s="215" t="s">
        <v>442</v>
      </c>
      <c r="C374" s="229">
        <v>5210.6499999999996</v>
      </c>
      <c r="D374" s="230">
        <v>5241.55</v>
      </c>
      <c r="E374" s="230">
        <v>5114.1000000000004</v>
      </c>
      <c r="F374" s="230">
        <v>5017.55</v>
      </c>
      <c r="G374" s="230">
        <v>4890.1000000000004</v>
      </c>
      <c r="H374" s="230">
        <v>5338.1</v>
      </c>
      <c r="I374" s="230">
        <v>5465.5499999999993</v>
      </c>
      <c r="J374" s="230">
        <v>5562.1</v>
      </c>
      <c r="K374" s="229">
        <v>5369</v>
      </c>
      <c r="L374" s="229">
        <v>5145</v>
      </c>
      <c r="M374" s="229">
        <v>0.12748999999999999</v>
      </c>
      <c r="N374" s="1"/>
      <c r="O374" s="1"/>
    </row>
    <row r="375" spans="1:15" ht="12.75" customHeight="1">
      <c r="A375" s="30">
        <v>365</v>
      </c>
      <c r="B375" s="215" t="s">
        <v>268</v>
      </c>
      <c r="C375" s="229">
        <v>13777.25</v>
      </c>
      <c r="D375" s="230">
        <v>13784.816666666666</v>
      </c>
      <c r="E375" s="230">
        <v>13733.183333333331</v>
      </c>
      <c r="F375" s="230">
        <v>13689.116666666665</v>
      </c>
      <c r="G375" s="230">
        <v>13637.48333333333</v>
      </c>
      <c r="H375" s="230">
        <v>13828.883333333331</v>
      </c>
      <c r="I375" s="230">
        <v>13880.516666666666</v>
      </c>
      <c r="J375" s="230">
        <v>13924.583333333332</v>
      </c>
      <c r="K375" s="229">
        <v>13836.45</v>
      </c>
      <c r="L375" s="229">
        <v>13740.75</v>
      </c>
      <c r="M375" s="229">
        <v>4.4060000000000002E-2</v>
      </c>
      <c r="N375" s="1"/>
      <c r="O375" s="1"/>
    </row>
    <row r="376" spans="1:15" ht="12.75" customHeight="1">
      <c r="A376" s="30">
        <v>366</v>
      </c>
      <c r="B376" s="215" t="s">
        <v>176</v>
      </c>
      <c r="C376" s="229">
        <v>52.35</v>
      </c>
      <c r="D376" s="230">
        <v>52.283333333333339</v>
      </c>
      <c r="E376" s="230">
        <v>52.116666666666674</v>
      </c>
      <c r="F376" s="230">
        <v>51.883333333333333</v>
      </c>
      <c r="G376" s="230">
        <v>51.716666666666669</v>
      </c>
      <c r="H376" s="230">
        <v>52.51666666666668</v>
      </c>
      <c r="I376" s="230">
        <v>52.683333333333351</v>
      </c>
      <c r="J376" s="230">
        <v>52.916666666666686</v>
      </c>
      <c r="K376" s="229">
        <v>52.45</v>
      </c>
      <c r="L376" s="229">
        <v>52.05</v>
      </c>
      <c r="M376" s="229">
        <v>161.29252</v>
      </c>
      <c r="N376" s="1"/>
      <c r="O376" s="1"/>
    </row>
    <row r="377" spans="1:15" ht="12.75" customHeight="1">
      <c r="A377" s="30">
        <v>367</v>
      </c>
      <c r="B377" s="215" t="s">
        <v>443</v>
      </c>
      <c r="C377" s="229">
        <v>428.8</v>
      </c>
      <c r="D377" s="230">
        <v>425.75</v>
      </c>
      <c r="E377" s="230">
        <v>421.65</v>
      </c>
      <c r="F377" s="230">
        <v>414.5</v>
      </c>
      <c r="G377" s="230">
        <v>410.4</v>
      </c>
      <c r="H377" s="230">
        <v>432.9</v>
      </c>
      <c r="I377" s="230">
        <v>437</v>
      </c>
      <c r="J377" s="230">
        <v>444.15</v>
      </c>
      <c r="K377" s="229">
        <v>429.85</v>
      </c>
      <c r="L377" s="229">
        <v>418.6</v>
      </c>
      <c r="M377" s="229">
        <v>2.8639999999999999</v>
      </c>
      <c r="N377" s="1"/>
      <c r="O377" s="1"/>
    </row>
    <row r="378" spans="1:15" ht="12.75" customHeight="1">
      <c r="A378" s="30">
        <v>368</v>
      </c>
      <c r="B378" s="215" t="s">
        <v>180</v>
      </c>
      <c r="C378" s="229">
        <v>175.75</v>
      </c>
      <c r="D378" s="230">
        <v>176.41666666666666</v>
      </c>
      <c r="E378" s="230">
        <v>174.68333333333331</v>
      </c>
      <c r="F378" s="230">
        <v>173.61666666666665</v>
      </c>
      <c r="G378" s="230">
        <v>171.8833333333333</v>
      </c>
      <c r="H378" s="230">
        <v>177.48333333333332</v>
      </c>
      <c r="I378" s="230">
        <v>179.21666666666667</v>
      </c>
      <c r="J378" s="230">
        <v>180.28333333333333</v>
      </c>
      <c r="K378" s="229">
        <v>178.15</v>
      </c>
      <c r="L378" s="229">
        <v>175.35</v>
      </c>
      <c r="M378" s="229">
        <v>64.730649999999997</v>
      </c>
      <c r="N378" s="1"/>
      <c r="O378" s="1"/>
    </row>
    <row r="379" spans="1:15" ht="12.75" customHeight="1">
      <c r="A379" s="30">
        <v>369</v>
      </c>
      <c r="B379" s="215" t="s">
        <v>181</v>
      </c>
      <c r="C379" s="229">
        <v>146.55000000000001</v>
      </c>
      <c r="D379" s="230">
        <v>146.68333333333331</v>
      </c>
      <c r="E379" s="230">
        <v>146.01666666666662</v>
      </c>
      <c r="F379" s="230">
        <v>145.48333333333332</v>
      </c>
      <c r="G379" s="230">
        <v>144.81666666666663</v>
      </c>
      <c r="H379" s="230">
        <v>147.21666666666661</v>
      </c>
      <c r="I379" s="230">
        <v>147.8833333333333</v>
      </c>
      <c r="J379" s="230">
        <v>148.4166666666666</v>
      </c>
      <c r="K379" s="229">
        <v>147.35</v>
      </c>
      <c r="L379" s="229">
        <v>146.15</v>
      </c>
      <c r="M379" s="229">
        <v>39.270429999999998</v>
      </c>
      <c r="N379" s="1"/>
      <c r="O379" s="1"/>
    </row>
    <row r="380" spans="1:15" ht="12.75" customHeight="1">
      <c r="A380" s="30">
        <v>370</v>
      </c>
      <c r="B380" s="215" t="s">
        <v>783</v>
      </c>
      <c r="C380" s="229">
        <v>675.85</v>
      </c>
      <c r="D380" s="230">
        <v>674.15000000000009</v>
      </c>
      <c r="E380" s="230">
        <v>668.85000000000014</v>
      </c>
      <c r="F380" s="230">
        <v>661.85</v>
      </c>
      <c r="G380" s="230">
        <v>656.55000000000007</v>
      </c>
      <c r="H380" s="230">
        <v>681.1500000000002</v>
      </c>
      <c r="I380" s="230">
        <v>686.45000000000016</v>
      </c>
      <c r="J380" s="230">
        <v>693.45000000000027</v>
      </c>
      <c r="K380" s="229">
        <v>679.45</v>
      </c>
      <c r="L380" s="229">
        <v>667.15</v>
      </c>
      <c r="M380" s="229">
        <v>1.9983500000000001</v>
      </c>
      <c r="N380" s="1"/>
      <c r="O380" s="1"/>
    </row>
    <row r="381" spans="1:15" ht="12.75" customHeight="1">
      <c r="A381" s="30">
        <v>371</v>
      </c>
      <c r="B381" s="215" t="s">
        <v>444</v>
      </c>
      <c r="C381" s="229">
        <v>383.05</v>
      </c>
      <c r="D381" s="230">
        <v>385.16666666666669</v>
      </c>
      <c r="E381" s="230">
        <v>378.98333333333335</v>
      </c>
      <c r="F381" s="230">
        <v>374.91666666666669</v>
      </c>
      <c r="G381" s="230">
        <v>368.73333333333335</v>
      </c>
      <c r="H381" s="230">
        <v>389.23333333333335</v>
      </c>
      <c r="I381" s="230">
        <v>395.41666666666663</v>
      </c>
      <c r="J381" s="230">
        <v>399.48333333333335</v>
      </c>
      <c r="K381" s="229">
        <v>391.35</v>
      </c>
      <c r="L381" s="229">
        <v>381.1</v>
      </c>
      <c r="M381" s="229">
        <v>10.556480000000001</v>
      </c>
      <c r="N381" s="1"/>
      <c r="O381" s="1"/>
    </row>
    <row r="382" spans="1:15" ht="12.75" customHeight="1">
      <c r="A382" s="30">
        <v>372</v>
      </c>
      <c r="B382" s="215" t="s">
        <v>445</v>
      </c>
      <c r="C382" s="229">
        <v>1194.55</v>
      </c>
      <c r="D382" s="230">
        <v>1202.8666666666668</v>
      </c>
      <c r="E382" s="230">
        <v>1180.7333333333336</v>
      </c>
      <c r="F382" s="230">
        <v>1166.9166666666667</v>
      </c>
      <c r="G382" s="230">
        <v>1144.7833333333335</v>
      </c>
      <c r="H382" s="230">
        <v>1216.6833333333336</v>
      </c>
      <c r="I382" s="230">
        <v>1238.8166666666668</v>
      </c>
      <c r="J382" s="230">
        <v>1252.6333333333337</v>
      </c>
      <c r="K382" s="229">
        <v>1225</v>
      </c>
      <c r="L382" s="229">
        <v>1189.05</v>
      </c>
      <c r="M382" s="229">
        <v>2.4629699999999999</v>
      </c>
      <c r="N382" s="1"/>
      <c r="O382" s="1"/>
    </row>
    <row r="383" spans="1:15" ht="12.75" customHeight="1">
      <c r="A383" s="30">
        <v>373</v>
      </c>
      <c r="B383" s="215" t="s">
        <v>446</v>
      </c>
      <c r="C383" s="229">
        <v>127.1</v>
      </c>
      <c r="D383" s="230">
        <v>126.76666666666665</v>
      </c>
      <c r="E383" s="230">
        <v>121.33333333333331</v>
      </c>
      <c r="F383" s="230">
        <v>115.56666666666666</v>
      </c>
      <c r="G383" s="230">
        <v>110.13333333333333</v>
      </c>
      <c r="H383" s="230">
        <v>132.5333333333333</v>
      </c>
      <c r="I383" s="230">
        <v>137.96666666666664</v>
      </c>
      <c r="J383" s="230">
        <v>143.73333333333329</v>
      </c>
      <c r="K383" s="229">
        <v>132.19999999999999</v>
      </c>
      <c r="L383" s="229">
        <v>121</v>
      </c>
      <c r="M383" s="229">
        <v>777.30166999999994</v>
      </c>
      <c r="N383" s="1"/>
      <c r="O383" s="1"/>
    </row>
    <row r="384" spans="1:15" ht="12.75" customHeight="1">
      <c r="A384" s="30">
        <v>374</v>
      </c>
      <c r="B384" s="215" t="s">
        <v>447</v>
      </c>
      <c r="C384" s="229">
        <v>161.1</v>
      </c>
      <c r="D384" s="230">
        <v>161.78333333333333</v>
      </c>
      <c r="E384" s="230">
        <v>160.06666666666666</v>
      </c>
      <c r="F384" s="230">
        <v>159.03333333333333</v>
      </c>
      <c r="G384" s="230">
        <v>157.31666666666666</v>
      </c>
      <c r="H384" s="230">
        <v>162.81666666666666</v>
      </c>
      <c r="I384" s="230">
        <v>164.5333333333333</v>
      </c>
      <c r="J384" s="230">
        <v>165.56666666666666</v>
      </c>
      <c r="K384" s="229">
        <v>163.5</v>
      </c>
      <c r="L384" s="229">
        <v>160.75</v>
      </c>
      <c r="M384" s="229">
        <v>13.055960000000001</v>
      </c>
      <c r="N384" s="1"/>
      <c r="O384" s="1"/>
    </row>
    <row r="385" spans="1:15" ht="12.75" customHeight="1">
      <c r="A385" s="30">
        <v>375</v>
      </c>
      <c r="B385" s="215" t="s">
        <v>870</v>
      </c>
      <c r="C385" s="229">
        <v>969.35</v>
      </c>
      <c r="D385" s="230">
        <v>959.9666666666667</v>
      </c>
      <c r="E385" s="230">
        <v>945.63333333333344</v>
      </c>
      <c r="F385" s="230">
        <v>921.91666666666674</v>
      </c>
      <c r="G385" s="230">
        <v>907.58333333333348</v>
      </c>
      <c r="H385" s="230">
        <v>983.68333333333339</v>
      </c>
      <c r="I385" s="230">
        <v>998.01666666666665</v>
      </c>
      <c r="J385" s="230">
        <v>1021.7333333333333</v>
      </c>
      <c r="K385" s="229">
        <v>974.3</v>
      </c>
      <c r="L385" s="229">
        <v>936.25</v>
      </c>
      <c r="M385" s="229">
        <v>2.7133699999999998</v>
      </c>
      <c r="N385" s="1"/>
      <c r="O385" s="1"/>
    </row>
    <row r="386" spans="1:15" ht="12.75" customHeight="1">
      <c r="A386" s="30">
        <v>376</v>
      </c>
      <c r="B386" s="215" t="s">
        <v>448</v>
      </c>
      <c r="C386" s="229">
        <v>585.54999999999995</v>
      </c>
      <c r="D386" s="230">
        <v>593.5333333333333</v>
      </c>
      <c r="E386" s="230">
        <v>577.01666666666665</v>
      </c>
      <c r="F386" s="230">
        <v>568.48333333333335</v>
      </c>
      <c r="G386" s="230">
        <v>551.9666666666667</v>
      </c>
      <c r="H386" s="230">
        <v>602.06666666666661</v>
      </c>
      <c r="I386" s="230">
        <v>618.58333333333326</v>
      </c>
      <c r="J386" s="230">
        <v>627.11666666666656</v>
      </c>
      <c r="K386" s="229">
        <v>610.04999999999995</v>
      </c>
      <c r="L386" s="229">
        <v>585</v>
      </c>
      <c r="M386" s="229">
        <v>18.459769999999999</v>
      </c>
      <c r="N386" s="1"/>
      <c r="O386" s="1"/>
    </row>
    <row r="387" spans="1:15" ht="12.75" customHeight="1">
      <c r="A387" s="30">
        <v>377</v>
      </c>
      <c r="B387" s="215" t="s">
        <v>449</v>
      </c>
      <c r="C387" s="229">
        <v>190</v>
      </c>
      <c r="D387" s="230">
        <v>190.56666666666669</v>
      </c>
      <c r="E387" s="230">
        <v>189.03333333333339</v>
      </c>
      <c r="F387" s="230">
        <v>188.06666666666669</v>
      </c>
      <c r="G387" s="230">
        <v>186.53333333333339</v>
      </c>
      <c r="H387" s="230">
        <v>191.53333333333339</v>
      </c>
      <c r="I387" s="230">
        <v>193.06666666666669</v>
      </c>
      <c r="J387" s="230">
        <v>194.03333333333339</v>
      </c>
      <c r="K387" s="229">
        <v>192.1</v>
      </c>
      <c r="L387" s="229">
        <v>189.6</v>
      </c>
      <c r="M387" s="229">
        <v>7.2891599999999999</v>
      </c>
      <c r="N387" s="1"/>
      <c r="O387" s="1"/>
    </row>
    <row r="388" spans="1:15" ht="12.75" customHeight="1">
      <c r="A388" s="30">
        <v>378</v>
      </c>
      <c r="B388" s="215" t="s">
        <v>450</v>
      </c>
      <c r="C388" s="229">
        <v>109.9</v>
      </c>
      <c r="D388" s="230">
        <v>109.89999999999999</v>
      </c>
      <c r="E388" s="230">
        <v>108.99999999999999</v>
      </c>
      <c r="F388" s="230">
        <v>108.1</v>
      </c>
      <c r="G388" s="230">
        <v>107.19999999999999</v>
      </c>
      <c r="H388" s="230">
        <v>110.79999999999998</v>
      </c>
      <c r="I388" s="230">
        <v>111.69999999999999</v>
      </c>
      <c r="J388" s="230">
        <v>112.59999999999998</v>
      </c>
      <c r="K388" s="229">
        <v>110.8</v>
      </c>
      <c r="L388" s="229">
        <v>109</v>
      </c>
      <c r="M388" s="229">
        <v>68.364260000000002</v>
      </c>
      <c r="N388" s="1"/>
      <c r="O388" s="1"/>
    </row>
    <row r="389" spans="1:15" ht="12.75" customHeight="1">
      <c r="A389" s="30">
        <v>379</v>
      </c>
      <c r="B389" s="215" t="s">
        <v>451</v>
      </c>
      <c r="C389" s="229">
        <v>2338.3000000000002</v>
      </c>
      <c r="D389" s="230">
        <v>2331.4833333333336</v>
      </c>
      <c r="E389" s="230">
        <v>2320.4666666666672</v>
      </c>
      <c r="F389" s="230">
        <v>2302.6333333333337</v>
      </c>
      <c r="G389" s="230">
        <v>2291.6166666666672</v>
      </c>
      <c r="H389" s="230">
        <v>2349.3166666666671</v>
      </c>
      <c r="I389" s="230">
        <v>2360.3333333333335</v>
      </c>
      <c r="J389" s="230">
        <v>2378.166666666667</v>
      </c>
      <c r="K389" s="229">
        <v>2342.5</v>
      </c>
      <c r="L389" s="229">
        <v>2313.65</v>
      </c>
      <c r="M389" s="229">
        <v>0.24689</v>
      </c>
      <c r="N389" s="1"/>
      <c r="O389" s="1"/>
    </row>
    <row r="390" spans="1:15" ht="12.75" customHeight="1">
      <c r="A390" s="30">
        <v>380</v>
      </c>
      <c r="B390" s="215" t="s">
        <v>822</v>
      </c>
      <c r="C390" s="229">
        <v>40.65</v>
      </c>
      <c r="D390" s="230">
        <v>40.083333333333336</v>
      </c>
      <c r="E390" s="230">
        <v>38.466666666666669</v>
      </c>
      <c r="F390" s="230">
        <v>36.283333333333331</v>
      </c>
      <c r="G390" s="230">
        <v>34.666666666666664</v>
      </c>
      <c r="H390" s="230">
        <v>42.266666666666673</v>
      </c>
      <c r="I390" s="230">
        <v>43.883333333333333</v>
      </c>
      <c r="J390" s="230">
        <v>46.066666666666677</v>
      </c>
      <c r="K390" s="229">
        <v>41.7</v>
      </c>
      <c r="L390" s="229">
        <v>37.9</v>
      </c>
      <c r="M390" s="229">
        <v>58.194510000000001</v>
      </c>
      <c r="N390" s="1"/>
      <c r="O390" s="1"/>
    </row>
    <row r="391" spans="1:15" ht="12.75" customHeight="1">
      <c r="A391" s="30">
        <v>381</v>
      </c>
      <c r="B391" s="215" t="s">
        <v>853</v>
      </c>
      <c r="C391" s="229">
        <v>1588.65</v>
      </c>
      <c r="D391" s="230">
        <v>1600.1166666666668</v>
      </c>
      <c r="E391" s="230">
        <v>1570.5333333333335</v>
      </c>
      <c r="F391" s="230">
        <v>1552.4166666666667</v>
      </c>
      <c r="G391" s="230">
        <v>1522.8333333333335</v>
      </c>
      <c r="H391" s="230">
        <v>1618.2333333333336</v>
      </c>
      <c r="I391" s="230">
        <v>1647.8166666666666</v>
      </c>
      <c r="J391" s="230">
        <v>1665.9333333333336</v>
      </c>
      <c r="K391" s="229">
        <v>1629.7</v>
      </c>
      <c r="L391" s="229">
        <v>1582</v>
      </c>
      <c r="M391" s="229">
        <v>1.74448</v>
      </c>
      <c r="N391" s="1"/>
      <c r="O391" s="1"/>
    </row>
    <row r="392" spans="1:15" ht="12.75" customHeight="1">
      <c r="A392" s="30">
        <v>382</v>
      </c>
      <c r="B392" s="215" t="s">
        <v>452</v>
      </c>
      <c r="C392" s="229">
        <v>182.3</v>
      </c>
      <c r="D392" s="230">
        <v>183.48333333333335</v>
      </c>
      <c r="E392" s="230">
        <v>180.26666666666671</v>
      </c>
      <c r="F392" s="230">
        <v>178.23333333333335</v>
      </c>
      <c r="G392" s="230">
        <v>175.01666666666671</v>
      </c>
      <c r="H392" s="230">
        <v>185.51666666666671</v>
      </c>
      <c r="I392" s="230">
        <v>188.73333333333335</v>
      </c>
      <c r="J392" s="230">
        <v>190.76666666666671</v>
      </c>
      <c r="K392" s="229">
        <v>186.7</v>
      </c>
      <c r="L392" s="229">
        <v>181.45</v>
      </c>
      <c r="M392" s="229">
        <v>13.058630000000001</v>
      </c>
      <c r="N392" s="1"/>
      <c r="O392" s="1"/>
    </row>
    <row r="393" spans="1:15" ht="12.75" customHeight="1">
      <c r="A393" s="30">
        <v>383</v>
      </c>
      <c r="B393" s="215" t="s">
        <v>453</v>
      </c>
      <c r="C393" s="229">
        <v>902.65</v>
      </c>
      <c r="D393" s="230">
        <v>904.2833333333333</v>
      </c>
      <c r="E393" s="230">
        <v>896.91666666666663</v>
      </c>
      <c r="F393" s="230">
        <v>891.18333333333328</v>
      </c>
      <c r="G393" s="230">
        <v>883.81666666666661</v>
      </c>
      <c r="H393" s="230">
        <v>910.01666666666665</v>
      </c>
      <c r="I393" s="230">
        <v>917.38333333333344</v>
      </c>
      <c r="J393" s="230">
        <v>923.11666666666667</v>
      </c>
      <c r="K393" s="229">
        <v>911.65</v>
      </c>
      <c r="L393" s="229">
        <v>898.55</v>
      </c>
      <c r="M393" s="229">
        <v>0.69269000000000003</v>
      </c>
      <c r="N393" s="1"/>
      <c r="O393" s="1"/>
    </row>
    <row r="394" spans="1:15" ht="12.75" customHeight="1">
      <c r="A394" s="30">
        <v>384</v>
      </c>
      <c r="B394" s="215" t="s">
        <v>182</v>
      </c>
      <c r="C394" s="229">
        <v>2498.15</v>
      </c>
      <c r="D394" s="230">
        <v>2490.25</v>
      </c>
      <c r="E394" s="230">
        <v>2480.5</v>
      </c>
      <c r="F394" s="230">
        <v>2462.85</v>
      </c>
      <c r="G394" s="230">
        <v>2453.1</v>
      </c>
      <c r="H394" s="230">
        <v>2507.9</v>
      </c>
      <c r="I394" s="230">
        <v>2517.65</v>
      </c>
      <c r="J394" s="230">
        <v>2535.3000000000002</v>
      </c>
      <c r="K394" s="229">
        <v>2500</v>
      </c>
      <c r="L394" s="229">
        <v>2472.6</v>
      </c>
      <c r="M394" s="229">
        <v>47.592379999999999</v>
      </c>
      <c r="N394" s="1"/>
      <c r="O394" s="1"/>
    </row>
    <row r="395" spans="1:15" ht="12.75" customHeight="1">
      <c r="A395" s="30">
        <v>385</v>
      </c>
      <c r="B395" s="215" t="s">
        <v>794</v>
      </c>
      <c r="C395" s="229">
        <v>109.6</v>
      </c>
      <c r="D395" s="230">
        <v>109.33333333333333</v>
      </c>
      <c r="E395" s="230">
        <v>108.46666666666665</v>
      </c>
      <c r="F395" s="230">
        <v>107.33333333333333</v>
      </c>
      <c r="G395" s="230">
        <v>106.46666666666665</v>
      </c>
      <c r="H395" s="230">
        <v>110.46666666666665</v>
      </c>
      <c r="I395" s="230">
        <v>111.33333333333333</v>
      </c>
      <c r="J395" s="230">
        <v>112.46666666666665</v>
      </c>
      <c r="K395" s="229">
        <v>110.2</v>
      </c>
      <c r="L395" s="229">
        <v>108.2</v>
      </c>
      <c r="M395" s="229">
        <v>7.1963999999999997</v>
      </c>
      <c r="N395" s="1"/>
      <c r="O395" s="1"/>
    </row>
    <row r="396" spans="1:15" ht="12.75" customHeight="1">
      <c r="A396" s="30">
        <v>386</v>
      </c>
      <c r="B396" s="215" t="s">
        <v>454</v>
      </c>
      <c r="C396" s="229">
        <v>851.4</v>
      </c>
      <c r="D396" s="230">
        <v>836.18333333333339</v>
      </c>
      <c r="E396" s="230">
        <v>808.76666666666677</v>
      </c>
      <c r="F396" s="230">
        <v>766.13333333333333</v>
      </c>
      <c r="G396" s="230">
        <v>738.7166666666667</v>
      </c>
      <c r="H396" s="230">
        <v>878.81666666666683</v>
      </c>
      <c r="I396" s="230">
        <v>906.23333333333335</v>
      </c>
      <c r="J396" s="230">
        <v>948.8666666666669</v>
      </c>
      <c r="K396" s="229">
        <v>863.6</v>
      </c>
      <c r="L396" s="229">
        <v>793.55</v>
      </c>
      <c r="M396" s="229">
        <v>9.64053</v>
      </c>
      <c r="N396" s="1"/>
      <c r="O396" s="1"/>
    </row>
    <row r="397" spans="1:15" ht="12.75" customHeight="1">
      <c r="A397" s="30">
        <v>387</v>
      </c>
      <c r="B397" s="215" t="s">
        <v>455</v>
      </c>
      <c r="C397" s="229">
        <v>1531.05</v>
      </c>
      <c r="D397" s="230">
        <v>1531.6000000000001</v>
      </c>
      <c r="E397" s="230">
        <v>1521.2000000000003</v>
      </c>
      <c r="F397" s="230">
        <v>1511.3500000000001</v>
      </c>
      <c r="G397" s="230">
        <v>1500.9500000000003</v>
      </c>
      <c r="H397" s="230">
        <v>1541.4500000000003</v>
      </c>
      <c r="I397" s="230">
        <v>1551.8500000000004</v>
      </c>
      <c r="J397" s="230">
        <v>1561.7000000000003</v>
      </c>
      <c r="K397" s="229">
        <v>1542</v>
      </c>
      <c r="L397" s="229">
        <v>1521.75</v>
      </c>
      <c r="M397" s="229">
        <v>1.72722</v>
      </c>
      <c r="N397" s="1"/>
      <c r="O397" s="1"/>
    </row>
    <row r="398" spans="1:15" ht="12.75" customHeight="1">
      <c r="A398" s="30">
        <v>388</v>
      </c>
      <c r="B398" s="215" t="s">
        <v>269</v>
      </c>
      <c r="C398" s="229">
        <v>927.7</v>
      </c>
      <c r="D398" s="230">
        <v>926.2833333333333</v>
      </c>
      <c r="E398" s="230">
        <v>921.41666666666663</v>
      </c>
      <c r="F398" s="230">
        <v>915.13333333333333</v>
      </c>
      <c r="G398" s="230">
        <v>910.26666666666665</v>
      </c>
      <c r="H398" s="230">
        <v>932.56666666666661</v>
      </c>
      <c r="I398" s="230">
        <v>937.43333333333339</v>
      </c>
      <c r="J398" s="230">
        <v>943.71666666666658</v>
      </c>
      <c r="K398" s="229">
        <v>931.15</v>
      </c>
      <c r="L398" s="229">
        <v>920</v>
      </c>
      <c r="M398" s="229">
        <v>6.3064099999999996</v>
      </c>
      <c r="N398" s="1"/>
      <c r="O398" s="1"/>
    </row>
    <row r="399" spans="1:15" ht="12.75" customHeight="1">
      <c r="A399" s="30">
        <v>389</v>
      </c>
      <c r="B399" s="215" t="s">
        <v>184</v>
      </c>
      <c r="C399" s="229">
        <v>1245.8</v>
      </c>
      <c r="D399" s="230">
        <v>1238.2666666666667</v>
      </c>
      <c r="E399" s="230">
        <v>1228.5333333333333</v>
      </c>
      <c r="F399" s="230">
        <v>1211.2666666666667</v>
      </c>
      <c r="G399" s="230">
        <v>1201.5333333333333</v>
      </c>
      <c r="H399" s="230">
        <v>1255.5333333333333</v>
      </c>
      <c r="I399" s="230">
        <v>1265.2666666666664</v>
      </c>
      <c r="J399" s="230">
        <v>1282.5333333333333</v>
      </c>
      <c r="K399" s="229">
        <v>1248</v>
      </c>
      <c r="L399" s="229">
        <v>1221</v>
      </c>
      <c r="M399" s="229">
        <v>10.67618</v>
      </c>
      <c r="N399" s="1"/>
      <c r="O399" s="1"/>
    </row>
    <row r="400" spans="1:15" ht="12.75" customHeight="1">
      <c r="A400" s="30">
        <v>390</v>
      </c>
      <c r="B400" s="215" t="s">
        <v>456</v>
      </c>
      <c r="C400" s="229">
        <v>402.55</v>
      </c>
      <c r="D400" s="230">
        <v>404.2</v>
      </c>
      <c r="E400" s="230">
        <v>396.4</v>
      </c>
      <c r="F400" s="230">
        <v>390.25</v>
      </c>
      <c r="G400" s="230">
        <v>382.45</v>
      </c>
      <c r="H400" s="230">
        <v>410.34999999999997</v>
      </c>
      <c r="I400" s="230">
        <v>418.15000000000003</v>
      </c>
      <c r="J400" s="230">
        <v>424.29999999999995</v>
      </c>
      <c r="K400" s="229">
        <v>412</v>
      </c>
      <c r="L400" s="229">
        <v>398.05</v>
      </c>
      <c r="M400" s="229">
        <v>0.38651999999999997</v>
      </c>
      <c r="N400" s="1"/>
      <c r="O400" s="1"/>
    </row>
    <row r="401" spans="1:15" ht="12.75" customHeight="1">
      <c r="A401" s="30">
        <v>391</v>
      </c>
      <c r="B401" s="215" t="s">
        <v>457</v>
      </c>
      <c r="C401" s="229">
        <v>38.15</v>
      </c>
      <c r="D401" s="230">
        <v>37.550000000000004</v>
      </c>
      <c r="E401" s="230">
        <v>36.500000000000007</v>
      </c>
      <c r="F401" s="230">
        <v>34.85</v>
      </c>
      <c r="G401" s="230">
        <v>33.800000000000004</v>
      </c>
      <c r="H401" s="230">
        <v>39.20000000000001</v>
      </c>
      <c r="I401" s="230">
        <v>40.250000000000007</v>
      </c>
      <c r="J401" s="230">
        <v>41.900000000000013</v>
      </c>
      <c r="K401" s="229">
        <v>38.6</v>
      </c>
      <c r="L401" s="229">
        <v>35.9</v>
      </c>
      <c r="M401" s="229">
        <v>273.72537</v>
      </c>
      <c r="N401" s="1"/>
      <c r="O401" s="1"/>
    </row>
    <row r="402" spans="1:15" ht="12.75" customHeight="1">
      <c r="A402" s="30">
        <v>392</v>
      </c>
      <c r="B402" s="215" t="s">
        <v>458</v>
      </c>
      <c r="C402" s="229">
        <v>4922</v>
      </c>
      <c r="D402" s="230">
        <v>4851.0666666666666</v>
      </c>
      <c r="E402" s="230">
        <v>4715.7333333333336</v>
      </c>
      <c r="F402" s="230">
        <v>4509.4666666666672</v>
      </c>
      <c r="G402" s="230">
        <v>4374.1333333333341</v>
      </c>
      <c r="H402" s="230">
        <v>5057.333333333333</v>
      </c>
      <c r="I402" s="230">
        <v>5192.666666666667</v>
      </c>
      <c r="J402" s="230">
        <v>5398.9333333333325</v>
      </c>
      <c r="K402" s="229">
        <v>4986.3999999999996</v>
      </c>
      <c r="L402" s="229">
        <v>4644.8</v>
      </c>
      <c r="M402" s="229">
        <v>0.69652000000000003</v>
      </c>
      <c r="N402" s="1"/>
      <c r="O402" s="1"/>
    </row>
    <row r="403" spans="1:15" ht="12.75" customHeight="1">
      <c r="A403" s="30">
        <v>393</v>
      </c>
      <c r="B403" s="215" t="s">
        <v>188</v>
      </c>
      <c r="C403" s="229">
        <v>2567.35</v>
      </c>
      <c r="D403" s="230">
        <v>2557.1166666666668</v>
      </c>
      <c r="E403" s="230">
        <v>2541.2333333333336</v>
      </c>
      <c r="F403" s="230">
        <v>2515.1166666666668</v>
      </c>
      <c r="G403" s="230">
        <v>2499.2333333333336</v>
      </c>
      <c r="H403" s="230">
        <v>2583.2333333333336</v>
      </c>
      <c r="I403" s="230">
        <v>2599.1166666666668</v>
      </c>
      <c r="J403" s="230">
        <v>2625.2333333333336</v>
      </c>
      <c r="K403" s="229">
        <v>2573</v>
      </c>
      <c r="L403" s="229">
        <v>2531</v>
      </c>
      <c r="M403" s="229">
        <v>3.91452</v>
      </c>
      <c r="N403" s="1"/>
      <c r="O403" s="1"/>
    </row>
    <row r="404" spans="1:15" ht="12.75" customHeight="1">
      <c r="A404" s="30">
        <v>394</v>
      </c>
      <c r="B404" s="215" t="s">
        <v>799</v>
      </c>
      <c r="C404" s="229">
        <v>80.5</v>
      </c>
      <c r="D404" s="230">
        <v>80.466666666666654</v>
      </c>
      <c r="E404" s="230">
        <v>79.983333333333306</v>
      </c>
      <c r="F404" s="230">
        <v>79.466666666666654</v>
      </c>
      <c r="G404" s="230">
        <v>78.983333333333306</v>
      </c>
      <c r="H404" s="230">
        <v>80.983333333333306</v>
      </c>
      <c r="I404" s="230">
        <v>81.466666666666654</v>
      </c>
      <c r="J404" s="230">
        <v>81.983333333333306</v>
      </c>
      <c r="K404" s="229">
        <v>80.95</v>
      </c>
      <c r="L404" s="229">
        <v>79.95</v>
      </c>
      <c r="M404" s="229">
        <v>66.815240000000003</v>
      </c>
      <c r="N404" s="1"/>
      <c r="O404" s="1"/>
    </row>
    <row r="405" spans="1:15" ht="12.75" customHeight="1">
      <c r="A405" s="30">
        <v>395</v>
      </c>
      <c r="B405" s="215" t="s">
        <v>270</v>
      </c>
      <c r="C405" s="229">
        <v>7147.45</v>
      </c>
      <c r="D405" s="230">
        <v>7170.8166666666666</v>
      </c>
      <c r="E405" s="230">
        <v>7101.6333333333332</v>
      </c>
      <c r="F405" s="230">
        <v>7055.8166666666666</v>
      </c>
      <c r="G405" s="230">
        <v>6986.6333333333332</v>
      </c>
      <c r="H405" s="230">
        <v>7216.6333333333332</v>
      </c>
      <c r="I405" s="230">
        <v>7285.8166666666657</v>
      </c>
      <c r="J405" s="230">
        <v>7331.6333333333332</v>
      </c>
      <c r="K405" s="229">
        <v>7240</v>
      </c>
      <c r="L405" s="229">
        <v>7125</v>
      </c>
      <c r="M405" s="229">
        <v>0.1837</v>
      </c>
      <c r="N405" s="1"/>
      <c r="O405" s="1"/>
    </row>
    <row r="406" spans="1:15" ht="12.75" customHeight="1">
      <c r="A406" s="30">
        <v>396</v>
      </c>
      <c r="B406" s="215" t="s">
        <v>823</v>
      </c>
      <c r="C406" s="229">
        <v>1434.05</v>
      </c>
      <c r="D406" s="230">
        <v>1428.6166666666668</v>
      </c>
      <c r="E406" s="230">
        <v>1407.7333333333336</v>
      </c>
      <c r="F406" s="230">
        <v>1381.4166666666667</v>
      </c>
      <c r="G406" s="230">
        <v>1360.5333333333335</v>
      </c>
      <c r="H406" s="230">
        <v>1454.9333333333336</v>
      </c>
      <c r="I406" s="230">
        <v>1475.8166666666668</v>
      </c>
      <c r="J406" s="230">
        <v>1502.1333333333337</v>
      </c>
      <c r="K406" s="229">
        <v>1449.5</v>
      </c>
      <c r="L406" s="229">
        <v>1402.3</v>
      </c>
      <c r="M406" s="229">
        <v>1.1130500000000001</v>
      </c>
      <c r="N406" s="1"/>
      <c r="O406" s="1"/>
    </row>
    <row r="407" spans="1:15" ht="12.75" customHeight="1">
      <c r="A407" s="30">
        <v>397</v>
      </c>
      <c r="B407" s="215" t="s">
        <v>459</v>
      </c>
      <c r="C407" s="229">
        <v>3186.7</v>
      </c>
      <c r="D407" s="230">
        <v>3165.9333333333329</v>
      </c>
      <c r="E407" s="230">
        <v>3077.516666666666</v>
      </c>
      <c r="F407" s="230">
        <v>2968.333333333333</v>
      </c>
      <c r="G407" s="230">
        <v>2879.9166666666661</v>
      </c>
      <c r="H407" s="230">
        <v>3275.1166666666659</v>
      </c>
      <c r="I407" s="230">
        <v>3363.5333333333328</v>
      </c>
      <c r="J407" s="230">
        <v>3472.7166666666658</v>
      </c>
      <c r="K407" s="229">
        <v>3254.35</v>
      </c>
      <c r="L407" s="229">
        <v>3056.75</v>
      </c>
      <c r="M407" s="229">
        <v>2.7597800000000001</v>
      </c>
      <c r="N407" s="1"/>
      <c r="O407" s="1"/>
    </row>
    <row r="408" spans="1:15" ht="12.75" customHeight="1">
      <c r="A408" s="30">
        <v>398</v>
      </c>
      <c r="B408" s="215" t="s">
        <v>854</v>
      </c>
      <c r="C408" s="229">
        <v>566.65</v>
      </c>
      <c r="D408" s="230">
        <v>569.25</v>
      </c>
      <c r="E408" s="230">
        <v>558.5</v>
      </c>
      <c r="F408" s="230">
        <v>550.35</v>
      </c>
      <c r="G408" s="230">
        <v>539.6</v>
      </c>
      <c r="H408" s="230">
        <v>577.4</v>
      </c>
      <c r="I408" s="230">
        <v>588.15</v>
      </c>
      <c r="J408" s="230">
        <v>596.29999999999995</v>
      </c>
      <c r="K408" s="229">
        <v>580</v>
      </c>
      <c r="L408" s="229">
        <v>561.1</v>
      </c>
      <c r="M408" s="229">
        <v>13.418419999999999</v>
      </c>
      <c r="N408" s="1"/>
      <c r="O408" s="1"/>
    </row>
    <row r="409" spans="1:15" ht="12.75" customHeight="1">
      <c r="A409" s="30">
        <v>399</v>
      </c>
      <c r="B409" s="215" t="s">
        <v>460</v>
      </c>
      <c r="C409" s="229">
        <v>1018.05</v>
      </c>
      <c r="D409" s="230">
        <v>1015.7666666666668</v>
      </c>
      <c r="E409" s="230">
        <v>1011.2833333333335</v>
      </c>
      <c r="F409" s="230">
        <v>1004.5166666666668</v>
      </c>
      <c r="G409" s="230">
        <v>1000.0333333333335</v>
      </c>
      <c r="H409" s="230">
        <v>1022.5333333333335</v>
      </c>
      <c r="I409" s="230">
        <v>1027.0166666666669</v>
      </c>
      <c r="J409" s="230">
        <v>1033.7833333333335</v>
      </c>
      <c r="K409" s="229">
        <v>1020.25</v>
      </c>
      <c r="L409" s="229">
        <v>1009</v>
      </c>
      <c r="M409" s="229">
        <v>0.22764000000000001</v>
      </c>
      <c r="N409" s="1"/>
      <c r="O409" s="1"/>
    </row>
    <row r="410" spans="1:15" ht="12.75" customHeight="1">
      <c r="A410" s="30">
        <v>400</v>
      </c>
      <c r="B410" s="215" t="s">
        <v>461</v>
      </c>
      <c r="C410" s="229">
        <v>238.95</v>
      </c>
      <c r="D410" s="230">
        <v>239.94999999999996</v>
      </c>
      <c r="E410" s="230">
        <v>230.29999999999993</v>
      </c>
      <c r="F410" s="230">
        <v>221.64999999999998</v>
      </c>
      <c r="G410" s="230">
        <v>211.99999999999994</v>
      </c>
      <c r="H410" s="230">
        <v>248.59999999999991</v>
      </c>
      <c r="I410" s="230">
        <v>258.24999999999994</v>
      </c>
      <c r="J410" s="230">
        <v>266.89999999999986</v>
      </c>
      <c r="K410" s="229">
        <v>249.6</v>
      </c>
      <c r="L410" s="229">
        <v>231.3</v>
      </c>
      <c r="M410" s="229">
        <v>37.709919999999997</v>
      </c>
      <c r="N410" s="1"/>
      <c r="O410" s="1"/>
    </row>
    <row r="411" spans="1:15" ht="12.75" customHeight="1">
      <c r="A411" s="30">
        <v>401</v>
      </c>
      <c r="B411" s="215" t="s">
        <v>855</v>
      </c>
      <c r="C411" s="229">
        <v>780.05</v>
      </c>
      <c r="D411" s="230">
        <v>781</v>
      </c>
      <c r="E411" s="230">
        <v>761.25</v>
      </c>
      <c r="F411" s="230">
        <v>742.45</v>
      </c>
      <c r="G411" s="230">
        <v>722.7</v>
      </c>
      <c r="H411" s="230">
        <v>799.8</v>
      </c>
      <c r="I411" s="230">
        <v>819.55</v>
      </c>
      <c r="J411" s="230">
        <v>838.34999999999991</v>
      </c>
      <c r="K411" s="229">
        <v>800.75</v>
      </c>
      <c r="L411" s="229">
        <v>762.2</v>
      </c>
      <c r="M411" s="229">
        <v>0.76651999999999998</v>
      </c>
      <c r="N411" s="1"/>
      <c r="O411" s="1"/>
    </row>
    <row r="412" spans="1:15" ht="12.75" customHeight="1">
      <c r="A412" s="30">
        <v>402</v>
      </c>
      <c r="B412" s="215" t="s">
        <v>186</v>
      </c>
      <c r="C412" s="229">
        <v>25795.599999999999</v>
      </c>
      <c r="D412" s="230">
        <v>25725.466666666664</v>
      </c>
      <c r="E412" s="230">
        <v>25585.383333333328</v>
      </c>
      <c r="F412" s="230">
        <v>25375.166666666664</v>
      </c>
      <c r="G412" s="230">
        <v>25235.083333333328</v>
      </c>
      <c r="H412" s="230">
        <v>25935.683333333327</v>
      </c>
      <c r="I412" s="230">
        <v>26075.766666666663</v>
      </c>
      <c r="J412" s="230">
        <v>26285.983333333326</v>
      </c>
      <c r="K412" s="229">
        <v>25865.55</v>
      </c>
      <c r="L412" s="229">
        <v>25515.25</v>
      </c>
      <c r="M412" s="229">
        <v>0.39831</v>
      </c>
      <c r="N412" s="1"/>
      <c r="O412" s="1"/>
    </row>
    <row r="413" spans="1:15" ht="12.75" customHeight="1">
      <c r="A413" s="30">
        <v>403</v>
      </c>
      <c r="B413" s="215" t="s">
        <v>824</v>
      </c>
      <c r="C413" s="229">
        <v>44.55</v>
      </c>
      <c r="D413" s="230">
        <v>43.65</v>
      </c>
      <c r="E413" s="230">
        <v>42.5</v>
      </c>
      <c r="F413" s="230">
        <v>40.450000000000003</v>
      </c>
      <c r="G413" s="230">
        <v>39.300000000000004</v>
      </c>
      <c r="H413" s="230">
        <v>45.699999999999996</v>
      </c>
      <c r="I413" s="230">
        <v>46.849999999999987</v>
      </c>
      <c r="J413" s="230">
        <v>48.899999999999991</v>
      </c>
      <c r="K413" s="229">
        <v>44.8</v>
      </c>
      <c r="L413" s="229">
        <v>41.6</v>
      </c>
      <c r="M413" s="229">
        <v>558.82263999999998</v>
      </c>
      <c r="N413" s="1"/>
      <c r="O413" s="1"/>
    </row>
    <row r="414" spans="1:15" ht="12.75" customHeight="1">
      <c r="A414" s="30">
        <v>404</v>
      </c>
      <c r="B414" s="215" t="s">
        <v>863</v>
      </c>
      <c r="C414" s="229">
        <v>1408.35</v>
      </c>
      <c r="D414" s="230">
        <v>1408.1166666666668</v>
      </c>
      <c r="E414" s="230">
        <v>1390.2333333333336</v>
      </c>
      <c r="F414" s="230">
        <v>1372.1166666666668</v>
      </c>
      <c r="G414" s="230">
        <v>1354.2333333333336</v>
      </c>
      <c r="H414" s="230">
        <v>1426.2333333333336</v>
      </c>
      <c r="I414" s="230">
        <v>1444.1166666666668</v>
      </c>
      <c r="J414" s="230">
        <v>1462.2333333333336</v>
      </c>
      <c r="K414" s="229">
        <v>1426</v>
      </c>
      <c r="L414" s="229">
        <v>1390</v>
      </c>
      <c r="M414" s="229">
        <v>7.5980800000000004</v>
      </c>
      <c r="N414" s="1"/>
      <c r="O414" s="1"/>
    </row>
    <row r="415" spans="1:15" ht="12.75" customHeight="1">
      <c r="A415" s="30">
        <v>405</v>
      </c>
      <c r="B415" t="s">
        <v>825</v>
      </c>
      <c r="C415" s="265">
        <v>315.5</v>
      </c>
      <c r="D415" s="266">
        <v>313.01666666666665</v>
      </c>
      <c r="E415" s="266">
        <v>309.48333333333329</v>
      </c>
      <c r="F415" s="266">
        <v>303.46666666666664</v>
      </c>
      <c r="G415" s="266">
        <v>299.93333333333328</v>
      </c>
      <c r="H415" s="266">
        <v>319.0333333333333</v>
      </c>
      <c r="I415" s="266">
        <v>322.56666666666661</v>
      </c>
      <c r="J415" s="266">
        <v>328.58333333333331</v>
      </c>
      <c r="K415" s="265">
        <v>316.55</v>
      </c>
      <c r="L415" s="265">
        <v>307</v>
      </c>
      <c r="M415" s="265">
        <v>3.4652500000000002</v>
      </c>
      <c r="N415" s="1"/>
      <c r="O415" s="1"/>
    </row>
    <row r="416" spans="1:15" ht="12.75" customHeight="1">
      <c r="A416" s="30">
        <v>406</v>
      </c>
      <c r="B416" s="215" t="s">
        <v>187</v>
      </c>
      <c r="C416" s="229">
        <v>3653.9</v>
      </c>
      <c r="D416" s="230">
        <v>3637.9166666666665</v>
      </c>
      <c r="E416" s="230">
        <v>3615.9833333333331</v>
      </c>
      <c r="F416" s="230">
        <v>3578.0666666666666</v>
      </c>
      <c r="G416" s="230">
        <v>3556.1333333333332</v>
      </c>
      <c r="H416" s="230">
        <v>3675.833333333333</v>
      </c>
      <c r="I416" s="230">
        <v>3697.7666666666664</v>
      </c>
      <c r="J416" s="230">
        <v>3735.6833333333329</v>
      </c>
      <c r="K416" s="229">
        <v>3659.85</v>
      </c>
      <c r="L416" s="229">
        <v>3600</v>
      </c>
      <c r="M416" s="229">
        <v>5.7622200000000001</v>
      </c>
      <c r="N416" s="1"/>
      <c r="O416" s="1"/>
    </row>
    <row r="417" spans="1:15" ht="12.75" customHeight="1">
      <c r="A417" s="30">
        <v>407</v>
      </c>
      <c r="B417" s="215" t="s">
        <v>462</v>
      </c>
      <c r="C417" s="229">
        <v>544.9</v>
      </c>
      <c r="D417" s="230">
        <v>549.28333333333342</v>
      </c>
      <c r="E417" s="230">
        <v>539.06666666666683</v>
      </c>
      <c r="F417" s="230">
        <v>533.23333333333346</v>
      </c>
      <c r="G417" s="230">
        <v>523.01666666666688</v>
      </c>
      <c r="H417" s="230">
        <v>555.11666666666679</v>
      </c>
      <c r="I417" s="230">
        <v>565.33333333333326</v>
      </c>
      <c r="J417" s="230">
        <v>571.16666666666674</v>
      </c>
      <c r="K417" s="229">
        <v>559.5</v>
      </c>
      <c r="L417" s="229">
        <v>543.45000000000005</v>
      </c>
      <c r="M417" s="229">
        <v>7.77264</v>
      </c>
      <c r="N417" s="1"/>
      <c r="O417" s="1"/>
    </row>
    <row r="418" spans="1:15" ht="12.75" customHeight="1">
      <c r="A418" s="30">
        <v>408</v>
      </c>
      <c r="B418" s="215" t="s">
        <v>463</v>
      </c>
      <c r="C418" s="229">
        <v>3886.9</v>
      </c>
      <c r="D418" s="230">
        <v>3871.6999999999994</v>
      </c>
      <c r="E418" s="230">
        <v>3853.3999999999987</v>
      </c>
      <c r="F418" s="230">
        <v>3819.8999999999992</v>
      </c>
      <c r="G418" s="230">
        <v>3801.5999999999985</v>
      </c>
      <c r="H418" s="230">
        <v>3905.1999999999989</v>
      </c>
      <c r="I418" s="230">
        <v>3923.4999999999991</v>
      </c>
      <c r="J418" s="230">
        <v>3956.9999999999991</v>
      </c>
      <c r="K418" s="229">
        <v>3890</v>
      </c>
      <c r="L418" s="229">
        <v>3838.2</v>
      </c>
      <c r="M418" s="229">
        <v>0.64037999999999995</v>
      </c>
      <c r="N418" s="1"/>
      <c r="O418" s="1"/>
    </row>
    <row r="419" spans="1:15" ht="12.75" customHeight="1">
      <c r="A419" s="30">
        <v>409</v>
      </c>
      <c r="B419" s="215" t="s">
        <v>795</v>
      </c>
      <c r="C419" s="229">
        <v>532.95000000000005</v>
      </c>
      <c r="D419" s="230">
        <v>531.98333333333323</v>
      </c>
      <c r="E419" s="230">
        <v>529.31666666666649</v>
      </c>
      <c r="F419" s="230">
        <v>525.68333333333328</v>
      </c>
      <c r="G419" s="230">
        <v>523.01666666666654</v>
      </c>
      <c r="H419" s="230">
        <v>535.61666666666645</v>
      </c>
      <c r="I419" s="230">
        <v>538.28333333333319</v>
      </c>
      <c r="J419" s="230">
        <v>541.9166666666664</v>
      </c>
      <c r="K419" s="229">
        <v>534.65</v>
      </c>
      <c r="L419" s="229">
        <v>528.35</v>
      </c>
      <c r="M419" s="229">
        <v>15.19065</v>
      </c>
      <c r="N419" s="1"/>
      <c r="O419" s="1"/>
    </row>
    <row r="420" spans="1:15" ht="12.75" customHeight="1">
      <c r="A420" s="30">
        <v>410</v>
      </c>
      <c r="B420" s="215" t="s">
        <v>464</v>
      </c>
      <c r="C420" s="229">
        <v>983</v>
      </c>
      <c r="D420" s="230">
        <v>983.31666666666661</v>
      </c>
      <c r="E420" s="230">
        <v>968.63333333333321</v>
      </c>
      <c r="F420" s="230">
        <v>954.26666666666665</v>
      </c>
      <c r="G420" s="230">
        <v>939.58333333333326</v>
      </c>
      <c r="H420" s="230">
        <v>997.68333333333317</v>
      </c>
      <c r="I420" s="230">
        <v>1012.3666666666666</v>
      </c>
      <c r="J420" s="230">
        <v>1026.7333333333331</v>
      </c>
      <c r="K420" s="229">
        <v>998</v>
      </c>
      <c r="L420" s="229">
        <v>968.95</v>
      </c>
      <c r="M420" s="229">
        <v>2.4673699999999998</v>
      </c>
      <c r="N420" s="1"/>
      <c r="O420" s="1"/>
    </row>
    <row r="421" spans="1:15" ht="12.75" customHeight="1">
      <c r="A421" s="30">
        <v>411</v>
      </c>
      <c r="B421" s="215" t="s">
        <v>826</v>
      </c>
      <c r="C421" s="229">
        <v>538.65</v>
      </c>
      <c r="D421" s="230">
        <v>540.55000000000007</v>
      </c>
      <c r="E421" s="230">
        <v>536.10000000000014</v>
      </c>
      <c r="F421" s="230">
        <v>533.55000000000007</v>
      </c>
      <c r="G421" s="230">
        <v>529.10000000000014</v>
      </c>
      <c r="H421" s="230">
        <v>543.10000000000014</v>
      </c>
      <c r="I421" s="230">
        <v>547.55000000000018</v>
      </c>
      <c r="J421" s="230">
        <v>550.10000000000014</v>
      </c>
      <c r="K421" s="229">
        <v>545</v>
      </c>
      <c r="L421" s="229">
        <v>538</v>
      </c>
      <c r="M421" s="229">
        <v>7.7961200000000002</v>
      </c>
      <c r="N421" s="1"/>
      <c r="O421" s="1"/>
    </row>
    <row r="422" spans="1:15" ht="12.75" customHeight="1">
      <c r="A422" s="30">
        <v>412</v>
      </c>
      <c r="B422" s="215" t="s">
        <v>185</v>
      </c>
      <c r="C422" s="229">
        <v>589.20000000000005</v>
      </c>
      <c r="D422" s="230">
        <v>588.6</v>
      </c>
      <c r="E422" s="230">
        <v>586.6</v>
      </c>
      <c r="F422" s="230">
        <v>584</v>
      </c>
      <c r="G422" s="230">
        <v>582</v>
      </c>
      <c r="H422" s="230">
        <v>591.20000000000005</v>
      </c>
      <c r="I422" s="230">
        <v>593.20000000000005</v>
      </c>
      <c r="J422" s="230">
        <v>595.80000000000007</v>
      </c>
      <c r="K422" s="229">
        <v>590.6</v>
      </c>
      <c r="L422" s="229">
        <v>586</v>
      </c>
      <c r="M422" s="229">
        <v>111.13781</v>
      </c>
      <c r="N422" s="1"/>
      <c r="O422" s="1"/>
    </row>
    <row r="423" spans="1:15" ht="12.75" customHeight="1">
      <c r="A423" s="30">
        <v>413</v>
      </c>
      <c r="B423" s="215" t="s">
        <v>183</v>
      </c>
      <c r="C423" s="229">
        <v>84.75</v>
      </c>
      <c r="D423" s="230">
        <v>84.3</v>
      </c>
      <c r="E423" s="230">
        <v>83.6</v>
      </c>
      <c r="F423" s="230">
        <v>82.45</v>
      </c>
      <c r="G423" s="230">
        <v>81.75</v>
      </c>
      <c r="H423" s="230">
        <v>85.449999999999989</v>
      </c>
      <c r="I423" s="230">
        <v>86.15</v>
      </c>
      <c r="J423" s="230">
        <v>87.299999999999983</v>
      </c>
      <c r="K423" s="229">
        <v>85</v>
      </c>
      <c r="L423" s="229">
        <v>83.15</v>
      </c>
      <c r="M423" s="229">
        <v>183.00344000000001</v>
      </c>
      <c r="N423" s="1"/>
      <c r="O423" s="1"/>
    </row>
    <row r="424" spans="1:15" ht="12.75" customHeight="1">
      <c r="A424" s="30">
        <v>414</v>
      </c>
      <c r="B424" s="215" t="s">
        <v>465</v>
      </c>
      <c r="C424" s="229">
        <v>315.60000000000002</v>
      </c>
      <c r="D424" s="230">
        <v>316.86666666666673</v>
      </c>
      <c r="E424" s="230">
        <v>311.43333333333345</v>
      </c>
      <c r="F424" s="230">
        <v>307.26666666666671</v>
      </c>
      <c r="G424" s="230">
        <v>301.83333333333343</v>
      </c>
      <c r="H424" s="230">
        <v>321.03333333333347</v>
      </c>
      <c r="I424" s="230">
        <v>326.46666666666675</v>
      </c>
      <c r="J424" s="230">
        <v>330.6333333333335</v>
      </c>
      <c r="K424" s="229">
        <v>322.3</v>
      </c>
      <c r="L424" s="229">
        <v>312.7</v>
      </c>
      <c r="M424" s="229">
        <v>7.0670000000000002</v>
      </c>
      <c r="N424" s="1"/>
      <c r="O424" s="1"/>
    </row>
    <row r="425" spans="1:15" ht="12.75" customHeight="1">
      <c r="A425" s="30">
        <v>415</v>
      </c>
      <c r="B425" s="215" t="s">
        <v>466</v>
      </c>
      <c r="C425" s="229">
        <v>155.05000000000001</v>
      </c>
      <c r="D425" s="230">
        <v>153.03333333333333</v>
      </c>
      <c r="E425" s="230">
        <v>150.51666666666665</v>
      </c>
      <c r="F425" s="230">
        <v>145.98333333333332</v>
      </c>
      <c r="G425" s="230">
        <v>143.46666666666664</v>
      </c>
      <c r="H425" s="230">
        <v>157.56666666666666</v>
      </c>
      <c r="I425" s="230">
        <v>160.08333333333337</v>
      </c>
      <c r="J425" s="230">
        <v>164.61666666666667</v>
      </c>
      <c r="K425" s="229">
        <v>155.55000000000001</v>
      </c>
      <c r="L425" s="229">
        <v>148.5</v>
      </c>
      <c r="M425" s="229">
        <v>18.66526</v>
      </c>
      <c r="N425" s="1"/>
      <c r="O425" s="1"/>
    </row>
    <row r="426" spans="1:15" ht="12.75" customHeight="1">
      <c r="A426" s="30">
        <v>416</v>
      </c>
      <c r="B426" s="215" t="s">
        <v>467</v>
      </c>
      <c r="C426" s="229">
        <v>491.8</v>
      </c>
      <c r="D426" s="230">
        <v>492.2166666666667</v>
      </c>
      <c r="E426" s="230">
        <v>484.63333333333338</v>
      </c>
      <c r="F426" s="230">
        <v>477.4666666666667</v>
      </c>
      <c r="G426" s="230">
        <v>469.88333333333338</v>
      </c>
      <c r="H426" s="230">
        <v>499.38333333333338</v>
      </c>
      <c r="I426" s="230">
        <v>506.96666666666664</v>
      </c>
      <c r="J426" s="230">
        <v>514.13333333333344</v>
      </c>
      <c r="K426" s="229">
        <v>499.8</v>
      </c>
      <c r="L426" s="229">
        <v>485.05</v>
      </c>
      <c r="M426" s="229">
        <v>2.7578999999999998</v>
      </c>
      <c r="N426" s="1"/>
      <c r="O426" s="1"/>
    </row>
    <row r="427" spans="1:15" ht="12.75" customHeight="1">
      <c r="A427" s="30">
        <v>417</v>
      </c>
      <c r="B427" s="215" t="s">
        <v>468</v>
      </c>
      <c r="C427" s="229">
        <v>415.45</v>
      </c>
      <c r="D427" s="230">
        <v>415.81666666666666</v>
      </c>
      <c r="E427" s="230">
        <v>413.63333333333333</v>
      </c>
      <c r="F427" s="230">
        <v>411.81666666666666</v>
      </c>
      <c r="G427" s="230">
        <v>409.63333333333333</v>
      </c>
      <c r="H427" s="230">
        <v>417.63333333333333</v>
      </c>
      <c r="I427" s="230">
        <v>419.81666666666661</v>
      </c>
      <c r="J427" s="230">
        <v>421.63333333333333</v>
      </c>
      <c r="K427" s="229">
        <v>418</v>
      </c>
      <c r="L427" s="229">
        <v>414</v>
      </c>
      <c r="M427" s="229">
        <v>3.1993999999999998</v>
      </c>
      <c r="N427" s="1"/>
      <c r="O427" s="1"/>
    </row>
    <row r="428" spans="1:15" ht="12.75" customHeight="1">
      <c r="A428" s="30">
        <v>418</v>
      </c>
      <c r="B428" s="215" t="s">
        <v>469</v>
      </c>
      <c r="C428" s="229">
        <v>194</v>
      </c>
      <c r="D428" s="230">
        <v>193.9</v>
      </c>
      <c r="E428" s="230">
        <v>192.8</v>
      </c>
      <c r="F428" s="230">
        <v>191.6</v>
      </c>
      <c r="G428" s="230">
        <v>190.5</v>
      </c>
      <c r="H428" s="230">
        <v>195.10000000000002</v>
      </c>
      <c r="I428" s="230">
        <v>196.2</v>
      </c>
      <c r="J428" s="230">
        <v>197.40000000000003</v>
      </c>
      <c r="K428" s="229">
        <v>195</v>
      </c>
      <c r="L428" s="229">
        <v>192.7</v>
      </c>
      <c r="M428" s="229">
        <v>2.45459</v>
      </c>
      <c r="N428" s="1"/>
      <c r="O428" s="1"/>
    </row>
    <row r="429" spans="1:15" ht="12.75" customHeight="1">
      <c r="A429" s="30">
        <v>419</v>
      </c>
      <c r="B429" s="215" t="s">
        <v>189</v>
      </c>
      <c r="C429" s="229">
        <v>1014.6</v>
      </c>
      <c r="D429" s="230">
        <v>1014.0333333333333</v>
      </c>
      <c r="E429" s="230">
        <v>1010.5666666666666</v>
      </c>
      <c r="F429" s="230">
        <v>1006.5333333333333</v>
      </c>
      <c r="G429" s="230">
        <v>1003.0666666666666</v>
      </c>
      <c r="H429" s="230">
        <v>1018.0666666666666</v>
      </c>
      <c r="I429" s="230">
        <v>1021.5333333333333</v>
      </c>
      <c r="J429" s="230">
        <v>1025.5666666666666</v>
      </c>
      <c r="K429" s="229">
        <v>1017.5</v>
      </c>
      <c r="L429" s="229">
        <v>1010</v>
      </c>
      <c r="M429" s="229">
        <v>16.086130000000001</v>
      </c>
      <c r="N429" s="1"/>
      <c r="O429" s="1"/>
    </row>
    <row r="430" spans="1:15" ht="12.75" customHeight="1">
      <c r="A430" s="30">
        <v>420</v>
      </c>
      <c r="B430" s="215" t="s">
        <v>190</v>
      </c>
      <c r="C430" s="229">
        <v>460.05</v>
      </c>
      <c r="D430" s="230">
        <v>462.13333333333338</v>
      </c>
      <c r="E430" s="230">
        <v>456.86666666666679</v>
      </c>
      <c r="F430" s="230">
        <v>453.68333333333339</v>
      </c>
      <c r="G430" s="230">
        <v>448.4166666666668</v>
      </c>
      <c r="H430" s="230">
        <v>465.31666666666678</v>
      </c>
      <c r="I430" s="230">
        <v>470.58333333333331</v>
      </c>
      <c r="J430" s="230">
        <v>473.76666666666677</v>
      </c>
      <c r="K430" s="229">
        <v>467.4</v>
      </c>
      <c r="L430" s="229">
        <v>458.95</v>
      </c>
      <c r="M430" s="229">
        <v>8.2405399999999993</v>
      </c>
      <c r="N430" s="1"/>
      <c r="O430" s="1"/>
    </row>
    <row r="431" spans="1:15" ht="12.75" customHeight="1">
      <c r="A431" s="30">
        <v>421</v>
      </c>
      <c r="B431" s="215" t="s">
        <v>470</v>
      </c>
      <c r="C431" s="229">
        <v>2549.4</v>
      </c>
      <c r="D431" s="230">
        <v>2552.7166666666667</v>
      </c>
      <c r="E431" s="230">
        <v>2536.6833333333334</v>
      </c>
      <c r="F431" s="230">
        <v>2523.9666666666667</v>
      </c>
      <c r="G431" s="230">
        <v>2507.9333333333334</v>
      </c>
      <c r="H431" s="230">
        <v>2565.4333333333334</v>
      </c>
      <c r="I431" s="230">
        <v>2581.4666666666672</v>
      </c>
      <c r="J431" s="230">
        <v>2594.1833333333334</v>
      </c>
      <c r="K431" s="229">
        <v>2568.75</v>
      </c>
      <c r="L431" s="229">
        <v>2540</v>
      </c>
      <c r="M431" s="229">
        <v>0.28523999999999999</v>
      </c>
      <c r="N431" s="1"/>
      <c r="O431" s="1"/>
    </row>
    <row r="432" spans="1:15" ht="12.75" customHeight="1">
      <c r="A432" s="30">
        <v>422</v>
      </c>
      <c r="B432" s="215" t="s">
        <v>471</v>
      </c>
      <c r="C432" s="229">
        <v>1145</v>
      </c>
      <c r="D432" s="230">
        <v>1150.3333333333333</v>
      </c>
      <c r="E432" s="230">
        <v>1136.6166666666666</v>
      </c>
      <c r="F432" s="230">
        <v>1128.2333333333333</v>
      </c>
      <c r="G432" s="230">
        <v>1114.5166666666667</v>
      </c>
      <c r="H432" s="230">
        <v>1158.7166666666665</v>
      </c>
      <c r="I432" s="230">
        <v>1172.4333333333332</v>
      </c>
      <c r="J432" s="230">
        <v>1180.8166666666664</v>
      </c>
      <c r="K432" s="229">
        <v>1164.05</v>
      </c>
      <c r="L432" s="229">
        <v>1141.95</v>
      </c>
      <c r="M432" s="229">
        <v>0.52181</v>
      </c>
      <c r="N432" s="1"/>
      <c r="O432" s="1"/>
    </row>
    <row r="433" spans="1:15" ht="12.75" customHeight="1">
      <c r="A433" s="30">
        <v>423</v>
      </c>
      <c r="B433" s="215" t="s">
        <v>472</v>
      </c>
      <c r="C433" s="229">
        <v>284.14999999999998</v>
      </c>
      <c r="D433" s="230">
        <v>284.86666666666667</v>
      </c>
      <c r="E433" s="230">
        <v>282.43333333333334</v>
      </c>
      <c r="F433" s="230">
        <v>280.71666666666664</v>
      </c>
      <c r="G433" s="230">
        <v>278.2833333333333</v>
      </c>
      <c r="H433" s="230">
        <v>286.58333333333337</v>
      </c>
      <c r="I433" s="230">
        <v>289.01666666666677</v>
      </c>
      <c r="J433" s="230">
        <v>290.73333333333341</v>
      </c>
      <c r="K433" s="229">
        <v>287.3</v>
      </c>
      <c r="L433" s="229">
        <v>283.14999999999998</v>
      </c>
      <c r="M433" s="229">
        <v>2.5399099999999999</v>
      </c>
      <c r="N433" s="1"/>
      <c r="O433" s="1"/>
    </row>
    <row r="434" spans="1:15" ht="12.75" customHeight="1">
      <c r="A434" s="30">
        <v>424</v>
      </c>
      <c r="B434" s="215" t="s">
        <v>473</v>
      </c>
      <c r="C434" s="229">
        <v>397.15</v>
      </c>
      <c r="D434" s="230">
        <v>393.88333333333327</v>
      </c>
      <c r="E434" s="230">
        <v>389.06666666666655</v>
      </c>
      <c r="F434" s="230">
        <v>380.98333333333329</v>
      </c>
      <c r="G434" s="230">
        <v>376.16666666666657</v>
      </c>
      <c r="H434" s="230">
        <v>401.96666666666653</v>
      </c>
      <c r="I434" s="230">
        <v>406.78333333333325</v>
      </c>
      <c r="J434" s="230">
        <v>414.8666666666665</v>
      </c>
      <c r="K434" s="229">
        <v>398.7</v>
      </c>
      <c r="L434" s="229">
        <v>385.8</v>
      </c>
      <c r="M434" s="229">
        <v>2.3344399999999998</v>
      </c>
      <c r="N434" s="1"/>
      <c r="O434" s="1"/>
    </row>
    <row r="435" spans="1:15" ht="12.75" customHeight="1">
      <c r="A435" s="30">
        <v>425</v>
      </c>
      <c r="B435" s="215" t="s">
        <v>474</v>
      </c>
      <c r="C435" s="229">
        <v>2847.15</v>
      </c>
      <c r="D435" s="230">
        <v>2843.0833333333335</v>
      </c>
      <c r="E435" s="230">
        <v>2813.0666666666671</v>
      </c>
      <c r="F435" s="230">
        <v>2778.9833333333336</v>
      </c>
      <c r="G435" s="230">
        <v>2748.9666666666672</v>
      </c>
      <c r="H435" s="230">
        <v>2877.166666666667</v>
      </c>
      <c r="I435" s="230">
        <v>2907.1833333333334</v>
      </c>
      <c r="J435" s="230">
        <v>2941.2666666666669</v>
      </c>
      <c r="K435" s="229">
        <v>2873.1</v>
      </c>
      <c r="L435" s="229">
        <v>2809</v>
      </c>
      <c r="M435" s="229">
        <v>0.39667000000000002</v>
      </c>
      <c r="N435" s="1"/>
      <c r="O435" s="1"/>
    </row>
    <row r="436" spans="1:15" ht="12.75" customHeight="1">
      <c r="A436" s="30">
        <v>426</v>
      </c>
      <c r="B436" s="215" t="s">
        <v>475</v>
      </c>
      <c r="C436" s="229">
        <v>477.1</v>
      </c>
      <c r="D436" s="230">
        <v>476.2166666666667</v>
      </c>
      <c r="E436" s="230">
        <v>474.43333333333339</v>
      </c>
      <c r="F436" s="230">
        <v>471.76666666666671</v>
      </c>
      <c r="G436" s="230">
        <v>469.98333333333341</v>
      </c>
      <c r="H436" s="230">
        <v>478.88333333333338</v>
      </c>
      <c r="I436" s="230">
        <v>480.66666666666669</v>
      </c>
      <c r="J436" s="230">
        <v>483.33333333333337</v>
      </c>
      <c r="K436" s="229">
        <v>478</v>
      </c>
      <c r="L436" s="229">
        <v>473.55</v>
      </c>
      <c r="M436" s="229">
        <v>0.93972999999999995</v>
      </c>
      <c r="N436" s="1"/>
      <c r="O436" s="1"/>
    </row>
    <row r="437" spans="1:15" ht="12.75" customHeight="1">
      <c r="A437" s="30">
        <v>427</v>
      </c>
      <c r="B437" s="215" t="s">
        <v>476</v>
      </c>
      <c r="C437" s="229">
        <v>14.45</v>
      </c>
      <c r="D437" s="230">
        <v>13.85</v>
      </c>
      <c r="E437" s="230">
        <v>13.1</v>
      </c>
      <c r="F437" s="230">
        <v>11.75</v>
      </c>
      <c r="G437" s="230">
        <v>11</v>
      </c>
      <c r="H437" s="230">
        <v>15.2</v>
      </c>
      <c r="I437" s="230">
        <v>15.95</v>
      </c>
      <c r="J437" s="230">
        <v>17.299999999999997</v>
      </c>
      <c r="K437" s="229">
        <v>14.6</v>
      </c>
      <c r="L437" s="229">
        <v>12.5</v>
      </c>
      <c r="M437" s="229">
        <v>14199.85233</v>
      </c>
      <c r="N437" s="1"/>
      <c r="O437" s="1"/>
    </row>
    <row r="438" spans="1:15" ht="12.75" customHeight="1">
      <c r="A438" s="30">
        <v>428</v>
      </c>
      <c r="B438" s="215" t="s">
        <v>856</v>
      </c>
      <c r="C438" s="229">
        <v>242.85</v>
      </c>
      <c r="D438" s="230">
        <v>244.38333333333333</v>
      </c>
      <c r="E438" s="230">
        <v>239.56666666666666</v>
      </c>
      <c r="F438" s="230">
        <v>236.28333333333333</v>
      </c>
      <c r="G438" s="230">
        <v>231.46666666666667</v>
      </c>
      <c r="H438" s="230">
        <v>247.66666666666666</v>
      </c>
      <c r="I438" s="230">
        <v>252.48333333333332</v>
      </c>
      <c r="J438" s="230">
        <v>255.76666666666665</v>
      </c>
      <c r="K438" s="229">
        <v>249.2</v>
      </c>
      <c r="L438" s="229">
        <v>241.1</v>
      </c>
      <c r="M438" s="229">
        <v>1.4246099999999999</v>
      </c>
      <c r="N438" s="1"/>
      <c r="O438" s="1"/>
    </row>
    <row r="439" spans="1:15" ht="12.75" customHeight="1">
      <c r="A439" s="30">
        <v>429</v>
      </c>
      <c r="B439" s="215" t="s">
        <v>477</v>
      </c>
      <c r="C439" s="229">
        <v>882.95</v>
      </c>
      <c r="D439" s="230">
        <v>887.51666666666677</v>
      </c>
      <c r="E439" s="230">
        <v>874.98333333333358</v>
      </c>
      <c r="F439" s="230">
        <v>867.01666666666677</v>
      </c>
      <c r="G439" s="230">
        <v>854.48333333333358</v>
      </c>
      <c r="H439" s="230">
        <v>895.48333333333358</v>
      </c>
      <c r="I439" s="230">
        <v>908.01666666666665</v>
      </c>
      <c r="J439" s="230">
        <v>915.98333333333358</v>
      </c>
      <c r="K439" s="229">
        <v>900.05</v>
      </c>
      <c r="L439" s="229">
        <v>879.55</v>
      </c>
      <c r="M439" s="229">
        <v>1.1007800000000001</v>
      </c>
      <c r="N439" s="1"/>
      <c r="O439" s="1"/>
    </row>
    <row r="440" spans="1:15" ht="12.75" customHeight="1">
      <c r="A440" s="30">
        <v>430</v>
      </c>
      <c r="B440" s="215" t="s">
        <v>271</v>
      </c>
      <c r="C440" s="229">
        <v>733.25</v>
      </c>
      <c r="D440" s="230">
        <v>736.68333333333339</v>
      </c>
      <c r="E440" s="230">
        <v>726.61666666666679</v>
      </c>
      <c r="F440" s="230">
        <v>719.98333333333335</v>
      </c>
      <c r="G440" s="230">
        <v>709.91666666666674</v>
      </c>
      <c r="H440" s="230">
        <v>743.31666666666683</v>
      </c>
      <c r="I440" s="230">
        <v>753.38333333333344</v>
      </c>
      <c r="J440" s="230">
        <v>760.01666666666688</v>
      </c>
      <c r="K440" s="229">
        <v>746.75</v>
      </c>
      <c r="L440" s="229">
        <v>730.05</v>
      </c>
      <c r="M440" s="229">
        <v>5.3384099999999997</v>
      </c>
      <c r="N440" s="1"/>
      <c r="O440" s="1"/>
    </row>
    <row r="441" spans="1:15" ht="12.75" customHeight="1">
      <c r="A441" s="30">
        <v>431</v>
      </c>
      <c r="B441" s="215" t="s">
        <v>478</v>
      </c>
      <c r="C441" s="229">
        <v>1648.5</v>
      </c>
      <c r="D441" s="230">
        <v>1651.1666666666667</v>
      </c>
      <c r="E441" s="230">
        <v>1632.3333333333335</v>
      </c>
      <c r="F441" s="230">
        <v>1616.1666666666667</v>
      </c>
      <c r="G441" s="230">
        <v>1597.3333333333335</v>
      </c>
      <c r="H441" s="230">
        <v>1667.3333333333335</v>
      </c>
      <c r="I441" s="230">
        <v>1686.166666666667</v>
      </c>
      <c r="J441" s="230">
        <v>1702.3333333333335</v>
      </c>
      <c r="K441" s="229">
        <v>1670</v>
      </c>
      <c r="L441" s="229">
        <v>1635</v>
      </c>
      <c r="M441" s="229">
        <v>0.22516</v>
      </c>
      <c r="N441" s="1"/>
      <c r="O441" s="1"/>
    </row>
    <row r="442" spans="1:15" ht="12.75" customHeight="1">
      <c r="A442" s="30">
        <v>432</v>
      </c>
      <c r="B442" s="215" t="s">
        <v>479</v>
      </c>
      <c r="C442" s="229">
        <v>418.4</v>
      </c>
      <c r="D442" s="230">
        <v>418.13333333333338</v>
      </c>
      <c r="E442" s="230">
        <v>416.26666666666677</v>
      </c>
      <c r="F442" s="230">
        <v>414.13333333333338</v>
      </c>
      <c r="G442" s="230">
        <v>412.26666666666677</v>
      </c>
      <c r="H442" s="230">
        <v>420.26666666666677</v>
      </c>
      <c r="I442" s="230">
        <v>422.13333333333344</v>
      </c>
      <c r="J442" s="230">
        <v>424.26666666666677</v>
      </c>
      <c r="K442" s="229">
        <v>420</v>
      </c>
      <c r="L442" s="229">
        <v>416</v>
      </c>
      <c r="M442" s="229">
        <v>1.3615900000000001</v>
      </c>
      <c r="N442" s="1"/>
      <c r="O442" s="1"/>
    </row>
    <row r="443" spans="1:15" ht="12.75" customHeight="1">
      <c r="A443" s="30">
        <v>433</v>
      </c>
      <c r="B443" s="215" t="s">
        <v>480</v>
      </c>
      <c r="C443" s="229">
        <v>711.35</v>
      </c>
      <c r="D443" s="230">
        <v>707.43333333333339</v>
      </c>
      <c r="E443" s="230">
        <v>698.91666666666674</v>
      </c>
      <c r="F443" s="230">
        <v>686.48333333333335</v>
      </c>
      <c r="G443" s="230">
        <v>677.9666666666667</v>
      </c>
      <c r="H443" s="230">
        <v>719.86666666666679</v>
      </c>
      <c r="I443" s="230">
        <v>728.38333333333344</v>
      </c>
      <c r="J443" s="230">
        <v>740.81666666666683</v>
      </c>
      <c r="K443" s="229">
        <v>715.95</v>
      </c>
      <c r="L443" s="229">
        <v>695</v>
      </c>
      <c r="M443" s="229">
        <v>1.2857099999999999</v>
      </c>
      <c r="N443" s="1"/>
      <c r="O443" s="1"/>
    </row>
    <row r="444" spans="1:15" ht="12.75" customHeight="1">
      <c r="A444" s="30">
        <v>434</v>
      </c>
      <c r="B444" s="215" t="s">
        <v>481</v>
      </c>
      <c r="C444" s="229">
        <v>38.450000000000003</v>
      </c>
      <c r="D444" s="230">
        <v>38.65</v>
      </c>
      <c r="E444" s="230">
        <v>37.9</v>
      </c>
      <c r="F444" s="230">
        <v>37.35</v>
      </c>
      <c r="G444" s="230">
        <v>36.6</v>
      </c>
      <c r="H444" s="230">
        <v>39.199999999999996</v>
      </c>
      <c r="I444" s="230">
        <v>39.949999999999996</v>
      </c>
      <c r="J444" s="230">
        <v>40.499999999999993</v>
      </c>
      <c r="K444" s="229">
        <v>39.4</v>
      </c>
      <c r="L444" s="229">
        <v>38.1</v>
      </c>
      <c r="M444" s="229">
        <v>144.6174</v>
      </c>
      <c r="N444" s="1"/>
      <c r="O444" s="1"/>
    </row>
    <row r="445" spans="1:15" ht="12.75" customHeight="1">
      <c r="A445" s="30">
        <v>435</v>
      </c>
      <c r="B445" s="215" t="s">
        <v>202</v>
      </c>
      <c r="C445" s="229">
        <v>1347.5</v>
      </c>
      <c r="D445" s="230">
        <v>1343.3166666666666</v>
      </c>
      <c r="E445" s="230">
        <v>1332.1333333333332</v>
      </c>
      <c r="F445" s="230">
        <v>1316.7666666666667</v>
      </c>
      <c r="G445" s="230">
        <v>1305.5833333333333</v>
      </c>
      <c r="H445" s="230">
        <v>1358.6833333333332</v>
      </c>
      <c r="I445" s="230">
        <v>1369.8666666666666</v>
      </c>
      <c r="J445" s="230">
        <v>1385.2333333333331</v>
      </c>
      <c r="K445" s="229">
        <v>1354.5</v>
      </c>
      <c r="L445" s="229">
        <v>1327.95</v>
      </c>
      <c r="M445" s="229">
        <v>10.67501</v>
      </c>
      <c r="N445" s="1"/>
      <c r="O445" s="1"/>
    </row>
    <row r="446" spans="1:15" ht="12.75" customHeight="1">
      <c r="A446" s="30">
        <v>436</v>
      </c>
      <c r="B446" s="215" t="s">
        <v>482</v>
      </c>
      <c r="C446" s="229">
        <v>838.8</v>
      </c>
      <c r="D446" s="230">
        <v>831.33333333333337</v>
      </c>
      <c r="E446" s="230">
        <v>814.4666666666667</v>
      </c>
      <c r="F446" s="230">
        <v>790.13333333333333</v>
      </c>
      <c r="G446" s="230">
        <v>773.26666666666665</v>
      </c>
      <c r="H446" s="230">
        <v>855.66666666666674</v>
      </c>
      <c r="I446" s="230">
        <v>872.5333333333333</v>
      </c>
      <c r="J446" s="230">
        <v>896.86666666666679</v>
      </c>
      <c r="K446" s="229">
        <v>848.2</v>
      </c>
      <c r="L446" s="229">
        <v>807</v>
      </c>
      <c r="M446" s="229">
        <v>9.3996099999999991</v>
      </c>
      <c r="N446" s="1"/>
      <c r="O446" s="1"/>
    </row>
    <row r="447" spans="1:15" ht="12.75" customHeight="1">
      <c r="A447" s="30">
        <v>437</v>
      </c>
      <c r="B447" s="215" t="s">
        <v>191</v>
      </c>
      <c r="C447" s="229">
        <v>994.75</v>
      </c>
      <c r="D447" s="230">
        <v>995.35</v>
      </c>
      <c r="E447" s="230">
        <v>990.7</v>
      </c>
      <c r="F447" s="230">
        <v>986.65</v>
      </c>
      <c r="G447" s="230">
        <v>982</v>
      </c>
      <c r="H447" s="230">
        <v>999.40000000000009</v>
      </c>
      <c r="I447" s="230">
        <v>1004.05</v>
      </c>
      <c r="J447" s="230">
        <v>1008.1000000000001</v>
      </c>
      <c r="K447" s="229">
        <v>1000</v>
      </c>
      <c r="L447" s="229">
        <v>991.3</v>
      </c>
      <c r="M447" s="229">
        <v>4.8513099999999998</v>
      </c>
      <c r="N447" s="1"/>
      <c r="O447" s="1"/>
    </row>
    <row r="448" spans="1:15" ht="12.75" customHeight="1">
      <c r="A448" s="30">
        <v>438</v>
      </c>
      <c r="B448" s="215" t="s">
        <v>483</v>
      </c>
      <c r="C448" s="229">
        <v>239.4</v>
      </c>
      <c r="D448" s="230">
        <v>236.45000000000002</v>
      </c>
      <c r="E448" s="230">
        <v>233.00000000000003</v>
      </c>
      <c r="F448" s="230">
        <v>226.60000000000002</v>
      </c>
      <c r="G448" s="230">
        <v>223.15000000000003</v>
      </c>
      <c r="H448" s="230">
        <v>242.85000000000002</v>
      </c>
      <c r="I448" s="230">
        <v>246.3</v>
      </c>
      <c r="J448" s="230">
        <v>252.70000000000002</v>
      </c>
      <c r="K448" s="229">
        <v>239.9</v>
      </c>
      <c r="L448" s="229">
        <v>230.05</v>
      </c>
      <c r="M448" s="229">
        <v>16.2712</v>
      </c>
      <c r="N448" s="1"/>
      <c r="O448" s="1"/>
    </row>
    <row r="449" spans="1:15" ht="12.75" customHeight="1">
      <c r="A449" s="30">
        <v>439</v>
      </c>
      <c r="B449" s="215" t="s">
        <v>484</v>
      </c>
      <c r="C449" s="229">
        <v>1446.25</v>
      </c>
      <c r="D449" s="230">
        <v>1434.0833333333333</v>
      </c>
      <c r="E449" s="230">
        <v>1416.1666666666665</v>
      </c>
      <c r="F449" s="230">
        <v>1386.0833333333333</v>
      </c>
      <c r="G449" s="230">
        <v>1368.1666666666665</v>
      </c>
      <c r="H449" s="230">
        <v>1464.1666666666665</v>
      </c>
      <c r="I449" s="230">
        <v>1482.083333333333</v>
      </c>
      <c r="J449" s="230">
        <v>1512.1666666666665</v>
      </c>
      <c r="K449" s="229">
        <v>1452</v>
      </c>
      <c r="L449" s="229">
        <v>1404</v>
      </c>
      <c r="M449" s="229">
        <v>11.015029999999999</v>
      </c>
      <c r="N449" s="1"/>
      <c r="O449" s="1"/>
    </row>
    <row r="450" spans="1:15" ht="12.75" customHeight="1">
      <c r="A450" s="30">
        <v>440</v>
      </c>
      <c r="B450" s="215" t="s">
        <v>196</v>
      </c>
      <c r="C450" s="229">
        <v>3274.9</v>
      </c>
      <c r="D450" s="230">
        <v>3264.9166666666665</v>
      </c>
      <c r="E450" s="230">
        <v>3250.9833333333331</v>
      </c>
      <c r="F450" s="230">
        <v>3227.0666666666666</v>
      </c>
      <c r="G450" s="230">
        <v>3213.1333333333332</v>
      </c>
      <c r="H450" s="230">
        <v>3288.833333333333</v>
      </c>
      <c r="I450" s="230">
        <v>3302.7666666666664</v>
      </c>
      <c r="J450" s="230">
        <v>3326.6833333333329</v>
      </c>
      <c r="K450" s="229">
        <v>3278.85</v>
      </c>
      <c r="L450" s="229">
        <v>3241</v>
      </c>
      <c r="M450" s="229">
        <v>15.67196</v>
      </c>
      <c r="N450" s="1"/>
      <c r="O450" s="1"/>
    </row>
    <row r="451" spans="1:15" ht="12.75" customHeight="1">
      <c r="A451" s="30">
        <v>441</v>
      </c>
      <c r="B451" s="215" t="s">
        <v>192</v>
      </c>
      <c r="C451" s="229">
        <v>823.1</v>
      </c>
      <c r="D451" s="230">
        <v>812.86666666666667</v>
      </c>
      <c r="E451" s="230">
        <v>801.73333333333335</v>
      </c>
      <c r="F451" s="230">
        <v>780.36666666666667</v>
      </c>
      <c r="G451" s="230">
        <v>769.23333333333335</v>
      </c>
      <c r="H451" s="230">
        <v>834.23333333333335</v>
      </c>
      <c r="I451" s="230">
        <v>845.36666666666679</v>
      </c>
      <c r="J451" s="230">
        <v>866.73333333333335</v>
      </c>
      <c r="K451" s="229">
        <v>824</v>
      </c>
      <c r="L451" s="229">
        <v>791.5</v>
      </c>
      <c r="M451" s="229">
        <v>39.710889999999999</v>
      </c>
      <c r="N451" s="1"/>
      <c r="O451" s="1"/>
    </row>
    <row r="452" spans="1:15" ht="12.75" customHeight="1">
      <c r="A452" s="30">
        <v>442</v>
      </c>
      <c r="B452" s="215" t="s">
        <v>272</v>
      </c>
      <c r="C452" s="229">
        <v>7693.05</v>
      </c>
      <c r="D452" s="230">
        <v>7672.6833333333334</v>
      </c>
      <c r="E452" s="230">
        <v>7630.3666666666668</v>
      </c>
      <c r="F452" s="230">
        <v>7567.6833333333334</v>
      </c>
      <c r="G452" s="230">
        <v>7525.3666666666668</v>
      </c>
      <c r="H452" s="230">
        <v>7735.3666666666668</v>
      </c>
      <c r="I452" s="230">
        <v>7777.6833333333343</v>
      </c>
      <c r="J452" s="230">
        <v>7840.3666666666668</v>
      </c>
      <c r="K452" s="229">
        <v>7715</v>
      </c>
      <c r="L452" s="229">
        <v>7610</v>
      </c>
      <c r="M452" s="229">
        <v>1.2965199999999999</v>
      </c>
      <c r="N452" s="1"/>
      <c r="O452" s="1"/>
    </row>
    <row r="453" spans="1:15" ht="12.75" customHeight="1">
      <c r="A453" s="30">
        <v>443</v>
      </c>
      <c r="B453" s="215" t="s">
        <v>827</v>
      </c>
      <c r="C453" s="229">
        <v>2338.25</v>
      </c>
      <c r="D453" s="230">
        <v>2333.75</v>
      </c>
      <c r="E453" s="230">
        <v>2319.6</v>
      </c>
      <c r="F453" s="230">
        <v>2300.9499999999998</v>
      </c>
      <c r="G453" s="230">
        <v>2286.7999999999997</v>
      </c>
      <c r="H453" s="230">
        <v>2352.4</v>
      </c>
      <c r="I453" s="230">
        <v>2366.5499999999997</v>
      </c>
      <c r="J453" s="230">
        <v>2385.2000000000003</v>
      </c>
      <c r="K453" s="229">
        <v>2347.9</v>
      </c>
      <c r="L453" s="229">
        <v>2315.1</v>
      </c>
      <c r="M453" s="229">
        <v>0.51032999999999995</v>
      </c>
      <c r="N453" s="1"/>
      <c r="O453" s="1"/>
    </row>
    <row r="454" spans="1:15" ht="12.75" customHeight="1">
      <c r="A454" s="30">
        <v>444</v>
      </c>
      <c r="B454" s="215" t="s">
        <v>485</v>
      </c>
      <c r="C454" s="229">
        <v>295.05</v>
      </c>
      <c r="D454" s="230">
        <v>294.06666666666666</v>
      </c>
      <c r="E454" s="230">
        <v>289.88333333333333</v>
      </c>
      <c r="F454" s="230">
        <v>284.71666666666664</v>
      </c>
      <c r="G454" s="230">
        <v>280.5333333333333</v>
      </c>
      <c r="H454" s="230">
        <v>299.23333333333335</v>
      </c>
      <c r="I454" s="230">
        <v>303.41666666666663</v>
      </c>
      <c r="J454" s="230">
        <v>308.58333333333337</v>
      </c>
      <c r="K454" s="229">
        <v>298.25</v>
      </c>
      <c r="L454" s="229">
        <v>288.89999999999998</v>
      </c>
      <c r="M454" s="229">
        <v>44.361040000000003</v>
      </c>
      <c r="N454" s="1"/>
      <c r="O454" s="1"/>
    </row>
    <row r="455" spans="1:15" ht="12.75" customHeight="1">
      <c r="A455" s="30">
        <v>445</v>
      </c>
      <c r="B455" s="215" t="s">
        <v>193</v>
      </c>
      <c r="C455" s="229">
        <v>567.95000000000005</v>
      </c>
      <c r="D455" s="230">
        <v>565.0333333333333</v>
      </c>
      <c r="E455" s="230">
        <v>555.06666666666661</v>
      </c>
      <c r="F455" s="230">
        <v>542.18333333333328</v>
      </c>
      <c r="G455" s="230">
        <v>532.21666666666658</v>
      </c>
      <c r="H455" s="230">
        <v>577.91666666666663</v>
      </c>
      <c r="I455" s="230">
        <v>587.88333333333333</v>
      </c>
      <c r="J455" s="230">
        <v>600.76666666666665</v>
      </c>
      <c r="K455" s="229">
        <v>575</v>
      </c>
      <c r="L455" s="229">
        <v>552.15</v>
      </c>
      <c r="M455" s="229">
        <v>208.55239</v>
      </c>
      <c r="N455" s="1"/>
      <c r="O455" s="1"/>
    </row>
    <row r="456" spans="1:15" ht="12.75" customHeight="1">
      <c r="A456" s="30">
        <v>446</v>
      </c>
      <c r="B456" s="215" t="s">
        <v>194</v>
      </c>
      <c r="C456" s="229">
        <v>218.45</v>
      </c>
      <c r="D456" s="230">
        <v>217.4</v>
      </c>
      <c r="E456" s="230">
        <v>215.15</v>
      </c>
      <c r="F456" s="230">
        <v>211.85</v>
      </c>
      <c r="G456" s="230">
        <v>209.6</v>
      </c>
      <c r="H456" s="230">
        <v>220.70000000000002</v>
      </c>
      <c r="I456" s="230">
        <v>222.95000000000002</v>
      </c>
      <c r="J456" s="230">
        <v>226.25000000000003</v>
      </c>
      <c r="K456" s="229">
        <v>219.65</v>
      </c>
      <c r="L456" s="229">
        <v>214.1</v>
      </c>
      <c r="M456" s="229">
        <v>113.87499</v>
      </c>
      <c r="N456" s="1"/>
      <c r="O456" s="1"/>
    </row>
    <row r="457" spans="1:15" ht="12.75" customHeight="1">
      <c r="A457" s="30">
        <v>447</v>
      </c>
      <c r="B457" s="215" t="s">
        <v>195</v>
      </c>
      <c r="C457" s="229">
        <v>111.5</v>
      </c>
      <c r="D457" s="230">
        <v>110.71666666666665</v>
      </c>
      <c r="E457" s="230">
        <v>109.68333333333331</v>
      </c>
      <c r="F457" s="230">
        <v>107.86666666666666</v>
      </c>
      <c r="G457" s="230">
        <v>106.83333333333331</v>
      </c>
      <c r="H457" s="230">
        <v>112.5333333333333</v>
      </c>
      <c r="I457" s="230">
        <v>113.56666666666663</v>
      </c>
      <c r="J457" s="230">
        <v>115.3833333333333</v>
      </c>
      <c r="K457" s="229">
        <v>111.75</v>
      </c>
      <c r="L457" s="229">
        <v>108.9</v>
      </c>
      <c r="M457" s="229">
        <v>451.57197000000002</v>
      </c>
      <c r="N457" s="1"/>
      <c r="O457" s="1"/>
    </row>
    <row r="458" spans="1:15" ht="12.75" customHeight="1">
      <c r="A458" s="30">
        <v>448</v>
      </c>
      <c r="B458" s="215" t="s">
        <v>784</v>
      </c>
      <c r="C458" s="229">
        <v>68.349999999999994</v>
      </c>
      <c r="D458" s="230">
        <v>67.7</v>
      </c>
      <c r="E458" s="230">
        <v>64.75</v>
      </c>
      <c r="F458" s="230">
        <v>61.149999999999991</v>
      </c>
      <c r="G458" s="230">
        <v>58.199999999999989</v>
      </c>
      <c r="H458" s="230">
        <v>71.300000000000011</v>
      </c>
      <c r="I458" s="230">
        <v>74.250000000000028</v>
      </c>
      <c r="J458" s="230">
        <v>77.850000000000023</v>
      </c>
      <c r="K458" s="229">
        <v>70.650000000000006</v>
      </c>
      <c r="L458" s="229">
        <v>64.099999999999994</v>
      </c>
      <c r="M458" s="229">
        <v>141.74769000000001</v>
      </c>
      <c r="N458" s="1"/>
      <c r="O458" s="1"/>
    </row>
    <row r="459" spans="1:15" ht="12.75" customHeight="1">
      <c r="A459" s="30">
        <v>449</v>
      </c>
      <c r="B459" s="215" t="s">
        <v>486</v>
      </c>
      <c r="C459" s="229">
        <v>2215.4499999999998</v>
      </c>
      <c r="D459" s="230">
        <v>2227.4333333333329</v>
      </c>
      <c r="E459" s="230">
        <v>2190.1166666666659</v>
      </c>
      <c r="F459" s="230">
        <v>2164.7833333333328</v>
      </c>
      <c r="G459" s="230">
        <v>2127.4666666666658</v>
      </c>
      <c r="H459" s="230">
        <v>2252.766666666666</v>
      </c>
      <c r="I459" s="230">
        <v>2290.0833333333326</v>
      </c>
      <c r="J459" s="230">
        <v>2315.4166666666661</v>
      </c>
      <c r="K459" s="229">
        <v>2264.75</v>
      </c>
      <c r="L459" s="229">
        <v>2202.1</v>
      </c>
      <c r="M459" s="229">
        <v>1.31538</v>
      </c>
      <c r="N459" s="1"/>
      <c r="O459" s="1"/>
    </row>
    <row r="460" spans="1:15" ht="12.75" customHeight="1">
      <c r="A460" s="30">
        <v>450</v>
      </c>
      <c r="B460" s="215" t="s">
        <v>197</v>
      </c>
      <c r="C460" s="229">
        <v>1095.7</v>
      </c>
      <c r="D460" s="230">
        <v>1092.9666666666665</v>
      </c>
      <c r="E460" s="230">
        <v>1086.9333333333329</v>
      </c>
      <c r="F460" s="230">
        <v>1078.1666666666665</v>
      </c>
      <c r="G460" s="230">
        <v>1072.133333333333</v>
      </c>
      <c r="H460" s="230">
        <v>1101.7333333333329</v>
      </c>
      <c r="I460" s="230">
        <v>1107.7666666666662</v>
      </c>
      <c r="J460" s="230">
        <v>1116.5333333333328</v>
      </c>
      <c r="K460" s="229">
        <v>1099</v>
      </c>
      <c r="L460" s="229">
        <v>1084.2</v>
      </c>
      <c r="M460" s="229">
        <v>20.863769999999999</v>
      </c>
      <c r="N460" s="1"/>
      <c r="O460" s="1"/>
    </row>
    <row r="461" spans="1:15" ht="12.75" customHeight="1">
      <c r="A461" s="30">
        <v>451</v>
      </c>
      <c r="B461" s="215" t="s">
        <v>857</v>
      </c>
      <c r="C461" s="229">
        <v>721.2</v>
      </c>
      <c r="D461" s="230">
        <v>716.2833333333333</v>
      </c>
      <c r="E461" s="230">
        <v>700.91666666666663</v>
      </c>
      <c r="F461" s="230">
        <v>680.63333333333333</v>
      </c>
      <c r="G461" s="230">
        <v>665.26666666666665</v>
      </c>
      <c r="H461" s="230">
        <v>736.56666666666661</v>
      </c>
      <c r="I461" s="230">
        <v>751.93333333333339</v>
      </c>
      <c r="J461" s="230">
        <v>772.21666666666658</v>
      </c>
      <c r="K461" s="229">
        <v>731.65</v>
      </c>
      <c r="L461" s="229">
        <v>696</v>
      </c>
      <c r="M461" s="229">
        <v>12.679410000000001</v>
      </c>
      <c r="N461" s="1"/>
      <c r="O461" s="1"/>
    </row>
    <row r="462" spans="1:15" ht="12.75" customHeight="1">
      <c r="A462" s="30">
        <v>452</v>
      </c>
      <c r="B462" s="215" t="s">
        <v>487</v>
      </c>
      <c r="C462" s="229">
        <v>121.2</v>
      </c>
      <c r="D462" s="230">
        <v>121.25</v>
      </c>
      <c r="E462" s="230">
        <v>120</v>
      </c>
      <c r="F462" s="230">
        <v>118.8</v>
      </c>
      <c r="G462" s="230">
        <v>117.55</v>
      </c>
      <c r="H462" s="230">
        <v>122.45</v>
      </c>
      <c r="I462" s="230">
        <v>123.7</v>
      </c>
      <c r="J462" s="230">
        <v>124.9</v>
      </c>
      <c r="K462" s="229">
        <v>122.5</v>
      </c>
      <c r="L462" s="229">
        <v>120.05</v>
      </c>
      <c r="M462" s="229">
        <v>16.48582</v>
      </c>
      <c r="N462" s="1"/>
      <c r="O462" s="1"/>
    </row>
    <row r="463" spans="1:15" ht="12.75" customHeight="1">
      <c r="A463" s="30">
        <v>453</v>
      </c>
      <c r="B463" s="215" t="s">
        <v>179</v>
      </c>
      <c r="C463" s="229">
        <v>921.2</v>
      </c>
      <c r="D463" s="230">
        <v>920.2166666666667</v>
      </c>
      <c r="E463" s="230">
        <v>914.38333333333344</v>
      </c>
      <c r="F463" s="230">
        <v>907.56666666666672</v>
      </c>
      <c r="G463" s="230">
        <v>901.73333333333346</v>
      </c>
      <c r="H463" s="230">
        <v>927.03333333333342</v>
      </c>
      <c r="I463" s="230">
        <v>932.86666666666667</v>
      </c>
      <c r="J463" s="230">
        <v>939.68333333333339</v>
      </c>
      <c r="K463" s="229">
        <v>926.05</v>
      </c>
      <c r="L463" s="229">
        <v>913.4</v>
      </c>
      <c r="M463" s="229">
        <v>3.4914499999999999</v>
      </c>
      <c r="N463" s="1"/>
      <c r="O463" s="1"/>
    </row>
    <row r="464" spans="1:15" ht="12.75" customHeight="1">
      <c r="A464" s="30">
        <v>454</v>
      </c>
      <c r="B464" s="215" t="s">
        <v>488</v>
      </c>
      <c r="C464" s="229">
        <v>2328.9499999999998</v>
      </c>
      <c r="D464" s="230">
        <v>2324.65</v>
      </c>
      <c r="E464" s="230">
        <v>2294.3000000000002</v>
      </c>
      <c r="F464" s="230">
        <v>2259.65</v>
      </c>
      <c r="G464" s="230">
        <v>2229.3000000000002</v>
      </c>
      <c r="H464" s="230">
        <v>2359.3000000000002</v>
      </c>
      <c r="I464" s="230">
        <v>2389.6499999999996</v>
      </c>
      <c r="J464" s="230">
        <v>2424.3000000000002</v>
      </c>
      <c r="K464" s="229">
        <v>2355</v>
      </c>
      <c r="L464" s="229">
        <v>2290</v>
      </c>
      <c r="M464" s="229">
        <v>0.38857999999999998</v>
      </c>
      <c r="N464" s="1"/>
      <c r="O464" s="1"/>
    </row>
    <row r="465" spans="1:15" ht="12.75" customHeight="1">
      <c r="A465" s="30">
        <v>455</v>
      </c>
      <c r="B465" s="215" t="s">
        <v>489</v>
      </c>
      <c r="C465" s="229">
        <v>474.8</v>
      </c>
      <c r="D465" s="230">
        <v>476.26666666666665</v>
      </c>
      <c r="E465" s="230">
        <v>471.73333333333329</v>
      </c>
      <c r="F465" s="230">
        <v>468.66666666666663</v>
      </c>
      <c r="G465" s="230">
        <v>464.13333333333327</v>
      </c>
      <c r="H465" s="230">
        <v>479.33333333333331</v>
      </c>
      <c r="I465" s="230">
        <v>483.86666666666662</v>
      </c>
      <c r="J465" s="230">
        <v>486.93333333333334</v>
      </c>
      <c r="K465" s="229">
        <v>480.8</v>
      </c>
      <c r="L465" s="229">
        <v>473.2</v>
      </c>
      <c r="M465" s="229">
        <v>2.7083900000000001</v>
      </c>
      <c r="N465" s="1"/>
      <c r="O465" s="1"/>
    </row>
    <row r="466" spans="1:15" ht="12.75" customHeight="1">
      <c r="A466" s="30">
        <v>456</v>
      </c>
      <c r="B466" s="215" t="s">
        <v>490</v>
      </c>
      <c r="C466" s="229">
        <v>3434.6</v>
      </c>
      <c r="D466" s="230">
        <v>3417.5166666666664</v>
      </c>
      <c r="E466" s="230">
        <v>3387.1333333333328</v>
      </c>
      <c r="F466" s="230">
        <v>3339.6666666666665</v>
      </c>
      <c r="G466" s="230">
        <v>3309.2833333333328</v>
      </c>
      <c r="H466" s="230">
        <v>3464.9833333333327</v>
      </c>
      <c r="I466" s="230">
        <v>3495.3666666666659</v>
      </c>
      <c r="J466" s="230">
        <v>3542.8333333333326</v>
      </c>
      <c r="K466" s="229">
        <v>3447.9</v>
      </c>
      <c r="L466" s="229">
        <v>3370.05</v>
      </c>
      <c r="M466" s="229">
        <v>0.27051999999999998</v>
      </c>
      <c r="N466" s="1"/>
      <c r="O466" s="1"/>
    </row>
    <row r="467" spans="1:15" ht="12.75" customHeight="1">
      <c r="A467" s="30">
        <v>457</v>
      </c>
      <c r="B467" s="215" t="s">
        <v>198</v>
      </c>
      <c r="C467" s="229">
        <v>2906.95</v>
      </c>
      <c r="D467" s="230">
        <v>2895.65</v>
      </c>
      <c r="E467" s="230">
        <v>2881.3</v>
      </c>
      <c r="F467" s="230">
        <v>2855.65</v>
      </c>
      <c r="G467" s="230">
        <v>2841.3</v>
      </c>
      <c r="H467" s="230">
        <v>2921.3</v>
      </c>
      <c r="I467" s="230">
        <v>2935.6499999999996</v>
      </c>
      <c r="J467" s="230">
        <v>2961.3</v>
      </c>
      <c r="K467" s="229">
        <v>2910</v>
      </c>
      <c r="L467" s="229">
        <v>2870</v>
      </c>
      <c r="M467" s="229">
        <v>8.6282099999999993</v>
      </c>
      <c r="N467" s="1"/>
      <c r="O467" s="1"/>
    </row>
    <row r="468" spans="1:15" ht="12.75" customHeight="1">
      <c r="A468" s="30">
        <v>458</v>
      </c>
      <c r="B468" s="215" t="s">
        <v>199</v>
      </c>
      <c r="C468" s="229">
        <v>1802.05</v>
      </c>
      <c r="D468" s="230">
        <v>1802.3333333333333</v>
      </c>
      <c r="E468" s="230">
        <v>1789.7666666666664</v>
      </c>
      <c r="F468" s="230">
        <v>1777.4833333333331</v>
      </c>
      <c r="G468" s="230">
        <v>1764.9166666666663</v>
      </c>
      <c r="H468" s="230">
        <v>1814.6166666666666</v>
      </c>
      <c r="I468" s="230">
        <v>1827.1833333333336</v>
      </c>
      <c r="J468" s="230">
        <v>1839.4666666666667</v>
      </c>
      <c r="K468" s="229">
        <v>1814.9</v>
      </c>
      <c r="L468" s="229">
        <v>1790.05</v>
      </c>
      <c r="M468" s="229">
        <v>2.4984199999999999</v>
      </c>
      <c r="N468" s="1"/>
      <c r="O468" s="1"/>
    </row>
    <row r="469" spans="1:15" ht="12.75" customHeight="1">
      <c r="A469" s="30">
        <v>459</v>
      </c>
      <c r="B469" s="215" t="s">
        <v>200</v>
      </c>
      <c r="C469" s="229">
        <v>687.75</v>
      </c>
      <c r="D469" s="230">
        <v>680.38333333333333</v>
      </c>
      <c r="E469" s="230">
        <v>635.36666666666667</v>
      </c>
      <c r="F469" s="230">
        <v>582.98333333333335</v>
      </c>
      <c r="G469" s="230">
        <v>537.9666666666667</v>
      </c>
      <c r="H469" s="230">
        <v>732.76666666666665</v>
      </c>
      <c r="I469" s="230">
        <v>777.7833333333333</v>
      </c>
      <c r="J469" s="230">
        <v>830.16666666666663</v>
      </c>
      <c r="K469" s="229">
        <v>725.4</v>
      </c>
      <c r="L469" s="229">
        <v>628</v>
      </c>
      <c r="M469" s="229">
        <v>83.615949999999998</v>
      </c>
      <c r="N469" s="1"/>
      <c r="O469" s="1"/>
    </row>
    <row r="470" spans="1:15" ht="12.75" customHeight="1">
      <c r="A470" s="30">
        <v>460</v>
      </c>
      <c r="B470" s="215" t="s">
        <v>614</v>
      </c>
      <c r="C470" s="229">
        <v>702.8</v>
      </c>
      <c r="D470" s="230">
        <v>708.26666666666677</v>
      </c>
      <c r="E470" s="230">
        <v>695.53333333333353</v>
      </c>
      <c r="F470" s="230">
        <v>688.26666666666677</v>
      </c>
      <c r="G470" s="230">
        <v>675.53333333333353</v>
      </c>
      <c r="H470" s="230">
        <v>715.53333333333353</v>
      </c>
      <c r="I470" s="230">
        <v>728.26666666666688</v>
      </c>
      <c r="J470" s="230">
        <v>735.53333333333353</v>
      </c>
      <c r="K470" s="229">
        <v>721</v>
      </c>
      <c r="L470" s="229">
        <v>701</v>
      </c>
      <c r="M470" s="229">
        <v>0.61889000000000005</v>
      </c>
      <c r="N470" s="1"/>
      <c r="O470" s="1"/>
    </row>
    <row r="471" spans="1:15" ht="12.75" customHeight="1">
      <c r="A471" s="30">
        <v>461</v>
      </c>
      <c r="B471" s="215" t="s">
        <v>201</v>
      </c>
      <c r="C471" s="229">
        <v>1602.85</v>
      </c>
      <c r="D471" s="230">
        <v>1600.55</v>
      </c>
      <c r="E471" s="230">
        <v>1589.1</v>
      </c>
      <c r="F471" s="230">
        <v>1575.35</v>
      </c>
      <c r="G471" s="230">
        <v>1563.8999999999999</v>
      </c>
      <c r="H471" s="230">
        <v>1614.3</v>
      </c>
      <c r="I471" s="230">
        <v>1625.7500000000002</v>
      </c>
      <c r="J471" s="230">
        <v>1639.5</v>
      </c>
      <c r="K471" s="229">
        <v>1612</v>
      </c>
      <c r="L471" s="229">
        <v>1586.8</v>
      </c>
      <c r="M471" s="229">
        <v>6.3280500000000002</v>
      </c>
      <c r="N471" s="1"/>
      <c r="O471" s="1"/>
    </row>
    <row r="472" spans="1:15" ht="12.75" customHeight="1">
      <c r="A472" s="30">
        <v>462</v>
      </c>
      <c r="B472" s="215" t="s">
        <v>491</v>
      </c>
      <c r="C472" s="229">
        <v>33.6</v>
      </c>
      <c r="D472" s="230">
        <v>33.56666666666667</v>
      </c>
      <c r="E472" s="230">
        <v>33.333333333333343</v>
      </c>
      <c r="F472" s="230">
        <v>33.06666666666667</v>
      </c>
      <c r="G472" s="230">
        <v>32.833333333333343</v>
      </c>
      <c r="H472" s="230">
        <v>33.833333333333343</v>
      </c>
      <c r="I472" s="230">
        <v>34.066666666666677</v>
      </c>
      <c r="J472" s="230">
        <v>34.333333333333343</v>
      </c>
      <c r="K472" s="229">
        <v>33.799999999999997</v>
      </c>
      <c r="L472" s="229">
        <v>33.299999999999997</v>
      </c>
      <c r="M472" s="229">
        <v>79.21996</v>
      </c>
      <c r="N472" s="1"/>
      <c r="O472" s="1"/>
    </row>
    <row r="473" spans="1:15" ht="12.75" customHeight="1">
      <c r="A473" s="30">
        <v>463</v>
      </c>
      <c r="B473" s="215" t="s">
        <v>828</v>
      </c>
      <c r="C473" s="229">
        <v>293.05</v>
      </c>
      <c r="D473" s="230">
        <v>288.38333333333333</v>
      </c>
      <c r="E473" s="230">
        <v>281.76666666666665</v>
      </c>
      <c r="F473" s="230">
        <v>270.48333333333335</v>
      </c>
      <c r="G473" s="230">
        <v>263.86666666666667</v>
      </c>
      <c r="H473" s="230">
        <v>299.66666666666663</v>
      </c>
      <c r="I473" s="230">
        <v>306.2833333333333</v>
      </c>
      <c r="J473" s="230">
        <v>317.56666666666661</v>
      </c>
      <c r="K473" s="229">
        <v>295</v>
      </c>
      <c r="L473" s="229">
        <v>277.10000000000002</v>
      </c>
      <c r="M473" s="229">
        <v>30.131689999999999</v>
      </c>
      <c r="N473" s="1"/>
      <c r="O473" s="1"/>
    </row>
    <row r="474" spans="1:15" ht="12.75" customHeight="1">
      <c r="A474" s="30">
        <v>464</v>
      </c>
      <c r="B474" s="215" t="s">
        <v>492</v>
      </c>
      <c r="C474" s="229">
        <v>406.9</v>
      </c>
      <c r="D474" s="230">
        <v>405.33333333333331</v>
      </c>
      <c r="E474" s="230">
        <v>401.66666666666663</v>
      </c>
      <c r="F474" s="230">
        <v>396.43333333333334</v>
      </c>
      <c r="G474" s="230">
        <v>392.76666666666665</v>
      </c>
      <c r="H474" s="230">
        <v>410.56666666666661</v>
      </c>
      <c r="I474" s="230">
        <v>414.23333333333323</v>
      </c>
      <c r="J474" s="230">
        <v>419.46666666666658</v>
      </c>
      <c r="K474" s="229">
        <v>409</v>
      </c>
      <c r="L474" s="229">
        <v>400.1</v>
      </c>
      <c r="M474" s="229">
        <v>10.490970000000001</v>
      </c>
      <c r="N474" s="1"/>
      <c r="O474" s="1"/>
    </row>
    <row r="475" spans="1:15" ht="12.75" customHeight="1">
      <c r="A475" s="30">
        <v>465</v>
      </c>
      <c r="B475" s="215" t="s">
        <v>493</v>
      </c>
      <c r="C475" s="229">
        <v>2899.95</v>
      </c>
      <c r="D475" s="230">
        <v>2896.65</v>
      </c>
      <c r="E475" s="230">
        <v>2888.3</v>
      </c>
      <c r="F475" s="230">
        <v>2876.65</v>
      </c>
      <c r="G475" s="230">
        <v>2868.3</v>
      </c>
      <c r="H475" s="230">
        <v>2908.3</v>
      </c>
      <c r="I475" s="230">
        <v>2916.6499999999996</v>
      </c>
      <c r="J475" s="230">
        <v>2928.3</v>
      </c>
      <c r="K475" s="229">
        <v>2905</v>
      </c>
      <c r="L475" s="229">
        <v>2885</v>
      </c>
      <c r="M475" s="229">
        <v>0.82728000000000002</v>
      </c>
      <c r="N475" s="1"/>
      <c r="O475" s="1"/>
    </row>
    <row r="476" spans="1:15" ht="12.75" customHeight="1">
      <c r="A476" s="30">
        <v>466</v>
      </c>
      <c r="B476" s="215" t="s">
        <v>871</v>
      </c>
      <c r="C476" s="229">
        <v>27.5</v>
      </c>
      <c r="D476" s="230">
        <v>27.599999999999998</v>
      </c>
      <c r="E476" s="230">
        <v>27.099999999999994</v>
      </c>
      <c r="F476" s="230">
        <v>26.699999999999996</v>
      </c>
      <c r="G476" s="230">
        <v>26.199999999999992</v>
      </c>
      <c r="H476" s="230">
        <v>27.999999999999996</v>
      </c>
      <c r="I476" s="230">
        <v>28.500000000000004</v>
      </c>
      <c r="J476" s="230">
        <v>28.9</v>
      </c>
      <c r="K476" s="229">
        <v>28.1</v>
      </c>
      <c r="L476" s="229">
        <v>27.2</v>
      </c>
      <c r="M476" s="229">
        <v>100.51299</v>
      </c>
      <c r="N476" s="1"/>
      <c r="O476" s="1"/>
    </row>
    <row r="477" spans="1:15" ht="12.75" customHeight="1">
      <c r="A477" s="30">
        <v>467</v>
      </c>
      <c r="B477" s="215" t="s">
        <v>494</v>
      </c>
      <c r="C477" s="229">
        <v>407.55</v>
      </c>
      <c r="D477" s="230">
        <v>409.58333333333331</v>
      </c>
      <c r="E477" s="230">
        <v>404.46666666666664</v>
      </c>
      <c r="F477" s="230">
        <v>401.38333333333333</v>
      </c>
      <c r="G477" s="230">
        <v>396.26666666666665</v>
      </c>
      <c r="H477" s="230">
        <v>412.66666666666663</v>
      </c>
      <c r="I477" s="230">
        <v>417.7833333333333</v>
      </c>
      <c r="J477" s="230">
        <v>420.86666666666662</v>
      </c>
      <c r="K477" s="229">
        <v>414.7</v>
      </c>
      <c r="L477" s="229">
        <v>406.5</v>
      </c>
      <c r="M477" s="229">
        <v>1.1578999999999999</v>
      </c>
      <c r="N477" s="1"/>
      <c r="O477" s="1"/>
    </row>
    <row r="478" spans="1:15" ht="12.75" customHeight="1">
      <c r="A478" s="30">
        <v>468</v>
      </c>
      <c r="B478" s="215" t="s">
        <v>858</v>
      </c>
      <c r="C478" s="229">
        <v>555.95000000000005</v>
      </c>
      <c r="D478" s="230">
        <v>558.35</v>
      </c>
      <c r="E478" s="230">
        <v>552.70000000000005</v>
      </c>
      <c r="F478" s="230">
        <v>549.45000000000005</v>
      </c>
      <c r="G478" s="230">
        <v>543.80000000000007</v>
      </c>
      <c r="H478" s="230">
        <v>561.6</v>
      </c>
      <c r="I478" s="230">
        <v>567.24999999999989</v>
      </c>
      <c r="J478" s="230">
        <v>570.5</v>
      </c>
      <c r="K478" s="229">
        <v>564</v>
      </c>
      <c r="L478" s="229">
        <v>555.1</v>
      </c>
      <c r="M478" s="229">
        <v>1.54003</v>
      </c>
      <c r="N478" s="1"/>
      <c r="O478" s="1"/>
    </row>
    <row r="479" spans="1:15" ht="12.75" customHeight="1">
      <c r="A479" s="30">
        <v>469</v>
      </c>
      <c r="B479" s="215" t="s">
        <v>205</v>
      </c>
      <c r="C479" s="229">
        <v>693.95</v>
      </c>
      <c r="D479" s="230">
        <v>694.83333333333337</v>
      </c>
      <c r="E479" s="230">
        <v>691.91666666666674</v>
      </c>
      <c r="F479" s="230">
        <v>689.88333333333333</v>
      </c>
      <c r="G479" s="230">
        <v>686.9666666666667</v>
      </c>
      <c r="H479" s="230">
        <v>696.86666666666679</v>
      </c>
      <c r="I479" s="230">
        <v>699.78333333333353</v>
      </c>
      <c r="J479" s="230">
        <v>701.81666666666683</v>
      </c>
      <c r="K479" s="229">
        <v>697.75</v>
      </c>
      <c r="L479" s="229">
        <v>692.8</v>
      </c>
      <c r="M479" s="229">
        <v>11.47072</v>
      </c>
      <c r="N479" s="1"/>
      <c r="O479" s="1"/>
    </row>
    <row r="480" spans="1:15" ht="12.75" customHeight="1">
      <c r="A480" s="30">
        <v>470</v>
      </c>
      <c r="B480" s="215" t="s">
        <v>495</v>
      </c>
      <c r="C480" s="229">
        <v>728.5</v>
      </c>
      <c r="D480" s="230">
        <v>729.88333333333333</v>
      </c>
      <c r="E480" s="230">
        <v>721.76666666666665</v>
      </c>
      <c r="F480" s="230">
        <v>715.0333333333333</v>
      </c>
      <c r="G480" s="230">
        <v>706.91666666666663</v>
      </c>
      <c r="H480" s="230">
        <v>736.61666666666667</v>
      </c>
      <c r="I480" s="230">
        <v>744.73333333333323</v>
      </c>
      <c r="J480" s="230">
        <v>751.4666666666667</v>
      </c>
      <c r="K480" s="229">
        <v>738</v>
      </c>
      <c r="L480" s="229">
        <v>723.15</v>
      </c>
      <c r="M480" s="229">
        <v>2.60832</v>
      </c>
      <c r="N480" s="1"/>
      <c r="O480" s="1"/>
    </row>
    <row r="481" spans="1:15" ht="12.75" customHeight="1">
      <c r="A481" s="30">
        <v>471</v>
      </c>
      <c r="B481" s="215" t="s">
        <v>204</v>
      </c>
      <c r="C481" s="229">
        <v>8157.6</v>
      </c>
      <c r="D481" s="230">
        <v>8137.3499999999995</v>
      </c>
      <c r="E481" s="230">
        <v>8102.7999999999993</v>
      </c>
      <c r="F481" s="230">
        <v>8048</v>
      </c>
      <c r="G481" s="230">
        <v>8013.45</v>
      </c>
      <c r="H481" s="230">
        <v>8192.1499999999978</v>
      </c>
      <c r="I481" s="230">
        <v>8226.7000000000007</v>
      </c>
      <c r="J481" s="230">
        <v>8281.4999999999982</v>
      </c>
      <c r="K481" s="229">
        <v>8171.9</v>
      </c>
      <c r="L481" s="229">
        <v>8082.55</v>
      </c>
      <c r="M481" s="229">
        <v>2.9864999999999999</v>
      </c>
      <c r="N481" s="1"/>
      <c r="O481" s="1"/>
    </row>
    <row r="482" spans="1:15" ht="12.75" customHeight="1">
      <c r="A482" s="30">
        <v>472</v>
      </c>
      <c r="B482" s="215" t="s">
        <v>273</v>
      </c>
      <c r="C482" s="229">
        <v>72.349999999999994</v>
      </c>
      <c r="D482" s="230">
        <v>72.483333333333334</v>
      </c>
      <c r="E482" s="230">
        <v>72.016666666666666</v>
      </c>
      <c r="F482" s="230">
        <v>71.683333333333337</v>
      </c>
      <c r="G482" s="230">
        <v>71.216666666666669</v>
      </c>
      <c r="H482" s="230">
        <v>72.816666666666663</v>
      </c>
      <c r="I482" s="230">
        <v>73.283333333333331</v>
      </c>
      <c r="J482" s="230">
        <v>73.61666666666666</v>
      </c>
      <c r="K482" s="229">
        <v>72.95</v>
      </c>
      <c r="L482" s="229">
        <v>72.150000000000006</v>
      </c>
      <c r="M482" s="229">
        <v>41.841880000000003</v>
      </c>
      <c r="N482" s="1"/>
      <c r="O482" s="1"/>
    </row>
    <row r="483" spans="1:15" ht="12.75" customHeight="1">
      <c r="A483" s="30">
        <v>473</v>
      </c>
      <c r="B483" s="215" t="s">
        <v>203</v>
      </c>
      <c r="C483" s="229">
        <v>1501.6</v>
      </c>
      <c r="D483" s="230">
        <v>1485.1833333333334</v>
      </c>
      <c r="E483" s="230">
        <v>1461.3666666666668</v>
      </c>
      <c r="F483" s="230">
        <v>1421.1333333333334</v>
      </c>
      <c r="G483" s="230">
        <v>1397.3166666666668</v>
      </c>
      <c r="H483" s="230">
        <v>1525.4166666666667</v>
      </c>
      <c r="I483" s="230">
        <v>1549.2333333333333</v>
      </c>
      <c r="J483" s="230">
        <v>1589.4666666666667</v>
      </c>
      <c r="K483" s="229">
        <v>1509</v>
      </c>
      <c r="L483" s="229">
        <v>1444.95</v>
      </c>
      <c r="M483" s="229">
        <v>12.006500000000001</v>
      </c>
      <c r="N483" s="1"/>
      <c r="O483" s="1"/>
    </row>
    <row r="484" spans="1:15" ht="12.75" customHeight="1">
      <c r="A484" s="30">
        <v>474</v>
      </c>
      <c r="B484" s="238" t="s">
        <v>153</v>
      </c>
      <c r="C484" s="239">
        <v>875.45</v>
      </c>
      <c r="D484" s="239">
        <v>873.2833333333333</v>
      </c>
      <c r="E484" s="239">
        <v>868.51666666666665</v>
      </c>
      <c r="F484" s="239">
        <v>861.58333333333337</v>
      </c>
      <c r="G484" s="239">
        <v>856.81666666666672</v>
      </c>
      <c r="H484" s="239">
        <v>880.21666666666658</v>
      </c>
      <c r="I484" s="239">
        <v>884.98333333333323</v>
      </c>
      <c r="J484" s="238">
        <v>891.91666666666652</v>
      </c>
      <c r="K484" s="238">
        <v>878.05</v>
      </c>
      <c r="L484" s="238">
        <v>866.35</v>
      </c>
      <c r="M484" s="215">
        <v>7.9253099999999996</v>
      </c>
      <c r="N484" s="1"/>
      <c r="O484" s="1"/>
    </row>
    <row r="485" spans="1:15" ht="12.75" customHeight="1">
      <c r="A485" s="30">
        <v>475</v>
      </c>
      <c r="B485" s="238" t="s">
        <v>274</v>
      </c>
      <c r="C485" s="239">
        <v>253.05</v>
      </c>
      <c r="D485" s="239">
        <v>253.35</v>
      </c>
      <c r="E485" s="239">
        <v>252.2</v>
      </c>
      <c r="F485" s="239">
        <v>251.35</v>
      </c>
      <c r="G485" s="239">
        <v>250.2</v>
      </c>
      <c r="H485" s="239">
        <v>254.2</v>
      </c>
      <c r="I485" s="239">
        <v>255.35000000000002</v>
      </c>
      <c r="J485" s="238">
        <v>256.2</v>
      </c>
      <c r="K485" s="238">
        <v>254.5</v>
      </c>
      <c r="L485" s="238">
        <v>252.5</v>
      </c>
      <c r="M485" s="215">
        <v>0.77668000000000004</v>
      </c>
      <c r="N485" s="1"/>
      <c r="O485" s="1"/>
    </row>
    <row r="486" spans="1:15" ht="12.75" customHeight="1">
      <c r="A486" s="30">
        <v>476</v>
      </c>
      <c r="B486" s="238" t="s">
        <v>496</v>
      </c>
      <c r="C486" s="229">
        <v>2034.85</v>
      </c>
      <c r="D486" s="230">
        <v>2034.7333333333333</v>
      </c>
      <c r="E486" s="230">
        <v>2028.1166666666668</v>
      </c>
      <c r="F486" s="230">
        <v>2021.3833333333334</v>
      </c>
      <c r="G486" s="230">
        <v>2014.7666666666669</v>
      </c>
      <c r="H486" s="230">
        <v>2041.4666666666667</v>
      </c>
      <c r="I486" s="230">
        <v>2048.083333333333</v>
      </c>
      <c r="J486" s="230">
        <v>2054.8166666666666</v>
      </c>
      <c r="K486" s="229">
        <v>2041.35</v>
      </c>
      <c r="L486" s="229">
        <v>2028</v>
      </c>
      <c r="M486" s="229">
        <v>0.44453999999999999</v>
      </c>
      <c r="N486" s="1"/>
      <c r="O486" s="1"/>
    </row>
    <row r="487" spans="1:15" ht="12.75" customHeight="1">
      <c r="A487" s="30">
        <v>477</v>
      </c>
      <c r="B487" s="238" t="s">
        <v>497</v>
      </c>
      <c r="C487" s="239">
        <v>610.20000000000005</v>
      </c>
      <c r="D487" s="239">
        <v>610.45000000000005</v>
      </c>
      <c r="E487" s="239">
        <v>607.45000000000005</v>
      </c>
      <c r="F487" s="239">
        <v>604.70000000000005</v>
      </c>
      <c r="G487" s="239">
        <v>601.70000000000005</v>
      </c>
      <c r="H487" s="239">
        <v>613.20000000000005</v>
      </c>
      <c r="I487" s="239">
        <v>616.20000000000005</v>
      </c>
      <c r="J487" s="238">
        <v>618.95000000000005</v>
      </c>
      <c r="K487" s="238">
        <v>613.45000000000005</v>
      </c>
      <c r="L487" s="238">
        <v>607.70000000000005</v>
      </c>
      <c r="M487" s="215">
        <v>1.60978</v>
      </c>
      <c r="N487" s="1"/>
      <c r="O487" s="1"/>
    </row>
    <row r="488" spans="1:15" ht="12.75" customHeight="1">
      <c r="A488" s="30">
        <v>478</v>
      </c>
      <c r="B488" s="238" t="s">
        <v>498</v>
      </c>
      <c r="C488" s="229">
        <v>301.89999999999998</v>
      </c>
      <c r="D488" s="230">
        <v>301.56666666666666</v>
      </c>
      <c r="E488" s="230">
        <v>300.48333333333335</v>
      </c>
      <c r="F488" s="230">
        <v>299.06666666666666</v>
      </c>
      <c r="G488" s="230">
        <v>297.98333333333335</v>
      </c>
      <c r="H488" s="230">
        <v>302.98333333333335</v>
      </c>
      <c r="I488" s="230">
        <v>304.06666666666672</v>
      </c>
      <c r="J488" s="230">
        <v>305.48333333333335</v>
      </c>
      <c r="K488" s="229">
        <v>302.64999999999998</v>
      </c>
      <c r="L488" s="229">
        <v>300.14999999999998</v>
      </c>
      <c r="M488" s="229">
        <v>0.86424000000000001</v>
      </c>
      <c r="N488" s="1"/>
      <c r="O488" s="1"/>
    </row>
    <row r="489" spans="1:15" ht="12.75" customHeight="1">
      <c r="A489" s="30">
        <v>479</v>
      </c>
      <c r="B489" s="238" t="s">
        <v>499</v>
      </c>
      <c r="C489" s="239">
        <v>361.4</v>
      </c>
      <c r="D489" s="239">
        <v>360.01666666666665</v>
      </c>
      <c r="E489" s="230">
        <v>354.68333333333328</v>
      </c>
      <c r="F489" s="230">
        <v>347.96666666666664</v>
      </c>
      <c r="G489" s="230">
        <v>342.63333333333327</v>
      </c>
      <c r="H489" s="230">
        <v>366.73333333333329</v>
      </c>
      <c r="I489" s="230">
        <v>372.06666666666666</v>
      </c>
      <c r="J489" s="230">
        <v>378.7833333333333</v>
      </c>
      <c r="K489" s="229">
        <v>365.35</v>
      </c>
      <c r="L489" s="229">
        <v>353.3</v>
      </c>
      <c r="M489" s="229">
        <v>2.4892400000000001</v>
      </c>
      <c r="N489" s="1"/>
      <c r="O489" s="1"/>
    </row>
    <row r="490" spans="1:15" ht="12.75" customHeight="1">
      <c r="A490" s="30">
        <v>480</v>
      </c>
      <c r="B490" s="238" t="s">
        <v>500</v>
      </c>
      <c r="C490" s="229">
        <v>315.05</v>
      </c>
      <c r="D490" s="230">
        <v>316.38333333333338</v>
      </c>
      <c r="E490" s="230">
        <v>311.66666666666674</v>
      </c>
      <c r="F490" s="230">
        <v>308.28333333333336</v>
      </c>
      <c r="G490" s="230">
        <v>303.56666666666672</v>
      </c>
      <c r="H490" s="230">
        <v>319.76666666666677</v>
      </c>
      <c r="I490" s="230">
        <v>324.48333333333335</v>
      </c>
      <c r="J490" s="230">
        <v>327.86666666666679</v>
      </c>
      <c r="K490" s="229">
        <v>321.10000000000002</v>
      </c>
      <c r="L490" s="229">
        <v>313</v>
      </c>
      <c r="M490" s="229">
        <v>3.2315200000000002</v>
      </c>
      <c r="N490" s="1"/>
      <c r="O490" s="1"/>
    </row>
    <row r="491" spans="1:15" ht="12.75" customHeight="1">
      <c r="A491" s="30">
        <v>481</v>
      </c>
      <c r="B491" s="238" t="s">
        <v>275</v>
      </c>
      <c r="C491" s="239">
        <v>1647.65</v>
      </c>
      <c r="D491" s="239">
        <v>1660.75</v>
      </c>
      <c r="E491" s="230">
        <v>1627.9</v>
      </c>
      <c r="F491" s="230">
        <v>1608.15</v>
      </c>
      <c r="G491" s="230">
        <v>1575.3000000000002</v>
      </c>
      <c r="H491" s="230">
        <v>1680.5</v>
      </c>
      <c r="I491" s="230">
        <v>1713.35</v>
      </c>
      <c r="J491" s="230">
        <v>1733.1</v>
      </c>
      <c r="K491" s="229">
        <v>1693.6</v>
      </c>
      <c r="L491" s="229">
        <v>1641</v>
      </c>
      <c r="M491" s="229">
        <v>32.5274</v>
      </c>
      <c r="N491" s="1"/>
      <c r="O491" s="1"/>
    </row>
    <row r="492" spans="1:15" ht="12.75" customHeight="1">
      <c r="A492" s="30">
        <v>482</v>
      </c>
      <c r="B492" s="215" t="s">
        <v>859</v>
      </c>
      <c r="C492" s="229">
        <v>1290.3499999999999</v>
      </c>
      <c r="D492" s="230">
        <v>1293.3</v>
      </c>
      <c r="E492" s="230">
        <v>1269.6499999999999</v>
      </c>
      <c r="F492" s="230">
        <v>1248.9499999999998</v>
      </c>
      <c r="G492" s="230">
        <v>1225.2999999999997</v>
      </c>
      <c r="H492" s="230">
        <v>1314</v>
      </c>
      <c r="I492" s="230">
        <v>1337.65</v>
      </c>
      <c r="J492" s="230">
        <v>1358.3500000000001</v>
      </c>
      <c r="K492" s="229">
        <v>1316.95</v>
      </c>
      <c r="L492" s="229">
        <v>1272.5999999999999</v>
      </c>
      <c r="M492" s="229">
        <v>2.67502</v>
      </c>
      <c r="N492" s="1"/>
      <c r="O492" s="1"/>
    </row>
    <row r="493" spans="1:15" ht="12.75" customHeight="1">
      <c r="A493" s="30">
        <v>483</v>
      </c>
      <c r="B493" s="215" t="s">
        <v>206</v>
      </c>
      <c r="C493" s="239">
        <v>278.45</v>
      </c>
      <c r="D493" s="239">
        <v>278.01666666666665</v>
      </c>
      <c r="E493" s="230">
        <v>277.13333333333333</v>
      </c>
      <c r="F493" s="230">
        <v>275.81666666666666</v>
      </c>
      <c r="G493" s="230">
        <v>274.93333333333334</v>
      </c>
      <c r="H493" s="230">
        <v>279.33333333333331</v>
      </c>
      <c r="I493" s="230">
        <v>280.21666666666664</v>
      </c>
      <c r="J493" s="230">
        <v>281.5333333333333</v>
      </c>
      <c r="K493" s="229">
        <v>278.89999999999998</v>
      </c>
      <c r="L493" s="229">
        <v>276.7</v>
      </c>
      <c r="M493" s="229">
        <v>44.349440000000001</v>
      </c>
      <c r="N493" s="1"/>
      <c r="O493" s="1"/>
    </row>
    <row r="494" spans="1:15" ht="12.75" customHeight="1">
      <c r="A494" s="30">
        <v>484</v>
      </c>
      <c r="B494" s="215" t="s">
        <v>829</v>
      </c>
      <c r="C494" s="229">
        <v>392.8</v>
      </c>
      <c r="D494" s="230">
        <v>392.18333333333334</v>
      </c>
      <c r="E494" s="230">
        <v>385.66666666666669</v>
      </c>
      <c r="F494" s="230">
        <v>378.53333333333336</v>
      </c>
      <c r="G494" s="230">
        <v>372.01666666666671</v>
      </c>
      <c r="H494" s="230">
        <v>399.31666666666666</v>
      </c>
      <c r="I494" s="230">
        <v>405.83333333333331</v>
      </c>
      <c r="J494" s="230">
        <v>412.96666666666664</v>
      </c>
      <c r="K494" s="229">
        <v>398.7</v>
      </c>
      <c r="L494" s="229">
        <v>385.05</v>
      </c>
      <c r="M494" s="229">
        <v>1.8518399999999999</v>
      </c>
      <c r="N494" s="1"/>
      <c r="O494" s="1"/>
    </row>
    <row r="495" spans="1:15" ht="12.75" customHeight="1">
      <c r="A495" s="30">
        <v>485</v>
      </c>
      <c r="B495" s="215" t="s">
        <v>501</v>
      </c>
      <c r="C495" s="239">
        <v>1831.9</v>
      </c>
      <c r="D495" s="239">
        <v>1840.5166666666667</v>
      </c>
      <c r="E495" s="230">
        <v>1818.0333333333333</v>
      </c>
      <c r="F495" s="230">
        <v>1804.1666666666667</v>
      </c>
      <c r="G495" s="230">
        <v>1781.6833333333334</v>
      </c>
      <c r="H495" s="230">
        <v>1854.3833333333332</v>
      </c>
      <c r="I495" s="230">
        <v>1876.8666666666663</v>
      </c>
      <c r="J495" s="230">
        <v>1890.7333333333331</v>
      </c>
      <c r="K495" s="229">
        <v>1863</v>
      </c>
      <c r="L495" s="229">
        <v>1826.65</v>
      </c>
      <c r="M495" s="229">
        <v>0.47810999999999998</v>
      </c>
      <c r="N495" s="1"/>
      <c r="O495" s="1"/>
    </row>
    <row r="496" spans="1:15" ht="12.75" customHeight="1">
      <c r="A496" s="30">
        <v>486</v>
      </c>
      <c r="B496" s="215" t="s">
        <v>127</v>
      </c>
      <c r="C496" s="239">
        <v>7.65</v>
      </c>
      <c r="D496" s="239">
        <v>7.4833333333333334</v>
      </c>
      <c r="E496" s="230">
        <v>7.2166666666666668</v>
      </c>
      <c r="F496" s="230">
        <v>6.7833333333333332</v>
      </c>
      <c r="G496" s="230">
        <v>6.5166666666666666</v>
      </c>
      <c r="H496" s="230">
        <v>7.916666666666667</v>
      </c>
      <c r="I496" s="230">
        <v>8.1833333333333336</v>
      </c>
      <c r="J496" s="230">
        <v>8.6166666666666671</v>
      </c>
      <c r="K496" s="229">
        <v>7.75</v>
      </c>
      <c r="L496" s="229">
        <v>7.05</v>
      </c>
      <c r="M496" s="229">
        <v>2181.2027899999998</v>
      </c>
      <c r="N496" s="1"/>
      <c r="O496" s="1"/>
    </row>
    <row r="497" spans="1:15" ht="12.75" customHeight="1">
      <c r="A497" s="30">
        <v>487</v>
      </c>
      <c r="B497" s="215" t="s">
        <v>207</v>
      </c>
      <c r="C497" s="239">
        <v>806.1</v>
      </c>
      <c r="D497" s="239">
        <v>805.41666666666663</v>
      </c>
      <c r="E497" s="230">
        <v>801.83333333333326</v>
      </c>
      <c r="F497" s="230">
        <v>797.56666666666661</v>
      </c>
      <c r="G497" s="230">
        <v>793.98333333333323</v>
      </c>
      <c r="H497" s="230">
        <v>809.68333333333328</v>
      </c>
      <c r="I497" s="230">
        <v>813.26666666666654</v>
      </c>
      <c r="J497" s="230">
        <v>817.5333333333333</v>
      </c>
      <c r="K497" s="229">
        <v>809</v>
      </c>
      <c r="L497" s="229">
        <v>801.15</v>
      </c>
      <c r="M497" s="229">
        <v>5.2038799999999998</v>
      </c>
      <c r="N497" s="1"/>
      <c r="O497" s="1"/>
    </row>
    <row r="498" spans="1:15" ht="12.75" customHeight="1">
      <c r="A498" s="30">
        <v>488</v>
      </c>
      <c r="B498" s="215" t="s">
        <v>502</v>
      </c>
      <c r="C498" s="239">
        <v>281.35000000000002</v>
      </c>
      <c r="D498" s="239">
        <v>277.84999999999997</v>
      </c>
      <c r="E498" s="230">
        <v>271.69999999999993</v>
      </c>
      <c r="F498" s="230">
        <v>262.04999999999995</v>
      </c>
      <c r="G498" s="230">
        <v>255.89999999999992</v>
      </c>
      <c r="H498" s="230">
        <v>287.49999999999994</v>
      </c>
      <c r="I498" s="230">
        <v>293.64999999999992</v>
      </c>
      <c r="J498" s="230">
        <v>303.29999999999995</v>
      </c>
      <c r="K498" s="229">
        <v>284</v>
      </c>
      <c r="L498" s="229">
        <v>268.2</v>
      </c>
      <c r="M498" s="229">
        <v>26.894500000000001</v>
      </c>
      <c r="N498" s="1"/>
      <c r="O498" s="1"/>
    </row>
    <row r="499" spans="1:15" ht="12.75" customHeight="1">
      <c r="A499" s="30">
        <v>489</v>
      </c>
      <c r="B499" s="215" t="s">
        <v>503</v>
      </c>
      <c r="C499" s="239">
        <v>97.8</v>
      </c>
      <c r="D499" s="239">
        <v>98.016666666666666</v>
      </c>
      <c r="E499" s="230">
        <v>96.983333333333334</v>
      </c>
      <c r="F499" s="230">
        <v>96.166666666666671</v>
      </c>
      <c r="G499" s="230">
        <v>95.13333333333334</v>
      </c>
      <c r="H499" s="230">
        <v>98.833333333333329</v>
      </c>
      <c r="I499" s="230">
        <v>99.86666666666666</v>
      </c>
      <c r="J499" s="230">
        <v>100.68333333333332</v>
      </c>
      <c r="K499" s="229">
        <v>99.05</v>
      </c>
      <c r="L499" s="229">
        <v>97.2</v>
      </c>
      <c r="M499" s="229">
        <v>14.671889999999999</v>
      </c>
      <c r="N499" s="1"/>
      <c r="O499" s="1"/>
    </row>
    <row r="500" spans="1:15" ht="12.75" customHeight="1">
      <c r="A500" s="30">
        <v>490</v>
      </c>
      <c r="B500" s="215" t="s">
        <v>504</v>
      </c>
      <c r="C500" s="239">
        <v>841.9</v>
      </c>
      <c r="D500" s="239">
        <v>844.61666666666667</v>
      </c>
      <c r="E500" s="230">
        <v>822.5333333333333</v>
      </c>
      <c r="F500" s="230">
        <v>803.16666666666663</v>
      </c>
      <c r="G500" s="230">
        <v>781.08333333333326</v>
      </c>
      <c r="H500" s="230">
        <v>863.98333333333335</v>
      </c>
      <c r="I500" s="230">
        <v>886.06666666666661</v>
      </c>
      <c r="J500" s="230">
        <v>905.43333333333339</v>
      </c>
      <c r="K500" s="229">
        <v>866.7</v>
      </c>
      <c r="L500" s="229">
        <v>825.25</v>
      </c>
      <c r="M500" s="229">
        <v>4.3352899999999996</v>
      </c>
      <c r="N500" s="1"/>
      <c r="O500" s="1"/>
    </row>
    <row r="501" spans="1:15" ht="12.75" customHeight="1">
      <c r="A501" s="30">
        <v>491</v>
      </c>
      <c r="B501" s="215" t="s">
        <v>276</v>
      </c>
      <c r="C501" s="239">
        <v>1441.95</v>
      </c>
      <c r="D501" s="239">
        <v>1437.5166666666664</v>
      </c>
      <c r="E501" s="230">
        <v>1417.2833333333328</v>
      </c>
      <c r="F501" s="230">
        <v>1392.6166666666663</v>
      </c>
      <c r="G501" s="230">
        <v>1372.3833333333328</v>
      </c>
      <c r="H501" s="230">
        <v>1462.1833333333329</v>
      </c>
      <c r="I501" s="230">
        <v>1482.4166666666665</v>
      </c>
      <c r="J501" s="230">
        <v>1507.083333333333</v>
      </c>
      <c r="K501" s="229">
        <v>1457.75</v>
      </c>
      <c r="L501" s="229">
        <v>1412.85</v>
      </c>
      <c r="M501" s="229">
        <v>1.0850500000000001</v>
      </c>
      <c r="N501" s="1"/>
      <c r="O501" s="1"/>
    </row>
    <row r="502" spans="1:15" ht="12.75" customHeight="1">
      <c r="A502" s="30">
        <v>492</v>
      </c>
      <c r="B502" s="215" t="s">
        <v>208</v>
      </c>
      <c r="C502" s="215">
        <v>402.8</v>
      </c>
      <c r="D502" s="239">
        <v>402.4666666666667</v>
      </c>
      <c r="E502" s="230">
        <v>401.33333333333337</v>
      </c>
      <c r="F502" s="230">
        <v>399.86666666666667</v>
      </c>
      <c r="G502" s="230">
        <v>398.73333333333335</v>
      </c>
      <c r="H502" s="230">
        <v>403.93333333333339</v>
      </c>
      <c r="I502" s="230">
        <v>405.06666666666672</v>
      </c>
      <c r="J502" s="230">
        <v>406.53333333333342</v>
      </c>
      <c r="K502" s="229">
        <v>403.6</v>
      </c>
      <c r="L502" s="229">
        <v>401</v>
      </c>
      <c r="M502" s="229">
        <v>41.079300000000003</v>
      </c>
      <c r="N502" s="1"/>
      <c r="O502" s="1"/>
    </row>
    <row r="503" spans="1:15" ht="12.75" customHeight="1">
      <c r="A503" s="30">
        <v>493</v>
      </c>
      <c r="B503" s="215" t="s">
        <v>505</v>
      </c>
      <c r="C503" s="215">
        <v>170.15</v>
      </c>
      <c r="D503" s="239">
        <v>172.45000000000002</v>
      </c>
      <c r="E503" s="230">
        <v>167.25000000000003</v>
      </c>
      <c r="F503" s="230">
        <v>164.35000000000002</v>
      </c>
      <c r="G503" s="230">
        <v>159.15000000000003</v>
      </c>
      <c r="H503" s="230">
        <v>175.35000000000002</v>
      </c>
      <c r="I503" s="230">
        <v>180.55</v>
      </c>
      <c r="J503" s="230">
        <v>183.45000000000002</v>
      </c>
      <c r="K503" s="229">
        <v>177.65</v>
      </c>
      <c r="L503" s="229">
        <v>169.55</v>
      </c>
      <c r="M503" s="229">
        <v>25.531490000000002</v>
      </c>
      <c r="N503" s="1"/>
      <c r="O503" s="1"/>
    </row>
    <row r="504" spans="1:15" ht="12.75" customHeight="1">
      <c r="A504" s="30">
        <v>494</v>
      </c>
      <c r="B504" s="215" t="s">
        <v>277</v>
      </c>
      <c r="C504" s="215">
        <v>16.149999999999999</v>
      </c>
      <c r="D504" s="239">
        <v>16.150000000000002</v>
      </c>
      <c r="E504" s="230">
        <v>16.000000000000004</v>
      </c>
      <c r="F504" s="230">
        <v>15.850000000000001</v>
      </c>
      <c r="G504" s="230">
        <v>15.700000000000003</v>
      </c>
      <c r="H504" s="230">
        <v>16.300000000000004</v>
      </c>
      <c r="I504" s="230">
        <v>16.450000000000003</v>
      </c>
      <c r="J504" s="230">
        <v>16.600000000000005</v>
      </c>
      <c r="K504" s="229">
        <v>16.3</v>
      </c>
      <c r="L504" s="229">
        <v>16</v>
      </c>
      <c r="M504" s="229">
        <v>526.28264000000001</v>
      </c>
      <c r="N504" s="1"/>
      <c r="O504" s="1"/>
    </row>
    <row r="505" spans="1:15" ht="12.75" customHeight="1">
      <c r="A505" s="30">
        <v>495</v>
      </c>
      <c r="B505" s="215" t="s">
        <v>830</v>
      </c>
      <c r="C505" s="215">
        <v>11520.2</v>
      </c>
      <c r="D505" s="239">
        <v>11558.566666666666</v>
      </c>
      <c r="E505" s="230">
        <v>11417.133333333331</v>
      </c>
      <c r="F505" s="230">
        <v>11314.066666666666</v>
      </c>
      <c r="G505" s="230">
        <v>11172.633333333331</v>
      </c>
      <c r="H505" s="230">
        <v>11661.633333333331</v>
      </c>
      <c r="I505" s="230">
        <v>11803.066666666666</v>
      </c>
      <c r="J505" s="230">
        <v>11906.133333333331</v>
      </c>
      <c r="K505" s="229">
        <v>11700</v>
      </c>
      <c r="L505" s="229">
        <v>11455.5</v>
      </c>
      <c r="M505" s="229">
        <v>7.5499999999999998E-2</v>
      </c>
      <c r="N505" s="1"/>
      <c r="O505" s="1"/>
    </row>
    <row r="506" spans="1:15" ht="12.75" customHeight="1">
      <c r="A506" s="30">
        <v>496</v>
      </c>
      <c r="B506" s="215" t="s">
        <v>209</v>
      </c>
      <c r="C506" s="239">
        <v>201.05</v>
      </c>
      <c r="D506" s="230">
        <v>200.28333333333333</v>
      </c>
      <c r="E506" s="230">
        <v>198.61666666666667</v>
      </c>
      <c r="F506" s="230">
        <v>196.18333333333334</v>
      </c>
      <c r="G506" s="230">
        <v>194.51666666666668</v>
      </c>
      <c r="H506" s="230">
        <v>202.71666666666667</v>
      </c>
      <c r="I506" s="230">
        <v>204.38333333333335</v>
      </c>
      <c r="J506" s="229">
        <v>206.81666666666666</v>
      </c>
      <c r="K506" s="229">
        <v>201.95</v>
      </c>
      <c r="L506" s="229">
        <v>197.85</v>
      </c>
      <c r="M506" s="215">
        <v>57.66845</v>
      </c>
      <c r="N506" s="1"/>
      <c r="O506" s="1"/>
    </row>
    <row r="507" spans="1:15" ht="12.75" customHeight="1">
      <c r="A507" s="30">
        <v>497</v>
      </c>
      <c r="B507" s="215" t="s">
        <v>506</v>
      </c>
      <c r="C507" s="239">
        <v>394.45</v>
      </c>
      <c r="D507" s="230">
        <v>396.06666666666666</v>
      </c>
      <c r="E507" s="230">
        <v>389.68333333333334</v>
      </c>
      <c r="F507" s="230">
        <v>384.91666666666669</v>
      </c>
      <c r="G507" s="230">
        <v>378.53333333333336</v>
      </c>
      <c r="H507" s="230">
        <v>400.83333333333331</v>
      </c>
      <c r="I507" s="230">
        <v>407.21666666666664</v>
      </c>
      <c r="J507" s="229">
        <v>411.98333333333329</v>
      </c>
      <c r="K507" s="229">
        <v>402.45</v>
      </c>
      <c r="L507" s="229">
        <v>391.3</v>
      </c>
      <c r="M507" s="215">
        <v>11.641360000000001</v>
      </c>
      <c r="N507" s="1"/>
      <c r="O507" s="1"/>
    </row>
    <row r="508" spans="1:15" ht="12.75" customHeight="1">
      <c r="A508" s="30">
        <v>498</v>
      </c>
      <c r="B508" s="215" t="s">
        <v>804</v>
      </c>
      <c r="C508" s="215">
        <v>74.5</v>
      </c>
      <c r="D508" s="239">
        <v>73.966666666666669</v>
      </c>
      <c r="E508" s="230">
        <v>72.933333333333337</v>
      </c>
      <c r="F508" s="230">
        <v>71.366666666666674</v>
      </c>
      <c r="G508" s="230">
        <v>70.333333333333343</v>
      </c>
      <c r="H508" s="230">
        <v>75.533333333333331</v>
      </c>
      <c r="I508" s="230">
        <v>76.566666666666663</v>
      </c>
      <c r="J508" s="230">
        <v>78.133333333333326</v>
      </c>
      <c r="K508" s="229">
        <v>75</v>
      </c>
      <c r="L508" s="229">
        <v>72.400000000000006</v>
      </c>
      <c r="M508" s="229">
        <v>678.71843999999999</v>
      </c>
      <c r="N508" s="1"/>
      <c r="O508" s="1"/>
    </row>
    <row r="509" spans="1:15" ht="12.75" customHeight="1">
      <c r="A509" s="30">
        <v>499</v>
      </c>
      <c r="B509" s="215" t="s">
        <v>796</v>
      </c>
      <c r="C509" s="215">
        <v>515.1</v>
      </c>
      <c r="D509" s="239">
        <v>515.5333333333333</v>
      </c>
      <c r="E509" s="230">
        <v>512.31666666666661</v>
      </c>
      <c r="F509" s="230">
        <v>509.5333333333333</v>
      </c>
      <c r="G509" s="230">
        <v>506.31666666666661</v>
      </c>
      <c r="H509" s="230">
        <v>518.31666666666661</v>
      </c>
      <c r="I509" s="230">
        <v>521.5333333333333</v>
      </c>
      <c r="J509" s="230">
        <v>524.31666666666661</v>
      </c>
      <c r="K509" s="229">
        <v>518.75</v>
      </c>
      <c r="L509" s="229">
        <v>512.75</v>
      </c>
      <c r="M509" s="229">
        <v>8.3174600000000005</v>
      </c>
      <c r="N509" s="1"/>
      <c r="O509" s="1"/>
    </row>
    <row r="510" spans="1:15" ht="12.75" customHeight="1">
      <c r="A510" s="256">
        <v>500</v>
      </c>
      <c r="B510" s="215" t="s">
        <v>507</v>
      </c>
      <c r="C510" s="239">
        <v>1489.65</v>
      </c>
      <c r="D510" s="230">
        <v>1495.7333333333333</v>
      </c>
      <c r="E510" s="230">
        <v>1473.2166666666667</v>
      </c>
      <c r="F510" s="230">
        <v>1456.7833333333333</v>
      </c>
      <c r="G510" s="230">
        <v>1434.2666666666667</v>
      </c>
      <c r="H510" s="230">
        <v>1512.1666666666667</v>
      </c>
      <c r="I510" s="230">
        <v>1534.6833333333336</v>
      </c>
      <c r="J510" s="229">
        <v>1551.1166666666668</v>
      </c>
      <c r="K510" s="229">
        <v>1518.25</v>
      </c>
      <c r="L510" s="229">
        <v>1479.3</v>
      </c>
      <c r="M510" s="215">
        <v>0.43757000000000001</v>
      </c>
      <c r="N510" s="1"/>
      <c r="O510" s="1"/>
    </row>
    <row r="511" spans="1:15" ht="12.75" customHeight="1">
      <c r="A511" s="215">
        <v>501</v>
      </c>
      <c r="B511" s="215" t="s">
        <v>508</v>
      </c>
      <c r="C511" s="215">
        <v>1684.9</v>
      </c>
      <c r="D511" s="239">
        <v>1701.95</v>
      </c>
      <c r="E511" s="230">
        <v>1663.95</v>
      </c>
      <c r="F511" s="230">
        <v>1643</v>
      </c>
      <c r="G511" s="230">
        <v>1605</v>
      </c>
      <c r="H511" s="230">
        <v>1722.9</v>
      </c>
      <c r="I511" s="230">
        <v>1760.9</v>
      </c>
      <c r="J511" s="230">
        <v>1781.8500000000001</v>
      </c>
      <c r="K511" s="229">
        <v>1739.95</v>
      </c>
      <c r="L511" s="229">
        <v>1681</v>
      </c>
      <c r="M511" s="229">
        <v>0.89639999999999997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E10" sqref="E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3"/>
      <c r="B5" s="384"/>
      <c r="C5" s="383"/>
      <c r="D5" s="38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7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85" t="s">
        <v>510</v>
      </c>
      <c r="C7" s="384"/>
      <c r="D7" s="7">
        <f>Main!B10</f>
        <v>45085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45084</v>
      </c>
      <c r="B10" s="29">
        <v>539662</v>
      </c>
      <c r="C10" s="28" t="s">
        <v>973</v>
      </c>
      <c r="D10" s="28" t="s">
        <v>974</v>
      </c>
      <c r="E10" s="28" t="s">
        <v>520</v>
      </c>
      <c r="F10" s="85">
        <v>75336</v>
      </c>
      <c r="G10" s="29">
        <v>12.03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45084</v>
      </c>
      <c r="B11" s="29">
        <v>543211</v>
      </c>
      <c r="C11" s="28" t="s">
        <v>975</v>
      </c>
      <c r="D11" s="28" t="s">
        <v>976</v>
      </c>
      <c r="E11" s="28" t="s">
        <v>519</v>
      </c>
      <c r="F11" s="85">
        <v>200000</v>
      </c>
      <c r="G11" s="29">
        <v>26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45084</v>
      </c>
      <c r="B12" s="29">
        <v>543211</v>
      </c>
      <c r="C12" s="28" t="s">
        <v>975</v>
      </c>
      <c r="D12" s="28" t="s">
        <v>977</v>
      </c>
      <c r="E12" s="28" t="s">
        <v>520</v>
      </c>
      <c r="F12" s="85">
        <v>100000</v>
      </c>
      <c r="G12" s="29">
        <v>25.9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45084</v>
      </c>
      <c r="B13" s="29">
        <v>543211</v>
      </c>
      <c r="C13" s="28" t="s">
        <v>975</v>
      </c>
      <c r="D13" s="28" t="s">
        <v>978</v>
      </c>
      <c r="E13" s="28" t="s">
        <v>520</v>
      </c>
      <c r="F13" s="85">
        <v>100000</v>
      </c>
      <c r="G13" s="29">
        <v>26.1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45084</v>
      </c>
      <c r="B14" s="29">
        <v>539991</v>
      </c>
      <c r="C14" s="28" t="s">
        <v>979</v>
      </c>
      <c r="D14" s="28" t="s">
        <v>980</v>
      </c>
      <c r="E14" s="28" t="s">
        <v>520</v>
      </c>
      <c r="F14" s="85">
        <v>264943</v>
      </c>
      <c r="G14" s="29">
        <v>140.05000000000001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45084</v>
      </c>
      <c r="B15" s="29">
        <v>539991</v>
      </c>
      <c r="C15" s="28" t="s">
        <v>979</v>
      </c>
      <c r="D15" s="28" t="s">
        <v>981</v>
      </c>
      <c r="E15" s="28" t="s">
        <v>519</v>
      </c>
      <c r="F15" s="85">
        <v>150000</v>
      </c>
      <c r="G15" s="29">
        <v>140.05000000000001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45084</v>
      </c>
      <c r="B16" s="29">
        <v>531977</v>
      </c>
      <c r="C16" s="28" t="s">
        <v>982</v>
      </c>
      <c r="D16" s="28" t="s">
        <v>983</v>
      </c>
      <c r="E16" s="28" t="s">
        <v>520</v>
      </c>
      <c r="F16" s="85">
        <v>1259645</v>
      </c>
      <c r="G16" s="29">
        <v>5.68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45084</v>
      </c>
      <c r="B17" s="29">
        <v>543435</v>
      </c>
      <c r="C17" s="28" t="s">
        <v>984</v>
      </c>
      <c r="D17" s="28" t="s">
        <v>985</v>
      </c>
      <c r="E17" s="28" t="s">
        <v>520</v>
      </c>
      <c r="F17" s="85">
        <v>12450</v>
      </c>
      <c r="G17" s="29">
        <v>202.05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45084</v>
      </c>
      <c r="B18" s="29">
        <v>511074</v>
      </c>
      <c r="C18" s="28" t="s">
        <v>986</v>
      </c>
      <c r="D18" s="28" t="s">
        <v>987</v>
      </c>
      <c r="E18" s="28" t="s">
        <v>519</v>
      </c>
      <c r="F18" s="85">
        <v>10797</v>
      </c>
      <c r="G18" s="29">
        <v>607.20000000000005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45084</v>
      </c>
      <c r="B19" s="29">
        <v>511074</v>
      </c>
      <c r="C19" s="28" t="s">
        <v>986</v>
      </c>
      <c r="D19" s="28" t="s">
        <v>988</v>
      </c>
      <c r="E19" s="28" t="s">
        <v>520</v>
      </c>
      <c r="F19" s="85">
        <v>10797</v>
      </c>
      <c r="G19" s="29">
        <v>607.20000000000005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45084</v>
      </c>
      <c r="B20" s="29">
        <v>543284</v>
      </c>
      <c r="C20" s="28" t="s">
        <v>989</v>
      </c>
      <c r="D20" s="28" t="s">
        <v>990</v>
      </c>
      <c r="E20" s="28" t="s">
        <v>520</v>
      </c>
      <c r="F20" s="85">
        <v>200000</v>
      </c>
      <c r="G20" s="29">
        <v>492.35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45084</v>
      </c>
      <c r="B21" s="29">
        <v>542924</v>
      </c>
      <c r="C21" s="28" t="s">
        <v>991</v>
      </c>
      <c r="D21" s="28" t="s">
        <v>992</v>
      </c>
      <c r="E21" s="28" t="s">
        <v>520</v>
      </c>
      <c r="F21" s="85">
        <v>59500</v>
      </c>
      <c r="G21" s="29">
        <v>3.85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45084</v>
      </c>
      <c r="B22" s="29">
        <v>542924</v>
      </c>
      <c r="C22" s="28" t="s">
        <v>991</v>
      </c>
      <c r="D22" s="28" t="s">
        <v>992</v>
      </c>
      <c r="E22" s="28" t="s">
        <v>519</v>
      </c>
      <c r="F22" s="85">
        <v>98000</v>
      </c>
      <c r="G22" s="29">
        <v>3.95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45084</v>
      </c>
      <c r="B23" s="29">
        <v>539686</v>
      </c>
      <c r="C23" s="28" t="s">
        <v>993</v>
      </c>
      <c r="D23" s="28" t="s">
        <v>994</v>
      </c>
      <c r="E23" s="28" t="s">
        <v>520</v>
      </c>
      <c r="F23" s="85">
        <v>206880</v>
      </c>
      <c r="G23" s="29">
        <v>217.24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45084</v>
      </c>
      <c r="B24" s="29">
        <v>539686</v>
      </c>
      <c r="C24" s="28" t="s">
        <v>993</v>
      </c>
      <c r="D24" s="28" t="s">
        <v>995</v>
      </c>
      <c r="E24" s="28" t="s">
        <v>519</v>
      </c>
      <c r="F24" s="85">
        <v>129328</v>
      </c>
      <c r="G24" s="29">
        <v>220.24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45084</v>
      </c>
      <c r="B25" s="29">
        <v>539686</v>
      </c>
      <c r="C25" s="28" t="s">
        <v>993</v>
      </c>
      <c r="D25" s="28" t="s">
        <v>995</v>
      </c>
      <c r="E25" s="28" t="s">
        <v>520</v>
      </c>
      <c r="F25" s="85">
        <v>61827</v>
      </c>
      <c r="G25" s="29">
        <v>230.84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45084</v>
      </c>
      <c r="B26" s="29">
        <v>543874</v>
      </c>
      <c r="C26" s="28" t="s">
        <v>996</v>
      </c>
      <c r="D26" s="28" t="s">
        <v>997</v>
      </c>
      <c r="E26" s="28" t="s">
        <v>519</v>
      </c>
      <c r="F26" s="85">
        <v>150000</v>
      </c>
      <c r="G26" s="29">
        <v>63.29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45084</v>
      </c>
      <c r="B27" s="29">
        <v>543874</v>
      </c>
      <c r="C27" s="28" t="s">
        <v>996</v>
      </c>
      <c r="D27" s="28" t="s">
        <v>998</v>
      </c>
      <c r="E27" s="28" t="s">
        <v>520</v>
      </c>
      <c r="F27" s="85">
        <v>90000</v>
      </c>
      <c r="G27" s="29">
        <v>63.11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45084</v>
      </c>
      <c r="B28" s="29">
        <v>543874</v>
      </c>
      <c r="C28" s="28" t="s">
        <v>996</v>
      </c>
      <c r="D28" s="28" t="s">
        <v>931</v>
      </c>
      <c r="E28" s="28" t="s">
        <v>519</v>
      </c>
      <c r="F28" s="85">
        <v>224000</v>
      </c>
      <c r="G28" s="29">
        <v>63.24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45084</v>
      </c>
      <c r="B29" s="29">
        <v>543874</v>
      </c>
      <c r="C29" s="28" t="s">
        <v>996</v>
      </c>
      <c r="D29" s="28" t="s">
        <v>931</v>
      </c>
      <c r="E29" s="28" t="s">
        <v>520</v>
      </c>
      <c r="F29" s="85">
        <v>224000</v>
      </c>
      <c r="G29" s="29">
        <v>63.5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45084</v>
      </c>
      <c r="B30" s="29">
        <v>543874</v>
      </c>
      <c r="C30" s="28" t="s">
        <v>996</v>
      </c>
      <c r="D30" s="28" t="s">
        <v>999</v>
      </c>
      <c r="E30" s="28" t="s">
        <v>520</v>
      </c>
      <c r="F30" s="85">
        <v>224000</v>
      </c>
      <c r="G30" s="29">
        <v>63.45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45084</v>
      </c>
      <c r="B31" s="29">
        <v>543874</v>
      </c>
      <c r="C31" s="28" t="s">
        <v>996</v>
      </c>
      <c r="D31" s="28" t="s">
        <v>1000</v>
      </c>
      <c r="E31" s="28" t="s">
        <v>520</v>
      </c>
      <c r="F31" s="85">
        <v>104000</v>
      </c>
      <c r="G31" s="29">
        <v>63.21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45084</v>
      </c>
      <c r="B32" s="29">
        <v>543874</v>
      </c>
      <c r="C32" s="28" t="s">
        <v>996</v>
      </c>
      <c r="D32" s="28" t="s">
        <v>1000</v>
      </c>
      <c r="E32" s="28" t="s">
        <v>519</v>
      </c>
      <c r="F32" s="85">
        <v>104000</v>
      </c>
      <c r="G32" s="29">
        <v>63.42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45084</v>
      </c>
      <c r="B33" s="29">
        <v>543874</v>
      </c>
      <c r="C33" s="28" t="s">
        <v>996</v>
      </c>
      <c r="D33" s="28" t="s">
        <v>1001</v>
      </c>
      <c r="E33" s="28" t="s">
        <v>520</v>
      </c>
      <c r="F33" s="85">
        <v>100000</v>
      </c>
      <c r="G33" s="29">
        <v>63.1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45084</v>
      </c>
      <c r="B34" s="29">
        <v>543874</v>
      </c>
      <c r="C34" s="28" t="s">
        <v>996</v>
      </c>
      <c r="D34" s="28" t="s">
        <v>1002</v>
      </c>
      <c r="E34" s="28" t="s">
        <v>520</v>
      </c>
      <c r="F34" s="85">
        <v>84000</v>
      </c>
      <c r="G34" s="29">
        <v>63.81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45084</v>
      </c>
      <c r="B35" s="29">
        <v>543874</v>
      </c>
      <c r="C35" s="28" t="s">
        <v>996</v>
      </c>
      <c r="D35" s="28" t="s">
        <v>1003</v>
      </c>
      <c r="E35" s="28" t="s">
        <v>520</v>
      </c>
      <c r="F35" s="85">
        <v>84000</v>
      </c>
      <c r="G35" s="29">
        <v>63.83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45084</v>
      </c>
      <c r="B36" s="29">
        <v>538895</v>
      </c>
      <c r="C36" s="28" t="s">
        <v>1004</v>
      </c>
      <c r="D36" s="28" t="s">
        <v>1005</v>
      </c>
      <c r="E36" s="28" t="s">
        <v>519</v>
      </c>
      <c r="F36" s="85">
        <v>50300</v>
      </c>
      <c r="G36" s="29">
        <v>27.19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45084</v>
      </c>
      <c r="B37" s="29">
        <v>543385</v>
      </c>
      <c r="C37" s="28" t="s">
        <v>1006</v>
      </c>
      <c r="D37" s="28" t="s">
        <v>1007</v>
      </c>
      <c r="E37" s="28" t="s">
        <v>519</v>
      </c>
      <c r="F37" s="85">
        <v>3000000</v>
      </c>
      <c r="G37" s="29">
        <v>118.75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45084</v>
      </c>
      <c r="B38" s="29">
        <v>543385</v>
      </c>
      <c r="C38" s="28" t="s">
        <v>1006</v>
      </c>
      <c r="D38" s="28" t="s">
        <v>1008</v>
      </c>
      <c r="E38" s="28" t="s">
        <v>520</v>
      </c>
      <c r="F38" s="85">
        <v>3000000</v>
      </c>
      <c r="G38" s="29">
        <v>118.75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45084</v>
      </c>
      <c r="B39" s="29">
        <v>531626</v>
      </c>
      <c r="C39" s="28" t="s">
        <v>935</v>
      </c>
      <c r="D39" s="28" t="s">
        <v>1009</v>
      </c>
      <c r="E39" s="28" t="s">
        <v>520</v>
      </c>
      <c r="F39" s="85">
        <v>2700000</v>
      </c>
      <c r="G39" s="29">
        <v>5.4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45084</v>
      </c>
      <c r="B40" s="29">
        <v>531626</v>
      </c>
      <c r="C40" s="28" t="s">
        <v>935</v>
      </c>
      <c r="D40" s="28" t="s">
        <v>936</v>
      </c>
      <c r="E40" s="28" t="s">
        <v>519</v>
      </c>
      <c r="F40" s="85">
        <v>2724998</v>
      </c>
      <c r="G40" s="29">
        <v>5.4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45084</v>
      </c>
      <c r="B41" s="29">
        <v>530741</v>
      </c>
      <c r="C41" s="28" t="s">
        <v>1010</v>
      </c>
      <c r="D41" s="28" t="s">
        <v>1011</v>
      </c>
      <c r="E41" s="28" t="s">
        <v>520</v>
      </c>
      <c r="F41" s="85">
        <v>53571</v>
      </c>
      <c r="G41" s="29">
        <v>278.60000000000002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45084</v>
      </c>
      <c r="B42" s="29">
        <v>531637</v>
      </c>
      <c r="C42" s="28" t="s">
        <v>1012</v>
      </c>
      <c r="D42" s="28" t="s">
        <v>1013</v>
      </c>
      <c r="E42" s="28" t="s">
        <v>520</v>
      </c>
      <c r="F42" s="85">
        <v>216000</v>
      </c>
      <c r="G42" s="29">
        <v>500.27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45084</v>
      </c>
      <c r="B43" s="29">
        <v>536659</v>
      </c>
      <c r="C43" s="28" t="s">
        <v>1014</v>
      </c>
      <c r="D43" s="28" t="s">
        <v>1015</v>
      </c>
      <c r="E43" s="28" t="s">
        <v>520</v>
      </c>
      <c r="F43" s="85">
        <v>1046</v>
      </c>
      <c r="G43" s="29">
        <v>14.22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45084</v>
      </c>
      <c r="B44" s="29">
        <v>536659</v>
      </c>
      <c r="C44" s="28" t="s">
        <v>1014</v>
      </c>
      <c r="D44" s="28" t="s">
        <v>1015</v>
      </c>
      <c r="E44" s="28" t="s">
        <v>519</v>
      </c>
      <c r="F44" s="85">
        <v>37046</v>
      </c>
      <c r="G44" s="29">
        <v>14.43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45084</v>
      </c>
      <c r="B45" s="29">
        <v>539673</v>
      </c>
      <c r="C45" s="28" t="s">
        <v>1016</v>
      </c>
      <c r="D45" s="28" t="s">
        <v>1017</v>
      </c>
      <c r="E45" s="28" t="s">
        <v>520</v>
      </c>
      <c r="F45" s="85">
        <v>10293</v>
      </c>
      <c r="G45" s="29">
        <v>27.35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45084</v>
      </c>
      <c r="B46" s="29">
        <v>540175</v>
      </c>
      <c r="C46" s="28" t="s">
        <v>1018</v>
      </c>
      <c r="D46" s="28" t="s">
        <v>1019</v>
      </c>
      <c r="E46" s="28" t="s">
        <v>519</v>
      </c>
      <c r="F46" s="85">
        <v>55501</v>
      </c>
      <c r="G46" s="29">
        <v>12.39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45084</v>
      </c>
      <c r="B47" s="29">
        <v>530525</v>
      </c>
      <c r="C47" s="28" t="s">
        <v>938</v>
      </c>
      <c r="D47" s="28" t="s">
        <v>1020</v>
      </c>
      <c r="E47" s="28" t="s">
        <v>520</v>
      </c>
      <c r="F47" s="85">
        <v>69343</v>
      </c>
      <c r="G47" s="29">
        <v>19.02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45084</v>
      </c>
      <c r="B48" s="29">
        <v>527005</v>
      </c>
      <c r="C48" s="28" t="s">
        <v>1021</v>
      </c>
      <c r="D48" s="28" t="s">
        <v>1022</v>
      </c>
      <c r="E48" s="28" t="s">
        <v>520</v>
      </c>
      <c r="F48" s="85">
        <v>20000</v>
      </c>
      <c r="G48" s="29">
        <v>172.65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45084</v>
      </c>
      <c r="B49" s="29">
        <v>530439</v>
      </c>
      <c r="C49" s="28" t="s">
        <v>1023</v>
      </c>
      <c r="D49" s="28" t="s">
        <v>1024</v>
      </c>
      <c r="E49" s="28" t="s">
        <v>519</v>
      </c>
      <c r="F49" s="85">
        <v>25000</v>
      </c>
      <c r="G49" s="29">
        <v>7.6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45084</v>
      </c>
      <c r="B50" s="29">
        <v>530439</v>
      </c>
      <c r="C50" s="28" t="s">
        <v>1023</v>
      </c>
      <c r="D50" s="28" t="s">
        <v>1024</v>
      </c>
      <c r="E50" s="28" t="s">
        <v>520</v>
      </c>
      <c r="F50" s="85">
        <v>100000</v>
      </c>
      <c r="G50" s="29">
        <v>8.51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45084</v>
      </c>
      <c r="B51" s="29">
        <v>530439</v>
      </c>
      <c r="C51" s="28" t="s">
        <v>1023</v>
      </c>
      <c r="D51" s="28" t="s">
        <v>1020</v>
      </c>
      <c r="E51" s="28" t="s">
        <v>520</v>
      </c>
      <c r="F51" s="85">
        <v>67558</v>
      </c>
      <c r="G51" s="29">
        <v>9.0399999999999991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45084</v>
      </c>
      <c r="B52" s="29">
        <v>530439</v>
      </c>
      <c r="C52" s="28" t="s">
        <v>1023</v>
      </c>
      <c r="D52" s="28" t="s">
        <v>1025</v>
      </c>
      <c r="E52" s="28" t="s">
        <v>519</v>
      </c>
      <c r="F52" s="85">
        <v>90000</v>
      </c>
      <c r="G52" s="29">
        <v>9.0399999999999991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45084</v>
      </c>
      <c r="B53" s="29">
        <v>530439</v>
      </c>
      <c r="C53" s="28" t="s">
        <v>1023</v>
      </c>
      <c r="D53" s="28" t="s">
        <v>1025</v>
      </c>
      <c r="E53" s="28" t="s">
        <v>520</v>
      </c>
      <c r="F53" s="85">
        <v>152685</v>
      </c>
      <c r="G53" s="29">
        <v>7.58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45084</v>
      </c>
      <c r="B54" s="29">
        <v>530439</v>
      </c>
      <c r="C54" s="28" t="s">
        <v>1023</v>
      </c>
      <c r="D54" s="28" t="s">
        <v>877</v>
      </c>
      <c r="E54" s="28" t="s">
        <v>520</v>
      </c>
      <c r="F54" s="85">
        <v>92419</v>
      </c>
      <c r="G54" s="29">
        <v>7.53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45084</v>
      </c>
      <c r="B55" s="29">
        <v>530439</v>
      </c>
      <c r="C55" s="28" t="s">
        <v>1023</v>
      </c>
      <c r="D55" s="28" t="s">
        <v>877</v>
      </c>
      <c r="E55" s="28" t="s">
        <v>519</v>
      </c>
      <c r="F55" s="85">
        <v>77000</v>
      </c>
      <c r="G55" s="29">
        <v>7.6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45084</v>
      </c>
      <c r="B56" s="29">
        <v>530439</v>
      </c>
      <c r="C56" s="28" t="s">
        <v>1023</v>
      </c>
      <c r="D56" s="28" t="s">
        <v>1026</v>
      </c>
      <c r="E56" s="28" t="s">
        <v>519</v>
      </c>
      <c r="F56" s="85">
        <v>50000</v>
      </c>
      <c r="G56" s="29">
        <v>7.53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45084</v>
      </c>
      <c r="B57" s="29">
        <v>538923</v>
      </c>
      <c r="C57" s="28" t="s">
        <v>1027</v>
      </c>
      <c r="D57" s="28" t="s">
        <v>930</v>
      </c>
      <c r="E57" s="28" t="s">
        <v>520</v>
      </c>
      <c r="F57" s="85">
        <v>22523</v>
      </c>
      <c r="G57" s="29">
        <v>56.5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45084</v>
      </c>
      <c r="B58" s="29">
        <v>542765</v>
      </c>
      <c r="C58" s="28" t="s">
        <v>918</v>
      </c>
      <c r="D58" s="28" t="s">
        <v>1028</v>
      </c>
      <c r="E58" s="28" t="s">
        <v>519</v>
      </c>
      <c r="F58" s="85">
        <v>2000</v>
      </c>
      <c r="G58" s="29">
        <v>154.9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45084</v>
      </c>
      <c r="B59" s="29">
        <v>542765</v>
      </c>
      <c r="C59" s="28" t="s">
        <v>918</v>
      </c>
      <c r="D59" s="28" t="s">
        <v>1029</v>
      </c>
      <c r="E59" s="28" t="s">
        <v>519</v>
      </c>
      <c r="F59" s="85">
        <v>2000</v>
      </c>
      <c r="G59" s="29">
        <v>154.19999999999999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45084</v>
      </c>
      <c r="B60" s="29">
        <v>542765</v>
      </c>
      <c r="C60" s="28" t="s">
        <v>918</v>
      </c>
      <c r="D60" s="28" t="s">
        <v>934</v>
      </c>
      <c r="E60" s="28" t="s">
        <v>520</v>
      </c>
      <c r="F60" s="85">
        <v>2000</v>
      </c>
      <c r="G60" s="29">
        <v>154.47999999999999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45084</v>
      </c>
      <c r="B61" s="29">
        <v>542765</v>
      </c>
      <c r="C61" s="28" t="s">
        <v>918</v>
      </c>
      <c r="D61" s="28" t="s">
        <v>934</v>
      </c>
      <c r="E61" s="28" t="s">
        <v>519</v>
      </c>
      <c r="F61" s="85">
        <v>1000</v>
      </c>
      <c r="G61" s="29">
        <v>155.4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45084</v>
      </c>
      <c r="B62" s="29">
        <v>543545</v>
      </c>
      <c r="C62" s="28" t="s">
        <v>1030</v>
      </c>
      <c r="D62" s="28" t="s">
        <v>937</v>
      </c>
      <c r="E62" s="28" t="s">
        <v>519</v>
      </c>
      <c r="F62" s="85">
        <v>1235800</v>
      </c>
      <c r="G62" s="29">
        <v>2.85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45084</v>
      </c>
      <c r="B63" s="29">
        <v>543545</v>
      </c>
      <c r="C63" s="28" t="s">
        <v>1030</v>
      </c>
      <c r="D63" s="28" t="s">
        <v>1031</v>
      </c>
      <c r="E63" s="28" t="s">
        <v>520</v>
      </c>
      <c r="F63" s="85">
        <v>417500</v>
      </c>
      <c r="G63" s="29">
        <v>2.81</v>
      </c>
      <c r="H63" s="29" t="s">
        <v>301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45084</v>
      </c>
      <c r="B64" s="29">
        <v>542803</v>
      </c>
      <c r="C64" s="28" t="s">
        <v>1032</v>
      </c>
      <c r="D64" s="28" t="s">
        <v>1033</v>
      </c>
      <c r="E64" s="28" t="s">
        <v>519</v>
      </c>
      <c r="F64" s="85">
        <v>50000</v>
      </c>
      <c r="G64" s="29">
        <v>16.98</v>
      </c>
      <c r="H64" s="29" t="s">
        <v>301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45084</v>
      </c>
      <c r="B65" s="29" t="s">
        <v>1034</v>
      </c>
      <c r="C65" s="28" t="s">
        <v>1035</v>
      </c>
      <c r="D65" s="28" t="s">
        <v>1036</v>
      </c>
      <c r="E65" s="28" t="s">
        <v>519</v>
      </c>
      <c r="F65" s="85">
        <v>71678</v>
      </c>
      <c r="G65" s="29">
        <v>111.9</v>
      </c>
      <c r="H65" s="29" t="s">
        <v>864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45084</v>
      </c>
      <c r="B66" s="29" t="s">
        <v>1037</v>
      </c>
      <c r="C66" s="28" t="s">
        <v>1038</v>
      </c>
      <c r="D66" s="28" t="s">
        <v>877</v>
      </c>
      <c r="E66" s="28" t="s">
        <v>519</v>
      </c>
      <c r="F66" s="85">
        <v>94399</v>
      </c>
      <c r="G66" s="29">
        <v>130.94</v>
      </c>
      <c r="H66" s="29" t="s">
        <v>864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45084</v>
      </c>
      <c r="B67" s="29" t="s">
        <v>1037</v>
      </c>
      <c r="C67" s="28" t="s">
        <v>1038</v>
      </c>
      <c r="D67" s="28" t="s">
        <v>1039</v>
      </c>
      <c r="E67" s="28" t="s">
        <v>519</v>
      </c>
      <c r="F67" s="85">
        <v>86035</v>
      </c>
      <c r="G67" s="29">
        <v>131.61000000000001</v>
      </c>
      <c r="H67" s="29" t="s">
        <v>864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45084</v>
      </c>
      <c r="B68" s="29" t="s">
        <v>919</v>
      </c>
      <c r="C68" s="28" t="s">
        <v>920</v>
      </c>
      <c r="D68" s="28" t="s">
        <v>921</v>
      </c>
      <c r="E68" s="28" t="s">
        <v>519</v>
      </c>
      <c r="F68" s="85">
        <v>65155</v>
      </c>
      <c r="G68" s="29">
        <v>241.62</v>
      </c>
      <c r="H68" s="29" t="s">
        <v>864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45084</v>
      </c>
      <c r="B69" s="29" t="s">
        <v>1040</v>
      </c>
      <c r="C69" s="28" t="s">
        <v>1041</v>
      </c>
      <c r="D69" s="28" t="s">
        <v>1042</v>
      </c>
      <c r="E69" s="28" t="s">
        <v>519</v>
      </c>
      <c r="F69" s="85">
        <v>177762</v>
      </c>
      <c r="G69" s="29">
        <v>25.61</v>
      </c>
      <c r="H69" s="29" t="s">
        <v>864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45084</v>
      </c>
      <c r="B70" s="29" t="s">
        <v>1043</v>
      </c>
      <c r="C70" s="28" t="s">
        <v>1044</v>
      </c>
      <c r="D70" s="28" t="s">
        <v>1045</v>
      </c>
      <c r="E70" s="28" t="s">
        <v>519</v>
      </c>
      <c r="F70" s="85">
        <v>237000</v>
      </c>
      <c r="G70" s="29">
        <v>5.13</v>
      </c>
      <c r="H70" s="29" t="s">
        <v>864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45084</v>
      </c>
      <c r="B71" s="29" t="s">
        <v>1046</v>
      </c>
      <c r="C71" s="28" t="s">
        <v>1047</v>
      </c>
      <c r="D71" s="28" t="s">
        <v>1048</v>
      </c>
      <c r="E71" s="28" t="s">
        <v>519</v>
      </c>
      <c r="F71" s="85">
        <v>200000</v>
      </c>
      <c r="G71" s="29">
        <v>109.35</v>
      </c>
      <c r="H71" s="29" t="s">
        <v>864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45084</v>
      </c>
      <c r="B72" s="29" t="s">
        <v>848</v>
      </c>
      <c r="C72" s="28" t="s">
        <v>1049</v>
      </c>
      <c r="D72" s="28" t="s">
        <v>1050</v>
      </c>
      <c r="E72" s="28" t="s">
        <v>519</v>
      </c>
      <c r="F72" s="85">
        <v>870743</v>
      </c>
      <c r="G72" s="29">
        <v>548.45000000000005</v>
      </c>
      <c r="H72" s="29" t="s">
        <v>864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45084</v>
      </c>
      <c r="B73" s="29" t="s">
        <v>1051</v>
      </c>
      <c r="C73" s="28" t="s">
        <v>1052</v>
      </c>
      <c r="D73" s="28" t="s">
        <v>1053</v>
      </c>
      <c r="E73" s="28" t="s">
        <v>519</v>
      </c>
      <c r="F73" s="85">
        <v>500000</v>
      </c>
      <c r="G73" s="29">
        <v>16</v>
      </c>
      <c r="H73" s="29" t="s">
        <v>864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45084</v>
      </c>
      <c r="B74" s="29" t="s">
        <v>1051</v>
      </c>
      <c r="C74" s="28" t="s">
        <v>1052</v>
      </c>
      <c r="D74" s="28" t="s">
        <v>1054</v>
      </c>
      <c r="E74" s="28" t="s">
        <v>519</v>
      </c>
      <c r="F74" s="85">
        <v>500000</v>
      </c>
      <c r="G74" s="29">
        <v>16</v>
      </c>
      <c r="H74" s="29" t="s">
        <v>864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45084</v>
      </c>
      <c r="B75" s="29" t="s">
        <v>1051</v>
      </c>
      <c r="C75" s="28" t="s">
        <v>1052</v>
      </c>
      <c r="D75" s="28" t="s">
        <v>1055</v>
      </c>
      <c r="E75" s="28" t="s">
        <v>519</v>
      </c>
      <c r="F75" s="85">
        <v>500000</v>
      </c>
      <c r="G75" s="29">
        <v>16</v>
      </c>
      <c r="H75" s="29" t="s">
        <v>864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45084</v>
      </c>
      <c r="B76" s="29" t="s">
        <v>1051</v>
      </c>
      <c r="C76" s="28" t="s">
        <v>1052</v>
      </c>
      <c r="D76" s="28" t="s">
        <v>887</v>
      </c>
      <c r="E76" s="28" t="s">
        <v>519</v>
      </c>
      <c r="F76" s="85">
        <v>1731023</v>
      </c>
      <c r="G76" s="29">
        <v>16.2</v>
      </c>
      <c r="H76" s="29" t="s">
        <v>864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45084</v>
      </c>
      <c r="B77" s="29" t="s">
        <v>1051</v>
      </c>
      <c r="C77" s="28" t="s">
        <v>1052</v>
      </c>
      <c r="D77" s="28" t="s">
        <v>1056</v>
      </c>
      <c r="E77" s="28" t="s">
        <v>519</v>
      </c>
      <c r="F77" s="85">
        <v>500000</v>
      </c>
      <c r="G77" s="29">
        <v>16</v>
      </c>
      <c r="H77" s="29" t="s">
        <v>864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45084</v>
      </c>
      <c r="B78" s="29" t="s">
        <v>1051</v>
      </c>
      <c r="C78" s="28" t="s">
        <v>1052</v>
      </c>
      <c r="D78" s="28" t="s">
        <v>1057</v>
      </c>
      <c r="E78" s="28" t="s">
        <v>519</v>
      </c>
      <c r="F78" s="85">
        <v>750000</v>
      </c>
      <c r="G78" s="29">
        <v>16.2</v>
      </c>
      <c r="H78" s="29" t="s">
        <v>864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45084</v>
      </c>
      <c r="B79" s="29" t="s">
        <v>1058</v>
      </c>
      <c r="C79" s="28" t="s">
        <v>1059</v>
      </c>
      <c r="D79" s="28" t="s">
        <v>922</v>
      </c>
      <c r="E79" s="28" t="s">
        <v>519</v>
      </c>
      <c r="F79" s="85">
        <v>93363</v>
      </c>
      <c r="G79" s="29">
        <v>11</v>
      </c>
      <c r="H79" s="29" t="s">
        <v>864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45084</v>
      </c>
      <c r="B80" s="29" t="s">
        <v>1058</v>
      </c>
      <c r="C80" s="28" t="s">
        <v>1059</v>
      </c>
      <c r="D80" s="28" t="s">
        <v>1060</v>
      </c>
      <c r="E80" s="28" t="s">
        <v>519</v>
      </c>
      <c r="F80" s="85">
        <v>2385614</v>
      </c>
      <c r="G80" s="29">
        <v>11.27</v>
      </c>
      <c r="H80" s="29" t="s">
        <v>864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45084</v>
      </c>
      <c r="B81" s="29" t="s">
        <v>1061</v>
      </c>
      <c r="C81" s="28" t="s">
        <v>1062</v>
      </c>
      <c r="D81" s="28" t="s">
        <v>877</v>
      </c>
      <c r="E81" s="28" t="s">
        <v>519</v>
      </c>
      <c r="F81" s="85">
        <v>104000</v>
      </c>
      <c r="G81" s="29">
        <v>76.5</v>
      </c>
      <c r="H81" s="29" t="s">
        <v>864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45084</v>
      </c>
      <c r="B82" s="29" t="s">
        <v>1063</v>
      </c>
      <c r="C82" s="28" t="s">
        <v>1064</v>
      </c>
      <c r="D82" s="28" t="s">
        <v>1065</v>
      </c>
      <c r="E82" s="28" t="s">
        <v>519</v>
      </c>
      <c r="F82" s="85">
        <v>35875</v>
      </c>
      <c r="G82" s="29">
        <v>50.12</v>
      </c>
      <c r="H82" s="29" t="s">
        <v>864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45084</v>
      </c>
      <c r="B83" s="29" t="s">
        <v>1066</v>
      </c>
      <c r="C83" s="28" t="s">
        <v>1067</v>
      </c>
      <c r="D83" s="28" t="s">
        <v>1068</v>
      </c>
      <c r="E83" s="28" t="s">
        <v>519</v>
      </c>
      <c r="F83" s="85">
        <v>30000</v>
      </c>
      <c r="G83" s="29">
        <v>147.15</v>
      </c>
      <c r="H83" s="29" t="s">
        <v>864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45084</v>
      </c>
      <c r="B84" s="29" t="s">
        <v>1069</v>
      </c>
      <c r="C84" s="28" t="s">
        <v>1070</v>
      </c>
      <c r="D84" s="28" t="s">
        <v>1071</v>
      </c>
      <c r="E84" s="28" t="s">
        <v>519</v>
      </c>
      <c r="F84" s="85">
        <v>135710</v>
      </c>
      <c r="G84" s="29">
        <v>230.61</v>
      </c>
      <c r="H84" s="29" t="s">
        <v>864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45084</v>
      </c>
      <c r="B85" s="29" t="s">
        <v>1072</v>
      </c>
      <c r="C85" s="28" t="s">
        <v>1073</v>
      </c>
      <c r="D85" s="28" t="s">
        <v>1074</v>
      </c>
      <c r="E85" s="28" t="s">
        <v>519</v>
      </c>
      <c r="F85" s="85">
        <v>43658065</v>
      </c>
      <c r="G85" s="29">
        <v>6.3</v>
      </c>
      <c r="H85" s="29" t="s">
        <v>864</v>
      </c>
      <c r="I85" s="73"/>
      <c r="J85" s="287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45084</v>
      </c>
      <c r="B86" s="29" t="s">
        <v>940</v>
      </c>
      <c r="C86" s="28" t="s">
        <v>941</v>
      </c>
      <c r="D86" s="28" t="s">
        <v>942</v>
      </c>
      <c r="E86" s="28" t="s">
        <v>519</v>
      </c>
      <c r="F86" s="85">
        <v>90005</v>
      </c>
      <c r="G86" s="29">
        <v>20.87</v>
      </c>
      <c r="H86" s="29" t="s">
        <v>864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45084</v>
      </c>
      <c r="B87" s="29" t="s">
        <v>943</v>
      </c>
      <c r="C87" s="28" t="s">
        <v>944</v>
      </c>
      <c r="D87" s="28" t="s">
        <v>945</v>
      </c>
      <c r="E87" s="28" t="s">
        <v>519</v>
      </c>
      <c r="F87" s="85">
        <v>83381</v>
      </c>
      <c r="G87" s="29">
        <v>311.16000000000003</v>
      </c>
      <c r="H87" s="29" t="s">
        <v>864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45084</v>
      </c>
      <c r="B88" s="29" t="s">
        <v>946</v>
      </c>
      <c r="C88" s="28" t="s">
        <v>947</v>
      </c>
      <c r="D88" s="28" t="s">
        <v>1075</v>
      </c>
      <c r="E88" s="28" t="s">
        <v>519</v>
      </c>
      <c r="F88" s="85">
        <v>245000</v>
      </c>
      <c r="G88" s="29">
        <v>328</v>
      </c>
      <c r="H88" s="29" t="s">
        <v>864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45084</v>
      </c>
      <c r="B89" s="29" t="s">
        <v>1076</v>
      </c>
      <c r="C89" s="28" t="s">
        <v>1077</v>
      </c>
      <c r="D89" s="28" t="s">
        <v>881</v>
      </c>
      <c r="E89" s="28" t="s">
        <v>519</v>
      </c>
      <c r="F89" s="85">
        <v>73735</v>
      </c>
      <c r="G89" s="29">
        <v>413.02</v>
      </c>
      <c r="H89" s="29" t="s">
        <v>864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45084</v>
      </c>
      <c r="B90" s="29" t="s">
        <v>1078</v>
      </c>
      <c r="C90" s="28" t="s">
        <v>1079</v>
      </c>
      <c r="D90" s="28" t="s">
        <v>877</v>
      </c>
      <c r="E90" s="28" t="s">
        <v>519</v>
      </c>
      <c r="F90" s="85">
        <v>144000</v>
      </c>
      <c r="G90" s="29">
        <v>110.61</v>
      </c>
      <c r="H90" s="29" t="s">
        <v>864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45084</v>
      </c>
      <c r="B91" s="29" t="s">
        <v>1078</v>
      </c>
      <c r="C91" s="28" t="s">
        <v>1079</v>
      </c>
      <c r="D91" s="28" t="s">
        <v>1080</v>
      </c>
      <c r="E91" s="28" t="s">
        <v>519</v>
      </c>
      <c r="F91" s="85">
        <v>40000</v>
      </c>
      <c r="G91" s="29">
        <v>114.28</v>
      </c>
      <c r="H91" s="29" t="s">
        <v>864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45084</v>
      </c>
      <c r="B92" s="29" t="s">
        <v>1081</v>
      </c>
      <c r="C92" s="28" t="s">
        <v>1082</v>
      </c>
      <c r="D92" s="28" t="s">
        <v>948</v>
      </c>
      <c r="E92" s="28" t="s">
        <v>519</v>
      </c>
      <c r="F92" s="85">
        <v>21013064</v>
      </c>
      <c r="G92" s="29">
        <v>14.56</v>
      </c>
      <c r="H92" s="29" t="s">
        <v>864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45084</v>
      </c>
      <c r="B93" s="29" t="s">
        <v>1081</v>
      </c>
      <c r="C93" s="28" t="s">
        <v>1082</v>
      </c>
      <c r="D93" s="28" t="s">
        <v>1083</v>
      </c>
      <c r="E93" s="28" t="s">
        <v>519</v>
      </c>
      <c r="F93" s="85">
        <v>22456185</v>
      </c>
      <c r="G93" s="29">
        <v>14.59</v>
      </c>
      <c r="H93" s="29" t="s">
        <v>864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45084</v>
      </c>
      <c r="B94" s="29" t="s">
        <v>1084</v>
      </c>
      <c r="C94" s="28" t="s">
        <v>1085</v>
      </c>
      <c r="D94" s="28" t="s">
        <v>1086</v>
      </c>
      <c r="E94" s="28" t="s">
        <v>519</v>
      </c>
      <c r="F94" s="85">
        <v>1100000</v>
      </c>
      <c r="G94" s="29">
        <v>40.020000000000003</v>
      </c>
      <c r="H94" s="29" t="s">
        <v>864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45084</v>
      </c>
      <c r="B95" s="29" t="s">
        <v>1087</v>
      </c>
      <c r="C95" s="28" t="s">
        <v>1088</v>
      </c>
      <c r="D95" s="28" t="s">
        <v>939</v>
      </c>
      <c r="E95" s="28" t="s">
        <v>519</v>
      </c>
      <c r="F95" s="85">
        <v>4700000</v>
      </c>
      <c r="G95" s="29">
        <v>1.52</v>
      </c>
      <c r="H95" s="29" t="s">
        <v>864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45084</v>
      </c>
      <c r="B96" s="29" t="s">
        <v>476</v>
      </c>
      <c r="C96" s="28" t="s">
        <v>1089</v>
      </c>
      <c r="D96" s="28" t="s">
        <v>1090</v>
      </c>
      <c r="E96" s="28" t="s">
        <v>519</v>
      </c>
      <c r="F96" s="85">
        <v>165880555</v>
      </c>
      <c r="G96" s="29">
        <v>13.85</v>
      </c>
      <c r="H96" s="29" t="s">
        <v>864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45084</v>
      </c>
      <c r="B97" s="29" t="s">
        <v>476</v>
      </c>
      <c r="C97" s="28" t="s">
        <v>1089</v>
      </c>
      <c r="D97" s="28" t="s">
        <v>1091</v>
      </c>
      <c r="E97" s="28" t="s">
        <v>519</v>
      </c>
      <c r="F97" s="85">
        <v>101950323</v>
      </c>
      <c r="G97" s="29">
        <v>13.76</v>
      </c>
      <c r="H97" s="29" t="s">
        <v>864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45084</v>
      </c>
      <c r="B98" s="29" t="s">
        <v>476</v>
      </c>
      <c r="C98" s="28" t="s">
        <v>1089</v>
      </c>
      <c r="D98" s="28" t="s">
        <v>1083</v>
      </c>
      <c r="E98" s="28" t="s">
        <v>519</v>
      </c>
      <c r="F98" s="85">
        <v>57297078</v>
      </c>
      <c r="G98" s="29">
        <v>13.52</v>
      </c>
      <c r="H98" s="29" t="s">
        <v>864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45084</v>
      </c>
      <c r="B99" s="29" t="s">
        <v>476</v>
      </c>
      <c r="C99" s="28" t="s">
        <v>1089</v>
      </c>
      <c r="D99" s="28" t="s">
        <v>1092</v>
      </c>
      <c r="E99" s="28" t="s">
        <v>519</v>
      </c>
      <c r="F99" s="85">
        <v>98390808</v>
      </c>
      <c r="G99" s="29">
        <v>13.82</v>
      </c>
      <c r="H99" s="29" t="s">
        <v>864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45084</v>
      </c>
      <c r="B100" s="29" t="s">
        <v>949</v>
      </c>
      <c r="C100" s="28" t="s">
        <v>950</v>
      </c>
      <c r="D100" s="28" t="s">
        <v>951</v>
      </c>
      <c r="E100" s="28" t="s">
        <v>519</v>
      </c>
      <c r="F100" s="85">
        <v>83405</v>
      </c>
      <c r="G100" s="29">
        <v>102.76</v>
      </c>
      <c r="H100" s="29" t="s">
        <v>864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45084</v>
      </c>
      <c r="B101" s="29" t="s">
        <v>1093</v>
      </c>
      <c r="C101" s="28" t="s">
        <v>1094</v>
      </c>
      <c r="D101" s="28" t="s">
        <v>1095</v>
      </c>
      <c r="E101" s="28" t="s">
        <v>519</v>
      </c>
      <c r="F101" s="85">
        <v>58508</v>
      </c>
      <c r="G101" s="29">
        <v>95.11</v>
      </c>
      <c r="H101" s="29" t="s">
        <v>864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45084</v>
      </c>
      <c r="B102" s="29" t="s">
        <v>1034</v>
      </c>
      <c r="C102" s="28" t="s">
        <v>1035</v>
      </c>
      <c r="D102" s="28" t="s">
        <v>1096</v>
      </c>
      <c r="E102" s="28" t="s">
        <v>520</v>
      </c>
      <c r="F102" s="85">
        <v>100000</v>
      </c>
      <c r="G102" s="29">
        <v>111.16</v>
      </c>
      <c r="H102" s="29" t="s">
        <v>864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45084</v>
      </c>
      <c r="B103" s="29" t="s">
        <v>1037</v>
      </c>
      <c r="C103" s="28" t="s">
        <v>1038</v>
      </c>
      <c r="D103" s="28" t="s">
        <v>877</v>
      </c>
      <c r="E103" s="28" t="s">
        <v>520</v>
      </c>
      <c r="F103" s="85">
        <v>94399</v>
      </c>
      <c r="G103" s="29">
        <v>132.15</v>
      </c>
      <c r="H103" s="29" t="s">
        <v>864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45084</v>
      </c>
      <c r="B104" s="29" t="s">
        <v>1037</v>
      </c>
      <c r="C104" s="28" t="s">
        <v>1038</v>
      </c>
      <c r="D104" s="28" t="s">
        <v>1039</v>
      </c>
      <c r="E104" s="28" t="s">
        <v>520</v>
      </c>
      <c r="F104" s="85">
        <v>71035</v>
      </c>
      <c r="G104" s="29">
        <v>131.58000000000001</v>
      </c>
      <c r="H104" s="29" t="s">
        <v>864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45084</v>
      </c>
      <c r="B105" s="29" t="s">
        <v>919</v>
      </c>
      <c r="C105" s="28" t="s">
        <v>920</v>
      </c>
      <c r="D105" s="28" t="s">
        <v>921</v>
      </c>
      <c r="E105" s="28" t="s">
        <v>520</v>
      </c>
      <c r="F105" s="85">
        <v>65155</v>
      </c>
      <c r="G105" s="29">
        <v>241.96</v>
      </c>
      <c r="H105" s="29" t="s">
        <v>864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45084</v>
      </c>
      <c r="B106" s="29" t="s">
        <v>1040</v>
      </c>
      <c r="C106" s="28" t="s">
        <v>1041</v>
      </c>
      <c r="D106" s="28" t="s">
        <v>1042</v>
      </c>
      <c r="E106" s="28" t="s">
        <v>520</v>
      </c>
      <c r="F106" s="85">
        <v>177591</v>
      </c>
      <c r="G106" s="29">
        <v>25.61</v>
      </c>
      <c r="H106" s="29" t="s">
        <v>864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45084</v>
      </c>
      <c r="B107" s="29" t="s">
        <v>1097</v>
      </c>
      <c r="C107" s="28" t="s">
        <v>1098</v>
      </c>
      <c r="D107" s="28" t="s">
        <v>1099</v>
      </c>
      <c r="E107" s="28" t="s">
        <v>520</v>
      </c>
      <c r="F107" s="85">
        <v>100000</v>
      </c>
      <c r="G107" s="29">
        <v>222.18</v>
      </c>
      <c r="H107" s="29" t="s">
        <v>864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45084</v>
      </c>
      <c r="B108" s="29" t="s">
        <v>848</v>
      </c>
      <c r="C108" s="28" t="s">
        <v>1049</v>
      </c>
      <c r="D108" s="28" t="s">
        <v>1050</v>
      </c>
      <c r="E108" s="28" t="s">
        <v>520</v>
      </c>
      <c r="F108" s="85">
        <v>42943</v>
      </c>
      <c r="G108" s="29">
        <v>550.57000000000005</v>
      </c>
      <c r="H108" s="29" t="s">
        <v>864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45084</v>
      </c>
      <c r="B109" s="29" t="s">
        <v>848</v>
      </c>
      <c r="C109" s="28" t="s">
        <v>1049</v>
      </c>
      <c r="D109" s="28" t="s">
        <v>1100</v>
      </c>
      <c r="E109" s="28" t="s">
        <v>520</v>
      </c>
      <c r="F109" s="85">
        <v>2354000</v>
      </c>
      <c r="G109" s="29">
        <v>548.41999999999996</v>
      </c>
      <c r="H109" s="29" t="s">
        <v>864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45084</v>
      </c>
      <c r="B110" s="29" t="s">
        <v>1051</v>
      </c>
      <c r="C110" s="28" t="s">
        <v>1052</v>
      </c>
      <c r="D110" s="28" t="s">
        <v>887</v>
      </c>
      <c r="E110" s="28" t="s">
        <v>520</v>
      </c>
      <c r="F110" s="85">
        <v>1731023</v>
      </c>
      <c r="G110" s="29">
        <v>16.100000000000001</v>
      </c>
      <c r="H110" s="29" t="s">
        <v>864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45084</v>
      </c>
      <c r="B111" s="29" t="s">
        <v>1051</v>
      </c>
      <c r="C111" s="28" t="s">
        <v>1052</v>
      </c>
      <c r="D111" s="28" t="s">
        <v>1101</v>
      </c>
      <c r="E111" s="28" t="s">
        <v>520</v>
      </c>
      <c r="F111" s="85">
        <v>3678035</v>
      </c>
      <c r="G111" s="29">
        <v>16.079999999999998</v>
      </c>
      <c r="H111" s="29" t="s">
        <v>864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45084</v>
      </c>
      <c r="B112" s="29" t="s">
        <v>1102</v>
      </c>
      <c r="C112" s="28" t="s">
        <v>1103</v>
      </c>
      <c r="D112" s="28" t="s">
        <v>1104</v>
      </c>
      <c r="E112" s="28" t="s">
        <v>520</v>
      </c>
      <c r="F112" s="85">
        <v>194662</v>
      </c>
      <c r="G112" s="29">
        <v>228.5</v>
      </c>
      <c r="H112" s="29" t="s">
        <v>864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45084</v>
      </c>
      <c r="B113" s="29" t="s">
        <v>1058</v>
      </c>
      <c r="C113" s="28" t="s">
        <v>1059</v>
      </c>
      <c r="D113" s="28" t="s">
        <v>922</v>
      </c>
      <c r="E113" s="28" t="s">
        <v>520</v>
      </c>
      <c r="F113" s="85">
        <v>952000</v>
      </c>
      <c r="G113" s="29">
        <v>11.58</v>
      </c>
      <c r="H113" s="29" t="s">
        <v>864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45084</v>
      </c>
      <c r="B114" s="29" t="s">
        <v>1061</v>
      </c>
      <c r="C114" s="28" t="s">
        <v>1062</v>
      </c>
      <c r="D114" s="28" t="s">
        <v>877</v>
      </c>
      <c r="E114" s="28" t="s">
        <v>520</v>
      </c>
      <c r="F114" s="85">
        <v>104000</v>
      </c>
      <c r="G114" s="29">
        <v>76.540000000000006</v>
      </c>
      <c r="H114" s="29" t="s">
        <v>864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45084</v>
      </c>
      <c r="B115" s="29" t="s">
        <v>1061</v>
      </c>
      <c r="C115" s="28" t="s">
        <v>1062</v>
      </c>
      <c r="D115" s="28" t="s">
        <v>1105</v>
      </c>
      <c r="E115" s="28" t="s">
        <v>520</v>
      </c>
      <c r="F115" s="85">
        <v>75000</v>
      </c>
      <c r="G115" s="29">
        <v>76.5</v>
      </c>
      <c r="H115" s="29" t="s">
        <v>864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45084</v>
      </c>
      <c r="B116" s="29" t="s">
        <v>1063</v>
      </c>
      <c r="C116" s="28" t="s">
        <v>1064</v>
      </c>
      <c r="D116" s="28" t="s">
        <v>1065</v>
      </c>
      <c r="E116" s="28" t="s">
        <v>520</v>
      </c>
      <c r="F116" s="85">
        <v>14874</v>
      </c>
      <c r="G116" s="29">
        <v>49.96</v>
      </c>
      <c r="H116" s="29" t="s">
        <v>864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45084</v>
      </c>
      <c r="B117" s="29" t="s">
        <v>1106</v>
      </c>
      <c r="C117" s="28" t="s">
        <v>1107</v>
      </c>
      <c r="D117" s="28" t="s">
        <v>1108</v>
      </c>
      <c r="E117" s="28" t="s">
        <v>520</v>
      </c>
      <c r="F117" s="85">
        <v>600000</v>
      </c>
      <c r="G117" s="29">
        <v>17.5</v>
      </c>
      <c r="H117" s="29" t="s">
        <v>864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45084</v>
      </c>
      <c r="B118" s="29" t="s">
        <v>1072</v>
      </c>
      <c r="C118" s="28" t="s">
        <v>1073</v>
      </c>
      <c r="D118" s="28" t="s">
        <v>1074</v>
      </c>
      <c r="E118" s="28" t="s">
        <v>520</v>
      </c>
      <c r="F118" s="85">
        <v>41158065</v>
      </c>
      <c r="G118" s="29">
        <v>6.32</v>
      </c>
      <c r="H118" s="29" t="s">
        <v>864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45084</v>
      </c>
      <c r="B119" s="29" t="s">
        <v>940</v>
      </c>
      <c r="C119" s="28" t="s">
        <v>941</v>
      </c>
      <c r="D119" s="28" t="s">
        <v>952</v>
      </c>
      <c r="E119" s="28" t="s">
        <v>520</v>
      </c>
      <c r="F119" s="85">
        <v>90000</v>
      </c>
      <c r="G119" s="29">
        <v>20.87</v>
      </c>
      <c r="H119" s="29" t="s">
        <v>864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45084</v>
      </c>
      <c r="B120" s="29" t="s">
        <v>943</v>
      </c>
      <c r="C120" s="28" t="s">
        <v>944</v>
      </c>
      <c r="D120" s="28" t="s">
        <v>945</v>
      </c>
      <c r="E120" s="28" t="s">
        <v>520</v>
      </c>
      <c r="F120" s="85">
        <v>83381</v>
      </c>
      <c r="G120" s="29">
        <v>311.44</v>
      </c>
      <c r="H120" s="29" t="s">
        <v>864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45084</v>
      </c>
      <c r="B121" s="29" t="s">
        <v>1076</v>
      </c>
      <c r="C121" s="28" t="s">
        <v>1077</v>
      </c>
      <c r="D121" s="28" t="s">
        <v>881</v>
      </c>
      <c r="E121" s="28" t="s">
        <v>520</v>
      </c>
      <c r="F121" s="85">
        <v>73735</v>
      </c>
      <c r="G121" s="29">
        <v>413.25</v>
      </c>
      <c r="H121" s="29" t="s">
        <v>864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45084</v>
      </c>
      <c r="B122" s="29" t="s">
        <v>953</v>
      </c>
      <c r="C122" s="28" t="s">
        <v>954</v>
      </c>
      <c r="D122" s="28" t="s">
        <v>1109</v>
      </c>
      <c r="E122" s="28" t="s">
        <v>520</v>
      </c>
      <c r="F122" s="85">
        <v>437000</v>
      </c>
      <c r="G122" s="29">
        <v>11.87</v>
      </c>
      <c r="H122" s="29" t="s">
        <v>864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45084</v>
      </c>
      <c r="B123" s="29" t="s">
        <v>1078</v>
      </c>
      <c r="C123" s="28" t="s">
        <v>1079</v>
      </c>
      <c r="D123" s="28" t="s">
        <v>1080</v>
      </c>
      <c r="E123" s="28" t="s">
        <v>520</v>
      </c>
      <c r="F123" s="85">
        <v>40000</v>
      </c>
      <c r="G123" s="29">
        <v>114.65</v>
      </c>
      <c r="H123" s="29" t="s">
        <v>864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45084</v>
      </c>
      <c r="B124" s="29" t="s">
        <v>1078</v>
      </c>
      <c r="C124" s="28" t="s">
        <v>1079</v>
      </c>
      <c r="D124" s="28" t="s">
        <v>1110</v>
      </c>
      <c r="E124" s="28" t="s">
        <v>520</v>
      </c>
      <c r="F124" s="85">
        <v>60000</v>
      </c>
      <c r="G124" s="29">
        <v>110.6</v>
      </c>
      <c r="H124" s="29" t="s">
        <v>864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45084</v>
      </c>
      <c r="B125" s="29" t="s">
        <v>1078</v>
      </c>
      <c r="C125" s="28" t="s">
        <v>1079</v>
      </c>
      <c r="D125" s="28" t="s">
        <v>877</v>
      </c>
      <c r="E125" s="28" t="s">
        <v>520</v>
      </c>
      <c r="F125" s="85">
        <v>144000</v>
      </c>
      <c r="G125" s="29">
        <v>113.37</v>
      </c>
      <c r="H125" s="29" t="s">
        <v>864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45084</v>
      </c>
      <c r="B126" s="29" t="s">
        <v>1081</v>
      </c>
      <c r="C126" s="28" t="s">
        <v>1082</v>
      </c>
      <c r="D126" s="28" t="s">
        <v>1083</v>
      </c>
      <c r="E126" s="28" t="s">
        <v>520</v>
      </c>
      <c r="F126" s="85">
        <v>22115159</v>
      </c>
      <c r="G126" s="29">
        <v>14.63</v>
      </c>
      <c r="H126" s="29" t="s">
        <v>864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45084</v>
      </c>
      <c r="B127" s="29" t="s">
        <v>1081</v>
      </c>
      <c r="C127" s="28" t="s">
        <v>1082</v>
      </c>
      <c r="D127" s="28" t="s">
        <v>948</v>
      </c>
      <c r="E127" s="28" t="s">
        <v>520</v>
      </c>
      <c r="F127" s="85">
        <v>22501864</v>
      </c>
      <c r="G127" s="29">
        <v>14.58</v>
      </c>
      <c r="H127" s="29" t="s">
        <v>864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45084</v>
      </c>
      <c r="B128" s="29" t="s">
        <v>476</v>
      </c>
      <c r="C128" s="28" t="s">
        <v>1089</v>
      </c>
      <c r="D128" s="28" t="s">
        <v>1091</v>
      </c>
      <c r="E128" s="28" t="s">
        <v>520</v>
      </c>
      <c r="F128" s="85">
        <v>101913323</v>
      </c>
      <c r="G128" s="29">
        <v>13.78</v>
      </c>
      <c r="H128" s="29" t="s">
        <v>864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45084</v>
      </c>
      <c r="B129" s="29" t="s">
        <v>476</v>
      </c>
      <c r="C129" s="28" t="s">
        <v>1089</v>
      </c>
      <c r="D129" s="28" t="s">
        <v>1090</v>
      </c>
      <c r="E129" s="28" t="s">
        <v>520</v>
      </c>
      <c r="F129" s="85">
        <v>159225355</v>
      </c>
      <c r="G129" s="29">
        <v>13.84</v>
      </c>
      <c r="H129" s="29" t="s">
        <v>864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45084</v>
      </c>
      <c r="B130" s="29" t="s">
        <v>476</v>
      </c>
      <c r="C130" s="28" t="s">
        <v>1089</v>
      </c>
      <c r="D130" s="28" t="s">
        <v>1092</v>
      </c>
      <c r="E130" s="28" t="s">
        <v>520</v>
      </c>
      <c r="F130" s="85">
        <v>96639517</v>
      </c>
      <c r="G130" s="29">
        <v>13.82</v>
      </c>
      <c r="H130" s="29" t="s">
        <v>864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45084</v>
      </c>
      <c r="B131" s="29" t="s">
        <v>476</v>
      </c>
      <c r="C131" s="28" t="s">
        <v>1089</v>
      </c>
      <c r="D131" s="28" t="s">
        <v>1083</v>
      </c>
      <c r="E131" s="28" t="s">
        <v>520</v>
      </c>
      <c r="F131" s="85">
        <v>69798563</v>
      </c>
      <c r="G131" s="29">
        <v>13.58</v>
      </c>
      <c r="H131" s="29" t="s">
        <v>864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45084</v>
      </c>
      <c r="B132" s="29" t="s">
        <v>949</v>
      </c>
      <c r="C132" s="28" t="s">
        <v>950</v>
      </c>
      <c r="D132" s="28" t="s">
        <v>951</v>
      </c>
      <c r="E132" s="28" t="s">
        <v>520</v>
      </c>
      <c r="F132" s="85">
        <v>84641</v>
      </c>
      <c r="G132" s="29">
        <v>102.86</v>
      </c>
      <c r="H132" s="29" t="s">
        <v>864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45084</v>
      </c>
      <c r="B133" s="29" t="s">
        <v>1093</v>
      </c>
      <c r="C133" s="28" t="s">
        <v>1094</v>
      </c>
      <c r="D133" s="28" t="s">
        <v>1095</v>
      </c>
      <c r="E133" s="28" t="s">
        <v>520</v>
      </c>
      <c r="F133" s="85">
        <v>58508</v>
      </c>
      <c r="G133" s="29">
        <v>94.31</v>
      </c>
      <c r="H133" s="29" t="s">
        <v>864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2"/>
  <sheetViews>
    <sheetView zoomScale="85" zoomScaleNormal="85" workbookViewId="0">
      <selection activeCell="A14" sqref="A1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6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45085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0">
        <v>1</v>
      </c>
      <c r="B10" s="198">
        <v>45058</v>
      </c>
      <c r="C10" s="261"/>
      <c r="D10" s="262" t="s">
        <v>185</v>
      </c>
      <c r="E10" s="263" t="s">
        <v>564</v>
      </c>
      <c r="F10" s="200" t="s">
        <v>878</v>
      </c>
      <c r="G10" s="200">
        <v>538</v>
      </c>
      <c r="H10" s="200"/>
      <c r="I10" s="264" t="s">
        <v>879</v>
      </c>
      <c r="J10" s="224" t="s">
        <v>537</v>
      </c>
      <c r="K10" s="224"/>
      <c r="L10" s="267"/>
      <c r="M10" s="268"/>
      <c r="N10" s="224"/>
      <c r="O10" s="269"/>
      <c r="P10" s="267">
        <f>VLOOKUP(D10,'MidCap Intra'!B39:C539,2,0)</f>
        <v>589.20000000000005</v>
      </c>
      <c r="Q10" s="196"/>
      <c r="R10" s="196" t="s">
        <v>535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</row>
    <row r="11" spans="1:56" ht="13.9" customHeight="1">
      <c r="A11" s="332">
        <v>2</v>
      </c>
      <c r="B11" s="327">
        <v>45068</v>
      </c>
      <c r="C11" s="362"/>
      <c r="D11" s="363" t="s">
        <v>139</v>
      </c>
      <c r="E11" s="364" t="s">
        <v>564</v>
      </c>
      <c r="F11" s="332">
        <v>691</v>
      </c>
      <c r="G11" s="332">
        <v>637</v>
      </c>
      <c r="H11" s="332">
        <v>732</v>
      </c>
      <c r="I11" s="365" t="s">
        <v>882</v>
      </c>
      <c r="J11" s="323" t="s">
        <v>959</v>
      </c>
      <c r="K11" s="323">
        <f t="shared" ref="K11" si="0">H11-F11</f>
        <v>41</v>
      </c>
      <c r="L11" s="366">
        <f t="shared" ref="L11" si="1">(F11*-0.7)/100</f>
        <v>-4.8369999999999997</v>
      </c>
      <c r="M11" s="367">
        <f t="shared" ref="M11" si="2">(K11+L11)/F11</f>
        <v>5.233429811866859E-2</v>
      </c>
      <c r="N11" s="323" t="s">
        <v>534</v>
      </c>
      <c r="O11" s="368">
        <v>45084</v>
      </c>
      <c r="P11" s="369"/>
      <c r="Q11" s="196"/>
      <c r="R11" s="196" t="s">
        <v>535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</row>
    <row r="12" spans="1:56" ht="13.9" customHeight="1">
      <c r="A12" s="200">
        <v>3</v>
      </c>
      <c r="B12" s="198">
        <v>45077</v>
      </c>
      <c r="C12" s="261"/>
      <c r="D12" s="262" t="s">
        <v>364</v>
      </c>
      <c r="E12" s="263" t="s">
        <v>564</v>
      </c>
      <c r="F12" s="200" t="s">
        <v>891</v>
      </c>
      <c r="G12" s="200">
        <v>144</v>
      </c>
      <c r="H12" s="200"/>
      <c r="I12" s="264" t="s">
        <v>892</v>
      </c>
      <c r="J12" s="224" t="s">
        <v>537</v>
      </c>
      <c r="K12" s="224"/>
      <c r="L12" s="267"/>
      <c r="M12" s="268"/>
      <c r="N12" s="224"/>
      <c r="O12" s="269"/>
      <c r="P12" s="243">
        <f>VLOOKUP(D12,'MidCap Intra'!B41:C541,2,0)</f>
        <v>160.6</v>
      </c>
      <c r="Q12" s="196"/>
      <c r="R12" s="196" t="s">
        <v>535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</row>
    <row r="13" spans="1:56" ht="13.9" customHeight="1">
      <c r="A13" s="200">
        <v>4</v>
      </c>
      <c r="B13" s="198">
        <v>45082</v>
      </c>
      <c r="C13" s="261"/>
      <c r="D13" s="262" t="s">
        <v>452</v>
      </c>
      <c r="E13" s="263" t="s">
        <v>564</v>
      </c>
      <c r="F13" s="200" t="s">
        <v>928</v>
      </c>
      <c r="G13" s="200">
        <v>164</v>
      </c>
      <c r="H13" s="200"/>
      <c r="I13" s="264" t="s">
        <v>929</v>
      </c>
      <c r="J13" s="224" t="s">
        <v>537</v>
      </c>
      <c r="K13" s="224"/>
      <c r="L13" s="267"/>
      <c r="M13" s="268"/>
      <c r="N13" s="224"/>
      <c r="O13" s="269"/>
      <c r="P13" s="243">
        <f>VLOOKUP(D13,'MidCap Intra'!B42:C542,2,0)</f>
        <v>182.3</v>
      </c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</row>
    <row r="14" spans="1:56" ht="13.9" customHeight="1">
      <c r="A14" s="200"/>
      <c r="B14" s="198"/>
      <c r="C14" s="261"/>
      <c r="D14" s="262"/>
      <c r="E14" s="263"/>
      <c r="F14" s="200"/>
      <c r="G14" s="200"/>
      <c r="H14" s="200"/>
      <c r="I14" s="264"/>
      <c r="J14" s="224"/>
      <c r="K14" s="224"/>
      <c r="L14" s="267"/>
      <c r="M14" s="268"/>
      <c r="N14" s="224"/>
      <c r="O14" s="269"/>
      <c r="P14" s="243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</row>
    <row r="15" spans="1:56" ht="14.25" customHeight="1">
      <c r="A15" s="294"/>
      <c r="B15" s="295"/>
      <c r="C15" s="296"/>
      <c r="D15" s="297"/>
      <c r="E15" s="298"/>
      <c r="F15" s="298"/>
      <c r="G15" s="215"/>
      <c r="H15" s="298"/>
      <c r="I15" s="299"/>
      <c r="J15" s="300"/>
      <c r="K15" s="300"/>
      <c r="L15" s="301"/>
      <c r="M15" s="302"/>
      <c r="N15" s="303"/>
      <c r="O15" s="304"/>
      <c r="P15" s="305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</row>
    <row r="16" spans="1:56" ht="14.25" customHeight="1">
      <c r="A16" s="97"/>
      <c r="B16" s="98"/>
      <c r="C16" s="99"/>
      <c r="D16" s="100"/>
      <c r="E16" s="101"/>
      <c r="F16" s="101"/>
      <c r="G16" s="97"/>
      <c r="H16" s="101"/>
      <c r="I16" s="102"/>
      <c r="J16" s="103"/>
      <c r="K16" s="103"/>
      <c r="L16" s="104"/>
      <c r="M16" s="105"/>
      <c r="N16" s="106"/>
      <c r="O16" s="107"/>
      <c r="P16" s="10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09" t="s">
        <v>538</v>
      </c>
      <c r="B17" s="110"/>
      <c r="C17" s="111"/>
      <c r="E17" s="112"/>
      <c r="F17" s="112"/>
      <c r="G17" s="112"/>
      <c r="H17" s="112"/>
      <c r="I17" s="112"/>
      <c r="J17" s="113"/>
      <c r="K17" s="112"/>
      <c r="L17" s="114"/>
      <c r="M17" s="54"/>
      <c r="N17" s="113"/>
      <c r="O17" s="11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5" t="s">
        <v>539</v>
      </c>
      <c r="B18" s="109"/>
      <c r="C18" s="109"/>
      <c r="D18" s="109"/>
      <c r="E18" s="41"/>
      <c r="F18" s="116" t="s">
        <v>540</v>
      </c>
      <c r="G18" s="6"/>
      <c r="H18" s="6"/>
      <c r="I18" s="6"/>
      <c r="J18" s="117"/>
      <c r="K18" s="118"/>
      <c r="L18" s="118"/>
      <c r="M18" s="119"/>
      <c r="N18" s="1"/>
      <c r="O18" s="12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09" t="s">
        <v>541</v>
      </c>
      <c r="B19" s="109"/>
      <c r="C19" s="109"/>
      <c r="D19" s="109" t="s">
        <v>788</v>
      </c>
      <c r="E19" s="6"/>
      <c r="F19" s="116" t="s">
        <v>542</v>
      </c>
      <c r="G19" s="6"/>
      <c r="H19" s="6"/>
      <c r="I19" s="6"/>
      <c r="J19" s="117"/>
      <c r="K19" s="118"/>
      <c r="L19" s="118"/>
      <c r="M19" s="119"/>
      <c r="N19" s="1"/>
      <c r="O19" s="120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09"/>
      <c r="B20" s="109"/>
      <c r="C20" s="109"/>
      <c r="D20" s="109"/>
      <c r="E20" s="6"/>
      <c r="F20" s="6"/>
      <c r="G20" s="6"/>
      <c r="H20" s="6"/>
      <c r="I20" s="6"/>
      <c r="J20" s="121"/>
      <c r="K20" s="118"/>
      <c r="L20" s="118"/>
      <c r="M20" s="6"/>
      <c r="N20" s="122"/>
      <c r="O20" s="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.75" customHeight="1">
      <c r="A21" s="1"/>
      <c r="B21" s="123" t="s">
        <v>543</v>
      </c>
      <c r="C21" s="123"/>
      <c r="D21" s="123"/>
      <c r="E21" s="123"/>
      <c r="F21" s="124"/>
      <c r="G21" s="6"/>
      <c r="H21" s="6"/>
      <c r="I21" s="125"/>
      <c r="J21" s="126"/>
      <c r="K21" s="127"/>
      <c r="L21" s="126"/>
      <c r="M21" s="6"/>
      <c r="N21" s="1"/>
      <c r="O21" s="1"/>
      <c r="P21" s="1"/>
      <c r="R21" s="54"/>
      <c r="S21" s="1"/>
      <c r="T21" s="1"/>
      <c r="U21" s="1"/>
      <c r="V21" s="1"/>
      <c r="W21" s="1"/>
      <c r="X21" s="1"/>
      <c r="Y21" s="1"/>
      <c r="Z21" s="1"/>
    </row>
    <row r="22" spans="1:38" ht="38.25" customHeight="1">
      <c r="A22" s="257" t="s">
        <v>16</v>
      </c>
      <c r="B22" s="257" t="s">
        <v>511</v>
      </c>
      <c r="C22" s="257"/>
      <c r="D22" s="226" t="s">
        <v>522</v>
      </c>
      <c r="E22" s="257" t="s">
        <v>523</v>
      </c>
      <c r="F22" s="257" t="s">
        <v>524</v>
      </c>
      <c r="G22" s="257" t="s">
        <v>544</v>
      </c>
      <c r="H22" s="257" t="s">
        <v>526</v>
      </c>
      <c r="I22" s="257" t="s">
        <v>527</v>
      </c>
      <c r="J22" s="96" t="s">
        <v>528</v>
      </c>
      <c r="K22" s="94" t="s">
        <v>545</v>
      </c>
      <c r="L22" s="129" t="s">
        <v>530</v>
      </c>
      <c r="M22" s="96" t="s">
        <v>531</v>
      </c>
      <c r="N22" s="93" t="s">
        <v>532</v>
      </c>
      <c r="O22" s="226" t="s">
        <v>533</v>
      </c>
      <c r="P22" s="41"/>
      <c r="Q22" s="1"/>
      <c r="R22" s="54"/>
      <c r="S22" s="54"/>
      <c r="T22" s="54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s="260" customFormat="1" ht="13.5" customHeight="1">
      <c r="A23" s="332">
        <v>1</v>
      </c>
      <c r="B23" s="361">
        <v>45069</v>
      </c>
      <c r="C23" s="362"/>
      <c r="D23" s="363" t="s">
        <v>43</v>
      </c>
      <c r="E23" s="364" t="s">
        <v>536</v>
      </c>
      <c r="F23" s="332">
        <v>1811</v>
      </c>
      <c r="G23" s="332">
        <v>1750</v>
      </c>
      <c r="H23" s="332">
        <v>1855</v>
      </c>
      <c r="I23" s="365" t="s">
        <v>883</v>
      </c>
      <c r="J23" s="323" t="s">
        <v>932</v>
      </c>
      <c r="K23" s="323">
        <f t="shared" ref="K23" si="3">H23-F23</f>
        <v>44</v>
      </c>
      <c r="L23" s="366">
        <f t="shared" ref="L23" si="4">(F23*-0.7)/100</f>
        <v>-12.676999999999998</v>
      </c>
      <c r="M23" s="367">
        <f t="shared" ref="M23" si="5">(K23+L23)/F23</f>
        <v>1.7295969077857538E-2</v>
      </c>
      <c r="N23" s="323" t="s">
        <v>534</v>
      </c>
      <c r="O23" s="368">
        <v>45083</v>
      </c>
      <c r="P23" s="258"/>
      <c r="Q23" s="197"/>
      <c r="R23" s="225" t="s">
        <v>535</v>
      </c>
      <c r="S23" s="196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</row>
    <row r="24" spans="1:38" s="260" customFormat="1" ht="13.5" customHeight="1">
      <c r="A24" s="200">
        <v>2</v>
      </c>
      <c r="B24" s="241">
        <v>45078</v>
      </c>
      <c r="C24" s="261"/>
      <c r="D24" s="262" t="s">
        <v>151</v>
      </c>
      <c r="E24" s="263" t="s">
        <v>536</v>
      </c>
      <c r="F24" s="200" t="s">
        <v>893</v>
      </c>
      <c r="G24" s="200">
        <v>539</v>
      </c>
      <c r="H24" s="200"/>
      <c r="I24" s="264" t="s">
        <v>894</v>
      </c>
      <c r="J24" s="224" t="s">
        <v>537</v>
      </c>
      <c r="K24" s="224"/>
      <c r="L24" s="267"/>
      <c r="M24" s="268"/>
      <c r="N24" s="224"/>
      <c r="O24" s="269"/>
      <c r="P24" s="258"/>
      <c r="Q24" s="197"/>
      <c r="R24" s="225" t="s">
        <v>535</v>
      </c>
      <c r="S24" s="196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</row>
    <row r="25" spans="1:38" s="260" customFormat="1" ht="13.5" customHeight="1">
      <c r="A25" s="200">
        <v>3</v>
      </c>
      <c r="B25" s="241">
        <v>45078</v>
      </c>
      <c r="C25" s="261"/>
      <c r="D25" s="262" t="s">
        <v>85</v>
      </c>
      <c r="E25" s="263" t="s">
        <v>536</v>
      </c>
      <c r="F25" s="200" t="s">
        <v>901</v>
      </c>
      <c r="G25" s="200">
        <v>222</v>
      </c>
      <c r="H25" s="200"/>
      <c r="I25" s="264" t="s">
        <v>902</v>
      </c>
      <c r="J25" s="224" t="s">
        <v>537</v>
      </c>
      <c r="K25" s="224"/>
      <c r="L25" s="267"/>
      <c r="M25" s="268"/>
      <c r="N25" s="224"/>
      <c r="O25" s="269"/>
      <c r="P25" s="258"/>
      <c r="Q25" s="197"/>
      <c r="R25" s="225" t="s">
        <v>535</v>
      </c>
      <c r="S25" s="196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</row>
    <row r="26" spans="1:38" s="260" customFormat="1" ht="13.5" customHeight="1">
      <c r="A26" s="200">
        <v>4</v>
      </c>
      <c r="B26" s="241">
        <v>45079</v>
      </c>
      <c r="C26" s="261"/>
      <c r="D26" s="262" t="s">
        <v>904</v>
      </c>
      <c r="E26" s="263" t="s">
        <v>536</v>
      </c>
      <c r="F26" s="200" t="s">
        <v>905</v>
      </c>
      <c r="G26" s="200">
        <v>284</v>
      </c>
      <c r="H26" s="200"/>
      <c r="I26" s="264" t="s">
        <v>906</v>
      </c>
      <c r="J26" s="224" t="s">
        <v>537</v>
      </c>
      <c r="K26" s="224"/>
      <c r="L26" s="267"/>
      <c r="M26" s="268"/>
      <c r="N26" s="224"/>
      <c r="O26" s="269"/>
      <c r="P26" s="258"/>
      <c r="Q26" s="197"/>
      <c r="R26" s="225" t="s">
        <v>535</v>
      </c>
      <c r="S26" s="196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</row>
    <row r="27" spans="1:38" s="260" customFormat="1" ht="13.5" customHeight="1">
      <c r="A27" s="200">
        <v>5</v>
      </c>
      <c r="B27" s="241">
        <v>45084</v>
      </c>
      <c r="C27" s="261"/>
      <c r="D27" s="262" t="s">
        <v>43</v>
      </c>
      <c r="E27" s="263" t="s">
        <v>536</v>
      </c>
      <c r="F27" s="200" t="s">
        <v>962</v>
      </c>
      <c r="G27" s="200">
        <v>1785</v>
      </c>
      <c r="H27" s="200"/>
      <c r="I27" s="264" t="s">
        <v>963</v>
      </c>
      <c r="J27" s="224" t="s">
        <v>537</v>
      </c>
      <c r="K27" s="224"/>
      <c r="L27" s="267"/>
      <c r="M27" s="268"/>
      <c r="N27" s="224"/>
      <c r="O27" s="269"/>
      <c r="P27" s="258"/>
      <c r="Q27" s="197"/>
      <c r="R27" s="225"/>
      <c r="S27" s="196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</row>
    <row r="28" spans="1:38" s="260" customFormat="1" ht="13.5" customHeight="1">
      <c r="A28" s="200">
        <v>6</v>
      </c>
      <c r="B28" s="241">
        <v>45084</v>
      </c>
      <c r="C28" s="261"/>
      <c r="D28" s="262" t="s">
        <v>327</v>
      </c>
      <c r="E28" s="263" t="s">
        <v>536</v>
      </c>
      <c r="F28" s="200" t="s">
        <v>964</v>
      </c>
      <c r="G28" s="200">
        <v>272.5</v>
      </c>
      <c r="H28" s="200"/>
      <c r="I28" s="264" t="s">
        <v>965</v>
      </c>
      <c r="J28" s="224" t="s">
        <v>537</v>
      </c>
      <c r="K28" s="224"/>
      <c r="L28" s="267"/>
      <c r="M28" s="268"/>
      <c r="N28" s="224"/>
      <c r="O28" s="269"/>
      <c r="P28" s="258"/>
      <c r="Q28" s="197"/>
      <c r="R28" s="225"/>
      <c r="S28" s="196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</row>
    <row r="29" spans="1:38" s="197" customFormat="1" ht="13.5" customHeight="1">
      <c r="A29" s="281"/>
      <c r="B29" s="281"/>
      <c r="C29" s="261"/>
      <c r="D29" s="262"/>
      <c r="E29" s="263"/>
      <c r="F29" s="200"/>
      <c r="G29" s="200"/>
      <c r="H29" s="200"/>
      <c r="I29" s="264"/>
      <c r="J29" s="224"/>
      <c r="K29" s="224"/>
      <c r="L29" s="267"/>
      <c r="M29" s="268"/>
      <c r="N29" s="224"/>
      <c r="O29" s="269"/>
      <c r="P29" s="258"/>
      <c r="R29" s="225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</row>
    <row r="30" spans="1:38" ht="44.25" customHeight="1">
      <c r="A30" s="109" t="s">
        <v>538</v>
      </c>
      <c r="B30" s="130"/>
      <c r="C30" s="130"/>
      <c r="D30" s="1"/>
      <c r="E30" s="6"/>
      <c r="F30" s="6"/>
      <c r="G30" s="6"/>
      <c r="H30" s="6" t="s">
        <v>550</v>
      </c>
      <c r="I30" s="6"/>
      <c r="J30" s="6"/>
      <c r="K30" s="105"/>
      <c r="L30" s="131"/>
      <c r="M30" s="105"/>
      <c r="N30" s="106"/>
      <c r="O30" s="105"/>
      <c r="P30" s="1"/>
      <c r="Q30" s="1"/>
      <c r="R30" s="6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8" ht="12.75" customHeight="1">
      <c r="A31" s="115" t="s">
        <v>539</v>
      </c>
      <c r="B31" s="109"/>
      <c r="C31" s="109"/>
      <c r="D31" s="109"/>
      <c r="E31" s="41"/>
      <c r="F31" s="116" t="s">
        <v>540</v>
      </c>
      <c r="G31" s="54"/>
      <c r="H31" s="41"/>
      <c r="I31" s="54"/>
      <c r="J31" s="6"/>
      <c r="K31" s="132"/>
      <c r="L31" s="133"/>
      <c r="M31" s="6"/>
      <c r="N31" s="99"/>
      <c r="O31" s="134"/>
      <c r="P31" s="41"/>
      <c r="Q31" s="41"/>
      <c r="R31" s="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115"/>
      <c r="B32" s="109"/>
      <c r="C32" s="109"/>
      <c r="D32" s="109"/>
      <c r="E32" s="6"/>
      <c r="F32" s="116" t="s">
        <v>542</v>
      </c>
      <c r="G32" s="54"/>
      <c r="H32" s="41"/>
      <c r="I32" s="54"/>
      <c r="J32" s="6"/>
      <c r="K32" s="132"/>
      <c r="L32" s="133"/>
      <c r="M32" s="6"/>
      <c r="N32" s="99"/>
      <c r="O32" s="134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09"/>
      <c r="B33" s="109"/>
      <c r="C33" s="109"/>
      <c r="D33" s="109"/>
      <c r="E33" s="6"/>
      <c r="F33" s="6"/>
      <c r="G33" s="6"/>
      <c r="H33" s="6"/>
      <c r="I33" s="6"/>
      <c r="J33" s="121"/>
      <c r="K33" s="118"/>
      <c r="L33" s="119"/>
      <c r="M33" s="6"/>
      <c r="N33" s="122"/>
      <c r="O33" s="1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35" t="s">
        <v>551</v>
      </c>
      <c r="B34" s="135"/>
      <c r="C34" s="135"/>
      <c r="D34" s="135"/>
      <c r="E34" s="6"/>
      <c r="F34" s="6"/>
      <c r="G34" s="6"/>
      <c r="H34" s="6"/>
      <c r="I34" s="6"/>
      <c r="J34" s="6"/>
      <c r="K34" s="6"/>
      <c r="L34" s="6"/>
      <c r="M34" s="6"/>
      <c r="N34" s="6"/>
      <c r="O34" s="2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38.25" customHeight="1">
      <c r="A35" s="94" t="s">
        <v>16</v>
      </c>
      <c r="B35" s="94" t="s">
        <v>511</v>
      </c>
      <c r="C35" s="94"/>
      <c r="D35" s="95" t="s">
        <v>522</v>
      </c>
      <c r="E35" s="94" t="s">
        <v>523</v>
      </c>
      <c r="F35" s="94" t="s">
        <v>524</v>
      </c>
      <c r="G35" s="94" t="s">
        <v>544</v>
      </c>
      <c r="H35" s="94" t="s">
        <v>526</v>
      </c>
      <c r="I35" s="94" t="s">
        <v>527</v>
      </c>
      <c r="J35" s="93" t="s">
        <v>528</v>
      </c>
      <c r="K35" s="136" t="s">
        <v>552</v>
      </c>
      <c r="L35" s="96" t="s">
        <v>530</v>
      </c>
      <c r="M35" s="136" t="s">
        <v>553</v>
      </c>
      <c r="N35" s="94" t="s">
        <v>554</v>
      </c>
      <c r="O35" s="93" t="s">
        <v>532</v>
      </c>
      <c r="P35" s="95" t="s">
        <v>533</v>
      </c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328">
        <v>1</v>
      </c>
      <c r="B36" s="329">
        <v>45079</v>
      </c>
      <c r="C36" s="331"/>
      <c r="D36" s="331" t="s">
        <v>913</v>
      </c>
      <c r="E36" s="328" t="s">
        <v>536</v>
      </c>
      <c r="F36" s="328">
        <v>2245</v>
      </c>
      <c r="G36" s="328">
        <v>2197</v>
      </c>
      <c r="H36" s="348">
        <v>2276</v>
      </c>
      <c r="I36" s="348" t="s">
        <v>914</v>
      </c>
      <c r="J36" s="323" t="s">
        <v>923</v>
      </c>
      <c r="K36" s="324">
        <f t="shared" ref="K36" si="6">H36-F36</f>
        <v>31</v>
      </c>
      <c r="L36" s="334">
        <f t="shared" ref="L36" si="7">(H36*N36)*0.07%</f>
        <v>477.96000000000009</v>
      </c>
      <c r="M36" s="326">
        <f t="shared" ref="M36" si="8">(K36*N36)-L36</f>
        <v>8822.0399999999991</v>
      </c>
      <c r="N36" s="324">
        <v>300</v>
      </c>
      <c r="O36" s="323" t="s">
        <v>534</v>
      </c>
      <c r="P36" s="327">
        <v>45082</v>
      </c>
      <c r="Q36" s="278"/>
      <c r="R36" s="54" t="s">
        <v>535</v>
      </c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279"/>
      <c r="AG36" s="280"/>
      <c r="AH36" s="278"/>
      <c r="AI36" s="278"/>
      <c r="AJ36" s="279"/>
      <c r="AK36" s="279"/>
      <c r="AL36" s="279"/>
    </row>
    <row r="37" spans="1:38" ht="12.75" customHeight="1">
      <c r="A37" s="248">
        <v>2</v>
      </c>
      <c r="B37" s="271">
        <v>45084</v>
      </c>
      <c r="C37" s="272"/>
      <c r="D37" s="272" t="s">
        <v>966</v>
      </c>
      <c r="E37" s="248" t="s">
        <v>536</v>
      </c>
      <c r="F37" s="248" t="s">
        <v>967</v>
      </c>
      <c r="G37" s="248">
        <v>1053</v>
      </c>
      <c r="H37" s="273"/>
      <c r="I37" s="273" t="s">
        <v>968</v>
      </c>
      <c r="J37" s="274" t="s">
        <v>537</v>
      </c>
      <c r="K37" s="275"/>
      <c r="L37" s="276"/>
      <c r="M37" s="277"/>
      <c r="N37" s="275"/>
      <c r="O37" s="273"/>
      <c r="P37" s="249"/>
      <c r="Q37" s="278"/>
      <c r="R37" s="54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279"/>
      <c r="AG37" s="280"/>
      <c r="AH37" s="278"/>
      <c r="AI37" s="278"/>
      <c r="AJ37" s="279"/>
      <c r="AK37" s="279"/>
      <c r="AL37" s="279"/>
    </row>
    <row r="38" spans="1:38" ht="12.75" customHeight="1">
      <c r="A38" s="248"/>
      <c r="B38" s="271"/>
      <c r="C38" s="272"/>
      <c r="D38" s="272"/>
      <c r="E38" s="248"/>
      <c r="F38" s="248"/>
      <c r="G38" s="248"/>
      <c r="H38" s="273"/>
      <c r="I38" s="273"/>
      <c r="J38" s="274"/>
      <c r="K38" s="275"/>
      <c r="L38" s="276"/>
      <c r="M38" s="277"/>
      <c r="N38" s="275"/>
      <c r="O38" s="273"/>
      <c r="P38" s="249"/>
      <c r="Q38" s="278"/>
      <c r="R38" s="54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279"/>
      <c r="AG38" s="280"/>
      <c r="AH38" s="278"/>
      <c r="AI38" s="278"/>
      <c r="AJ38" s="279"/>
      <c r="AK38" s="279"/>
      <c r="AL38" s="279"/>
    </row>
    <row r="39" spans="1:38" ht="12.75" customHeight="1">
      <c r="A39" s="248"/>
      <c r="B39" s="271"/>
      <c r="C39" s="272"/>
      <c r="D39" s="272"/>
      <c r="E39" s="248"/>
      <c r="F39" s="248"/>
      <c r="G39" s="248"/>
      <c r="H39" s="273"/>
      <c r="I39" s="273"/>
      <c r="J39" s="274"/>
      <c r="K39" s="275"/>
      <c r="L39" s="276"/>
      <c r="M39" s="277"/>
      <c r="N39" s="275"/>
      <c r="O39" s="273"/>
      <c r="P39" s="249"/>
      <c r="Q39" s="278"/>
      <c r="R39" s="54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279"/>
      <c r="AG39" s="280"/>
      <c r="AH39" s="278"/>
      <c r="AI39" s="278"/>
      <c r="AJ39" s="279"/>
      <c r="AK39" s="279"/>
      <c r="AL39" s="279"/>
    </row>
    <row r="40" spans="1:38" s="197" customFormat="1" ht="12.75" customHeight="1">
      <c r="A40" s="279"/>
      <c r="B40" s="284"/>
      <c r="C40" s="199"/>
      <c r="D40" s="199"/>
      <c r="E40" s="228"/>
      <c r="F40" s="228"/>
      <c r="G40" s="228"/>
      <c r="H40" s="285"/>
      <c r="I40" s="285"/>
      <c r="J40" s="286"/>
      <c r="K40" s="199"/>
      <c r="L40" s="228"/>
      <c r="M40" s="228"/>
      <c r="N40" s="228"/>
      <c r="O40" s="285"/>
      <c r="P40" s="285"/>
      <c r="Q40" s="199"/>
      <c r="R40" s="202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228"/>
      <c r="AG40" s="227"/>
      <c r="AH40" s="199"/>
      <c r="AI40" s="199"/>
      <c r="AJ40" s="228"/>
      <c r="AK40" s="228"/>
      <c r="AL40" s="228"/>
    </row>
    <row r="41" spans="1:38" ht="38.25" customHeight="1">
      <c r="A41" s="137" t="s">
        <v>556</v>
      </c>
      <c r="B41" s="137"/>
      <c r="C41" s="137"/>
      <c r="D41" s="137"/>
      <c r="E41" s="138"/>
      <c r="F41" s="102"/>
      <c r="G41" s="102"/>
      <c r="H41" s="102"/>
      <c r="I41" s="102"/>
      <c r="J41" s="1"/>
      <c r="K41" s="6"/>
      <c r="L41" s="6"/>
      <c r="M41" s="6"/>
      <c r="N41" s="1"/>
      <c r="O41" s="1"/>
      <c r="P41" s="41"/>
      <c r="Q41" s="4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41"/>
      <c r="AH41" s="41"/>
      <c r="AI41" s="41"/>
      <c r="AJ41" s="41"/>
      <c r="AK41" s="41"/>
      <c r="AL41" s="41"/>
    </row>
    <row r="42" spans="1:38" ht="38.25">
      <c r="A42" s="94" t="s">
        <v>16</v>
      </c>
      <c r="B42" s="94" t="s">
        <v>511</v>
      </c>
      <c r="C42" s="94"/>
      <c r="D42" s="95" t="s">
        <v>522</v>
      </c>
      <c r="E42" s="94" t="s">
        <v>523</v>
      </c>
      <c r="F42" s="94" t="s">
        <v>524</v>
      </c>
      <c r="G42" s="94" t="s">
        <v>544</v>
      </c>
      <c r="H42" s="94" t="s">
        <v>526</v>
      </c>
      <c r="I42" s="94" t="s">
        <v>527</v>
      </c>
      <c r="J42" s="93" t="s">
        <v>528</v>
      </c>
      <c r="K42" s="93" t="s">
        <v>557</v>
      </c>
      <c r="L42" s="96" t="s">
        <v>530</v>
      </c>
      <c r="M42" s="136" t="s">
        <v>553</v>
      </c>
      <c r="N42" s="94" t="s">
        <v>554</v>
      </c>
      <c r="O42" s="94" t="s">
        <v>532</v>
      </c>
      <c r="P42" s="95" t="s">
        <v>533</v>
      </c>
      <c r="Q42" s="4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41"/>
      <c r="AH42" s="41"/>
      <c r="AI42" s="41"/>
      <c r="AJ42" s="41"/>
      <c r="AK42" s="41"/>
      <c r="AL42" s="41"/>
    </row>
    <row r="43" spans="1:38" s="197" customFormat="1" ht="15.6" customHeight="1">
      <c r="A43" s="328">
        <v>1</v>
      </c>
      <c r="B43" s="329">
        <v>45078</v>
      </c>
      <c r="C43" s="330"/>
      <c r="D43" s="331" t="s">
        <v>896</v>
      </c>
      <c r="E43" s="332" t="s">
        <v>536</v>
      </c>
      <c r="F43" s="332">
        <v>1.5</v>
      </c>
      <c r="G43" s="332">
        <v>0.4</v>
      </c>
      <c r="H43" s="333">
        <v>2.15</v>
      </c>
      <c r="I43" s="334" t="s">
        <v>897</v>
      </c>
      <c r="J43" s="323" t="s">
        <v>907</v>
      </c>
      <c r="K43" s="324">
        <f t="shared" ref="K43" si="9">H43-F43</f>
        <v>0.64999999999999991</v>
      </c>
      <c r="L43" s="325">
        <v>100</v>
      </c>
      <c r="M43" s="326">
        <f t="shared" ref="M43" si="10">(K43*N43)-100</f>
        <v>2629.9999999999995</v>
      </c>
      <c r="N43" s="324">
        <v>4200</v>
      </c>
      <c r="O43" s="323" t="s">
        <v>534</v>
      </c>
      <c r="P43" s="327">
        <v>45079</v>
      </c>
      <c r="Q43" s="196"/>
      <c r="R43" s="202" t="s">
        <v>535</v>
      </c>
      <c r="S43" s="196"/>
      <c r="T43" s="196"/>
      <c r="U43" s="196"/>
      <c r="V43" s="196"/>
      <c r="W43" s="196"/>
      <c r="X43" s="202"/>
      <c r="Y43" s="196"/>
      <c r="Z43" s="196"/>
      <c r="AA43" s="196"/>
      <c r="AB43" s="196"/>
      <c r="AC43" s="196"/>
      <c r="AD43" s="202"/>
      <c r="AE43" s="196"/>
      <c r="AF43" s="196"/>
      <c r="AG43" s="196"/>
      <c r="AH43" s="196"/>
      <c r="AI43" s="196"/>
      <c r="AJ43" s="202"/>
      <c r="AK43" s="196"/>
      <c r="AL43" s="196"/>
    </row>
    <row r="44" spans="1:38" s="197" customFormat="1" ht="15.6" customHeight="1">
      <c r="A44" s="349">
        <v>2</v>
      </c>
      <c r="B44" s="350">
        <v>45078</v>
      </c>
      <c r="C44" s="351"/>
      <c r="D44" s="352" t="s">
        <v>898</v>
      </c>
      <c r="E44" s="353" t="s">
        <v>536</v>
      </c>
      <c r="F44" s="353">
        <v>47.5</v>
      </c>
      <c r="G44" s="353">
        <v>18</v>
      </c>
      <c r="H44" s="354">
        <v>17</v>
      </c>
      <c r="I44" s="355" t="s">
        <v>890</v>
      </c>
      <c r="J44" s="356" t="s">
        <v>924</v>
      </c>
      <c r="K44" s="357">
        <f t="shared" ref="K44" si="11">H44-F44</f>
        <v>-30.5</v>
      </c>
      <c r="L44" s="358">
        <v>100</v>
      </c>
      <c r="M44" s="359">
        <f t="shared" ref="M44" si="12">(K44*N44)-100</f>
        <v>-1625</v>
      </c>
      <c r="N44" s="357">
        <v>50</v>
      </c>
      <c r="O44" s="356" t="s">
        <v>546</v>
      </c>
      <c r="P44" s="360">
        <v>45082</v>
      </c>
      <c r="Q44" s="196"/>
      <c r="R44" s="202" t="s">
        <v>535</v>
      </c>
      <c r="S44" s="196"/>
      <c r="T44" s="196"/>
      <c r="U44" s="196"/>
      <c r="V44" s="196"/>
      <c r="W44" s="196"/>
      <c r="X44" s="202"/>
      <c r="Y44" s="196"/>
      <c r="Z44" s="196"/>
      <c r="AA44" s="196"/>
      <c r="AB44" s="196"/>
      <c r="AC44" s="196"/>
      <c r="AD44" s="202"/>
      <c r="AE44" s="196"/>
      <c r="AF44" s="196"/>
      <c r="AG44" s="196"/>
      <c r="AH44" s="196"/>
      <c r="AI44" s="196"/>
      <c r="AJ44" s="202"/>
      <c r="AK44" s="196"/>
      <c r="AL44" s="196"/>
    </row>
    <row r="45" spans="1:38" s="197" customFormat="1" ht="15.6" customHeight="1">
      <c r="A45" s="335">
        <v>3</v>
      </c>
      <c r="B45" s="336">
        <v>45078</v>
      </c>
      <c r="C45" s="337"/>
      <c r="D45" s="338" t="s">
        <v>899</v>
      </c>
      <c r="E45" s="339" t="s">
        <v>536</v>
      </c>
      <c r="F45" s="339">
        <v>210</v>
      </c>
      <c r="G45" s="339">
        <v>115</v>
      </c>
      <c r="H45" s="340">
        <v>225</v>
      </c>
      <c r="I45" s="341" t="s">
        <v>900</v>
      </c>
      <c r="J45" s="342" t="s">
        <v>908</v>
      </c>
      <c r="K45" s="343">
        <f t="shared" ref="K45" si="13">H45-F45</f>
        <v>15</v>
      </c>
      <c r="L45" s="344">
        <v>100</v>
      </c>
      <c r="M45" s="345">
        <f t="shared" ref="M45:M47" si="14">(K45*N45)-100</f>
        <v>275</v>
      </c>
      <c r="N45" s="343">
        <v>25</v>
      </c>
      <c r="O45" s="342" t="s">
        <v>655</v>
      </c>
      <c r="P45" s="346">
        <v>45079</v>
      </c>
      <c r="Q45" s="196"/>
      <c r="R45" s="202" t="s">
        <v>535</v>
      </c>
      <c r="S45" s="196"/>
      <c r="T45" s="196"/>
      <c r="U45" s="196"/>
      <c r="V45" s="196"/>
      <c r="W45" s="196"/>
      <c r="X45" s="202"/>
      <c r="Y45" s="196"/>
      <c r="Z45" s="196"/>
      <c r="AA45" s="196"/>
      <c r="AB45" s="196"/>
      <c r="AC45" s="196"/>
      <c r="AD45" s="202"/>
      <c r="AE45" s="196"/>
      <c r="AF45" s="196"/>
      <c r="AG45" s="196"/>
      <c r="AH45" s="196"/>
      <c r="AI45" s="196"/>
      <c r="AJ45" s="202"/>
      <c r="AK45" s="196"/>
      <c r="AL45" s="196"/>
    </row>
    <row r="46" spans="1:38" s="197" customFormat="1" ht="15.6" customHeight="1">
      <c r="A46" s="328">
        <v>4</v>
      </c>
      <c r="B46" s="327">
        <v>45079</v>
      </c>
      <c r="C46" s="330"/>
      <c r="D46" s="331" t="s">
        <v>909</v>
      </c>
      <c r="E46" s="332" t="s">
        <v>910</v>
      </c>
      <c r="F46" s="332">
        <v>82.5</v>
      </c>
      <c r="G46" s="332">
        <v>145</v>
      </c>
      <c r="H46" s="333">
        <v>62.5</v>
      </c>
      <c r="I46" s="334" t="s">
        <v>911</v>
      </c>
      <c r="J46" s="323" t="s">
        <v>912</v>
      </c>
      <c r="K46" s="324">
        <f>F46-H46</f>
        <v>20</v>
      </c>
      <c r="L46" s="325">
        <v>100</v>
      </c>
      <c r="M46" s="326">
        <f t="shared" si="14"/>
        <v>900</v>
      </c>
      <c r="N46" s="324">
        <v>50</v>
      </c>
      <c r="O46" s="323" t="s">
        <v>534</v>
      </c>
      <c r="P46" s="327">
        <v>45079</v>
      </c>
      <c r="Q46" s="196"/>
      <c r="R46" s="202" t="s">
        <v>535</v>
      </c>
      <c r="S46" s="196"/>
      <c r="T46" s="196"/>
      <c r="U46" s="196"/>
      <c r="V46" s="196"/>
      <c r="W46" s="196"/>
      <c r="X46" s="202"/>
      <c r="Y46" s="196"/>
      <c r="Z46" s="196"/>
      <c r="AA46" s="196"/>
      <c r="AB46" s="196"/>
      <c r="AC46" s="196"/>
      <c r="AD46" s="202"/>
      <c r="AE46" s="196"/>
      <c r="AF46" s="196"/>
      <c r="AG46" s="196"/>
      <c r="AH46" s="196"/>
      <c r="AI46" s="196"/>
      <c r="AJ46" s="202"/>
      <c r="AK46" s="196"/>
      <c r="AL46" s="196"/>
    </row>
    <row r="47" spans="1:38" s="197" customFormat="1" ht="15.6" customHeight="1">
      <c r="A47" s="328">
        <v>5</v>
      </c>
      <c r="B47" s="327">
        <v>45079</v>
      </c>
      <c r="C47" s="330"/>
      <c r="D47" s="331" t="s">
        <v>909</v>
      </c>
      <c r="E47" s="332" t="s">
        <v>910</v>
      </c>
      <c r="F47" s="332">
        <v>85</v>
      </c>
      <c r="G47" s="332">
        <v>145</v>
      </c>
      <c r="H47" s="333">
        <v>64</v>
      </c>
      <c r="I47" s="334" t="s">
        <v>911</v>
      </c>
      <c r="J47" s="323" t="s">
        <v>547</v>
      </c>
      <c r="K47" s="324">
        <f>F47-H47</f>
        <v>21</v>
      </c>
      <c r="L47" s="325">
        <v>100</v>
      </c>
      <c r="M47" s="326">
        <f t="shared" si="14"/>
        <v>950</v>
      </c>
      <c r="N47" s="324">
        <v>50</v>
      </c>
      <c r="O47" s="323" t="s">
        <v>534</v>
      </c>
      <c r="P47" s="327">
        <v>45079</v>
      </c>
      <c r="Q47" s="196"/>
      <c r="R47" s="202" t="s">
        <v>535</v>
      </c>
      <c r="S47" s="196"/>
      <c r="T47" s="196"/>
      <c r="U47" s="196"/>
      <c r="V47" s="196"/>
      <c r="W47" s="196"/>
      <c r="X47" s="202"/>
      <c r="Y47" s="196"/>
      <c r="Z47" s="196"/>
      <c r="AA47" s="196"/>
      <c r="AB47" s="196"/>
      <c r="AC47" s="196"/>
      <c r="AD47" s="202"/>
      <c r="AE47" s="196"/>
      <c r="AF47" s="196"/>
      <c r="AG47" s="196"/>
      <c r="AH47" s="196"/>
      <c r="AI47" s="196"/>
      <c r="AJ47" s="202"/>
      <c r="AK47" s="196"/>
      <c r="AL47" s="196"/>
    </row>
    <row r="48" spans="1:38" s="197" customFormat="1" ht="15.6" customHeight="1">
      <c r="A48" s="288">
        <v>6</v>
      </c>
      <c r="B48" s="289">
        <v>45079</v>
      </c>
      <c r="C48" s="290"/>
      <c r="D48" s="291" t="s">
        <v>915</v>
      </c>
      <c r="E48" s="200" t="s">
        <v>536</v>
      </c>
      <c r="F48" s="347" t="s">
        <v>917</v>
      </c>
      <c r="G48" s="200">
        <v>4</v>
      </c>
      <c r="H48" s="201"/>
      <c r="I48" s="216" t="s">
        <v>916</v>
      </c>
      <c r="J48" s="224" t="s">
        <v>537</v>
      </c>
      <c r="K48" s="247"/>
      <c r="L48" s="292"/>
      <c r="M48" s="293"/>
      <c r="N48" s="247"/>
      <c r="O48" s="224"/>
      <c r="P48" s="198"/>
      <c r="Q48" s="196"/>
      <c r="R48" s="202" t="s">
        <v>535</v>
      </c>
      <c r="S48" s="196"/>
      <c r="T48" s="196"/>
      <c r="U48" s="196"/>
      <c r="V48" s="196"/>
      <c r="W48" s="196"/>
      <c r="X48" s="202"/>
      <c r="Y48" s="196"/>
      <c r="Z48" s="196"/>
      <c r="AA48" s="196"/>
      <c r="AB48" s="196"/>
      <c r="AC48" s="196"/>
      <c r="AD48" s="202"/>
      <c r="AE48" s="196"/>
      <c r="AF48" s="196"/>
      <c r="AG48" s="196"/>
      <c r="AH48" s="196"/>
      <c r="AI48" s="196"/>
      <c r="AJ48" s="202"/>
      <c r="AK48" s="196"/>
      <c r="AL48" s="196"/>
    </row>
    <row r="49" spans="1:38" s="197" customFormat="1" ht="15.6" customHeight="1">
      <c r="A49" s="328">
        <v>7</v>
      </c>
      <c r="B49" s="329">
        <v>45082</v>
      </c>
      <c r="C49" s="330"/>
      <c r="D49" s="331" t="s">
        <v>925</v>
      </c>
      <c r="E49" s="332" t="s">
        <v>536</v>
      </c>
      <c r="F49" s="332">
        <v>130</v>
      </c>
      <c r="G49" s="332">
        <v>45</v>
      </c>
      <c r="H49" s="333">
        <v>152.5</v>
      </c>
      <c r="I49" s="334" t="s">
        <v>926</v>
      </c>
      <c r="J49" s="323" t="s">
        <v>957</v>
      </c>
      <c r="K49" s="324">
        <f t="shared" ref="K49" si="15">H49-F49</f>
        <v>22.5</v>
      </c>
      <c r="L49" s="325">
        <v>100</v>
      </c>
      <c r="M49" s="326">
        <f t="shared" ref="M49:M50" si="16">(K49*N49)-100</f>
        <v>462.5</v>
      </c>
      <c r="N49" s="324">
        <v>25</v>
      </c>
      <c r="O49" s="323" t="s">
        <v>534</v>
      </c>
      <c r="P49" s="327">
        <v>45083</v>
      </c>
      <c r="Q49" s="196"/>
      <c r="R49" s="202"/>
      <c r="S49" s="196"/>
      <c r="T49" s="196"/>
      <c r="U49" s="196"/>
      <c r="V49" s="196"/>
      <c r="W49" s="196"/>
      <c r="X49" s="202"/>
      <c r="Y49" s="196"/>
      <c r="Z49" s="196"/>
      <c r="AA49" s="196"/>
      <c r="AB49" s="196"/>
      <c r="AC49" s="196"/>
      <c r="AD49" s="202"/>
      <c r="AE49" s="196"/>
      <c r="AF49" s="196"/>
      <c r="AG49" s="196"/>
      <c r="AH49" s="196"/>
      <c r="AI49" s="196"/>
      <c r="AJ49" s="202"/>
      <c r="AK49" s="196"/>
      <c r="AL49" s="196"/>
    </row>
    <row r="50" spans="1:38" s="197" customFormat="1" ht="15.6" customHeight="1">
      <c r="A50" s="328">
        <v>8</v>
      </c>
      <c r="B50" s="329">
        <v>45082</v>
      </c>
      <c r="C50" s="330"/>
      <c r="D50" s="331" t="s">
        <v>927</v>
      </c>
      <c r="E50" s="332" t="s">
        <v>910</v>
      </c>
      <c r="F50" s="332">
        <v>7.35</v>
      </c>
      <c r="G50" s="332">
        <v>12</v>
      </c>
      <c r="H50" s="333">
        <v>5.8</v>
      </c>
      <c r="I50" s="334">
        <v>1</v>
      </c>
      <c r="J50" s="323" t="s">
        <v>933</v>
      </c>
      <c r="K50" s="324">
        <f>F50-H50</f>
        <v>1.5499999999999998</v>
      </c>
      <c r="L50" s="325">
        <v>100</v>
      </c>
      <c r="M50" s="326">
        <f t="shared" si="16"/>
        <v>2031.2499999999995</v>
      </c>
      <c r="N50" s="324">
        <v>1375</v>
      </c>
      <c r="O50" s="323" t="s">
        <v>534</v>
      </c>
      <c r="P50" s="327">
        <v>45083</v>
      </c>
      <c r="Q50" s="196"/>
      <c r="R50" s="202"/>
      <c r="S50" s="196"/>
      <c r="T50" s="196"/>
      <c r="U50" s="196"/>
      <c r="V50" s="196"/>
      <c r="W50" s="196"/>
      <c r="X50" s="202"/>
      <c r="Y50" s="196"/>
      <c r="Z50" s="196"/>
      <c r="AA50" s="196"/>
      <c r="AB50" s="196"/>
      <c r="AC50" s="196"/>
      <c r="AD50" s="202"/>
      <c r="AE50" s="196"/>
      <c r="AF50" s="196"/>
      <c r="AG50" s="196"/>
      <c r="AH50" s="196"/>
      <c r="AI50" s="196"/>
      <c r="AJ50" s="202"/>
      <c r="AK50" s="196"/>
      <c r="AL50" s="196"/>
    </row>
    <row r="51" spans="1:38" s="197" customFormat="1" ht="15.6" customHeight="1">
      <c r="A51" s="328">
        <v>9</v>
      </c>
      <c r="B51" s="329">
        <v>45083</v>
      </c>
      <c r="C51" s="330"/>
      <c r="D51" s="331" t="s">
        <v>955</v>
      </c>
      <c r="E51" s="332" t="s">
        <v>536</v>
      </c>
      <c r="F51" s="332">
        <v>11.5</v>
      </c>
      <c r="G51" s="332"/>
      <c r="H51" s="333">
        <v>21.5</v>
      </c>
      <c r="I51" s="334" t="s">
        <v>956</v>
      </c>
      <c r="J51" s="323" t="s">
        <v>958</v>
      </c>
      <c r="K51" s="324">
        <f t="shared" ref="K51" si="17">H51-F51</f>
        <v>10</v>
      </c>
      <c r="L51" s="325">
        <v>100</v>
      </c>
      <c r="M51" s="326">
        <f t="shared" ref="M51" si="18">(K51*N51)-100</f>
        <v>300</v>
      </c>
      <c r="N51" s="324">
        <v>40</v>
      </c>
      <c r="O51" s="323" t="s">
        <v>534</v>
      </c>
      <c r="P51" s="327">
        <v>45083</v>
      </c>
      <c r="Q51" s="196"/>
      <c r="R51" s="202"/>
      <c r="S51" s="196"/>
      <c r="T51" s="196"/>
      <c r="U51" s="196"/>
      <c r="V51" s="196"/>
      <c r="W51" s="196"/>
      <c r="X51" s="202"/>
      <c r="Y51" s="196"/>
      <c r="Z51" s="196"/>
      <c r="AA51" s="196"/>
      <c r="AB51" s="196"/>
      <c r="AC51" s="196"/>
      <c r="AD51" s="202"/>
      <c r="AE51" s="196"/>
      <c r="AF51" s="196"/>
      <c r="AG51" s="196"/>
      <c r="AH51" s="196"/>
      <c r="AI51" s="196"/>
      <c r="AJ51" s="202"/>
      <c r="AK51" s="196"/>
      <c r="AL51" s="196"/>
    </row>
    <row r="52" spans="1:38" s="197" customFormat="1" ht="15.6" customHeight="1">
      <c r="A52" s="328">
        <v>10</v>
      </c>
      <c r="B52" s="329">
        <v>45083</v>
      </c>
      <c r="C52" s="330"/>
      <c r="D52" s="331" t="s">
        <v>971</v>
      </c>
      <c r="E52" s="332" t="s">
        <v>536</v>
      </c>
      <c r="F52" s="332">
        <v>47</v>
      </c>
      <c r="G52" s="332">
        <v>29</v>
      </c>
      <c r="H52" s="333">
        <v>53</v>
      </c>
      <c r="I52" s="334" t="s">
        <v>911</v>
      </c>
      <c r="J52" s="323" t="s">
        <v>972</v>
      </c>
      <c r="K52" s="324">
        <f t="shared" ref="K52" si="19">H52-F52</f>
        <v>6</v>
      </c>
      <c r="L52" s="325">
        <v>100</v>
      </c>
      <c r="M52" s="326">
        <f t="shared" ref="M52" si="20">(K52*N52)-100</f>
        <v>1400</v>
      </c>
      <c r="N52" s="324">
        <v>250</v>
      </c>
      <c r="O52" s="323" t="s">
        <v>534</v>
      </c>
      <c r="P52" s="327">
        <v>45084</v>
      </c>
      <c r="Q52" s="196"/>
      <c r="R52" s="202"/>
      <c r="S52" s="196"/>
      <c r="T52" s="196"/>
      <c r="U52" s="196"/>
      <c r="V52" s="196"/>
      <c r="W52" s="196"/>
      <c r="X52" s="202"/>
      <c r="Y52" s="196"/>
      <c r="Z52" s="196"/>
      <c r="AA52" s="196"/>
      <c r="AB52" s="196"/>
      <c r="AC52" s="196"/>
      <c r="AD52" s="202"/>
      <c r="AE52" s="196"/>
      <c r="AF52" s="196"/>
      <c r="AG52" s="196"/>
      <c r="AH52" s="196"/>
      <c r="AI52" s="196"/>
      <c r="AJ52" s="202"/>
      <c r="AK52" s="196"/>
      <c r="AL52" s="196"/>
    </row>
    <row r="53" spans="1:38" s="197" customFormat="1" ht="15.6" customHeight="1">
      <c r="A53" s="288">
        <v>11</v>
      </c>
      <c r="B53" s="289">
        <v>45084</v>
      </c>
      <c r="C53" s="290"/>
      <c r="D53" s="291" t="s">
        <v>909</v>
      </c>
      <c r="E53" s="200" t="s">
        <v>910</v>
      </c>
      <c r="F53" s="200" t="s">
        <v>961</v>
      </c>
      <c r="G53" s="200">
        <v>145</v>
      </c>
      <c r="H53" s="201"/>
      <c r="I53" s="216" t="s">
        <v>911</v>
      </c>
      <c r="J53" s="224" t="s">
        <v>537</v>
      </c>
      <c r="K53" s="247"/>
      <c r="L53" s="292"/>
      <c r="M53" s="293"/>
      <c r="N53" s="247"/>
      <c r="O53" s="224"/>
      <c r="P53" s="198"/>
      <c r="Q53" s="196"/>
      <c r="R53" s="202"/>
      <c r="S53" s="196"/>
      <c r="T53" s="196"/>
      <c r="U53" s="196"/>
      <c r="V53" s="196"/>
      <c r="W53" s="196"/>
      <c r="X53" s="202"/>
      <c r="Y53" s="196"/>
      <c r="Z53" s="196"/>
      <c r="AA53" s="196"/>
      <c r="AB53" s="196"/>
      <c r="AC53" s="196"/>
      <c r="AD53" s="202"/>
      <c r="AE53" s="196"/>
      <c r="AF53" s="196"/>
      <c r="AG53" s="196"/>
      <c r="AH53" s="196"/>
      <c r="AI53" s="196"/>
      <c r="AJ53" s="202"/>
      <c r="AK53" s="196"/>
      <c r="AL53" s="196"/>
    </row>
    <row r="54" spans="1:38" s="197" customFormat="1" ht="15.6" customHeight="1">
      <c r="A54" s="288">
        <v>12</v>
      </c>
      <c r="B54" s="289">
        <v>45084</v>
      </c>
      <c r="C54" s="290"/>
      <c r="D54" s="291" t="s">
        <v>969</v>
      </c>
      <c r="E54" s="200" t="s">
        <v>536</v>
      </c>
      <c r="F54" s="200" t="s">
        <v>970</v>
      </c>
      <c r="G54" s="200">
        <v>35</v>
      </c>
      <c r="H54" s="201"/>
      <c r="I54" s="216" t="s">
        <v>926</v>
      </c>
      <c r="J54" s="224" t="s">
        <v>537</v>
      </c>
      <c r="K54" s="247"/>
      <c r="L54" s="292"/>
      <c r="M54" s="293"/>
      <c r="N54" s="247"/>
      <c r="O54" s="224"/>
      <c r="P54" s="198"/>
      <c r="Q54" s="196"/>
      <c r="R54" s="202"/>
      <c r="S54" s="196"/>
      <c r="T54" s="196"/>
      <c r="U54" s="196"/>
      <c r="V54" s="196"/>
      <c r="W54" s="196"/>
      <c r="X54" s="202"/>
      <c r="Y54" s="196"/>
      <c r="Z54" s="196"/>
      <c r="AA54" s="196"/>
      <c r="AB54" s="196"/>
      <c r="AC54" s="196"/>
      <c r="AD54" s="202"/>
      <c r="AE54" s="196"/>
      <c r="AF54" s="196"/>
      <c r="AG54" s="196"/>
      <c r="AH54" s="196"/>
      <c r="AI54" s="196"/>
      <c r="AJ54" s="202"/>
      <c r="AK54" s="196"/>
      <c r="AL54" s="196"/>
    </row>
    <row r="55" spans="1:38" s="197" customFormat="1" ht="15.6" customHeight="1">
      <c r="A55" s="288"/>
      <c r="B55" s="289"/>
      <c r="C55" s="290"/>
      <c r="D55" s="291"/>
      <c r="E55" s="200"/>
      <c r="F55" s="200"/>
      <c r="G55" s="200"/>
      <c r="H55" s="201"/>
      <c r="I55" s="216"/>
      <c r="J55" s="224"/>
      <c r="K55" s="247"/>
      <c r="L55" s="292"/>
      <c r="M55" s="293"/>
      <c r="N55" s="247"/>
      <c r="O55" s="224"/>
      <c r="P55" s="198"/>
      <c r="Q55" s="196"/>
      <c r="R55" s="202"/>
      <c r="S55" s="196"/>
      <c r="T55" s="196"/>
      <c r="U55" s="196"/>
      <c r="V55" s="196"/>
      <c r="W55" s="196"/>
      <c r="X55" s="202"/>
      <c r="Y55" s="196"/>
      <c r="Z55" s="196"/>
      <c r="AA55" s="196"/>
      <c r="AB55" s="196"/>
      <c r="AC55" s="196"/>
      <c r="AD55" s="202"/>
      <c r="AE55" s="196"/>
      <c r="AF55" s="196"/>
      <c r="AG55" s="196"/>
      <c r="AH55" s="196"/>
      <c r="AI55" s="196"/>
      <c r="AJ55" s="202"/>
      <c r="AK55" s="196"/>
      <c r="AL55" s="196"/>
    </row>
    <row r="56" spans="1:38" s="197" customFormat="1" ht="15.6" customHeight="1">
      <c r="A56" s="281"/>
      <c r="B56" s="281"/>
      <c r="C56" s="281"/>
      <c r="D56" s="281"/>
      <c r="E56" s="281"/>
      <c r="F56" s="281"/>
      <c r="G56" s="281"/>
      <c r="H56" s="281"/>
      <c r="I56" s="281"/>
      <c r="J56" s="224"/>
      <c r="K56" s="201"/>
      <c r="L56" s="216"/>
      <c r="M56" s="217"/>
      <c r="N56" s="201"/>
      <c r="O56" s="224"/>
      <c r="P56" s="198"/>
      <c r="Q56" s="1"/>
      <c r="R56" s="6"/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96"/>
      <c r="AI56" s="196"/>
      <c r="AJ56" s="202"/>
      <c r="AK56" s="196"/>
      <c r="AL56" s="196"/>
    </row>
    <row r="57" spans="1:38" ht="38.25" customHeight="1">
      <c r="A57" s="92" t="s">
        <v>558</v>
      </c>
      <c r="B57" s="139"/>
      <c r="C57" s="139"/>
      <c r="D57" s="140"/>
      <c r="E57" s="124"/>
      <c r="F57" s="6"/>
      <c r="G57" s="6"/>
      <c r="H57" s="125"/>
      <c r="I57" s="141"/>
      <c r="J57" s="1"/>
      <c r="K57" s="6"/>
      <c r="L57" s="6"/>
      <c r="M57" s="6"/>
      <c r="N57" s="1"/>
      <c r="O57" s="1"/>
      <c r="Q57" s="1"/>
      <c r="R57" s="6"/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"/>
      <c r="AI57" s="1"/>
      <c r="AJ57" s="6"/>
      <c r="AK57" s="1"/>
    </row>
    <row r="58" spans="1:38" s="197" customFormat="1" ht="38.25">
      <c r="A58" s="93" t="s">
        <v>16</v>
      </c>
      <c r="B58" s="94" t="s">
        <v>511</v>
      </c>
      <c r="C58" s="94"/>
      <c r="D58" s="95" t="s">
        <v>522</v>
      </c>
      <c r="E58" s="94" t="s">
        <v>523</v>
      </c>
      <c r="F58" s="94" t="s">
        <v>524</v>
      </c>
      <c r="G58" s="94" t="s">
        <v>525</v>
      </c>
      <c r="H58" s="94" t="s">
        <v>526</v>
      </c>
      <c r="I58" s="94" t="s">
        <v>527</v>
      </c>
      <c r="J58" s="93" t="s">
        <v>528</v>
      </c>
      <c r="K58" s="128" t="s">
        <v>545</v>
      </c>
      <c r="L58" s="129" t="s">
        <v>530</v>
      </c>
      <c r="M58" s="96" t="s">
        <v>531</v>
      </c>
      <c r="N58" s="94" t="s">
        <v>532</v>
      </c>
      <c r="O58" s="95" t="s">
        <v>533</v>
      </c>
      <c r="P58" s="94" t="s">
        <v>762</v>
      </c>
      <c r="Q58" s="196"/>
      <c r="R58" s="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</row>
    <row r="59" spans="1:38" ht="14.25" customHeight="1">
      <c r="A59" s="248">
        <v>1</v>
      </c>
      <c r="B59" s="249">
        <v>44840</v>
      </c>
      <c r="C59" s="246"/>
      <c r="D59" s="246" t="s">
        <v>833</v>
      </c>
      <c r="E59" s="247" t="s">
        <v>536</v>
      </c>
      <c r="F59" s="247" t="s">
        <v>834</v>
      </c>
      <c r="G59" s="247">
        <v>1220</v>
      </c>
      <c r="H59" s="247"/>
      <c r="I59" s="247" t="s">
        <v>835</v>
      </c>
      <c r="J59" s="224" t="s">
        <v>537</v>
      </c>
      <c r="K59" s="201"/>
      <c r="L59" s="216"/>
      <c r="M59" s="217"/>
      <c r="N59" s="201"/>
      <c r="O59" s="224"/>
      <c r="P59" s="267" t="e">
        <f>VLOOKUP(D59,'MidCap Intra'!B98:C598,2,0)</f>
        <v>#N/A</v>
      </c>
      <c r="Q59" s="196"/>
      <c r="R59" s="196" t="s">
        <v>535</v>
      </c>
      <c r="S59" s="41"/>
      <c r="T59" s="1"/>
      <c r="U59" s="1"/>
      <c r="V59" s="1"/>
      <c r="W59" s="1"/>
      <c r="X59" s="1"/>
      <c r="Y59" s="1"/>
      <c r="Z59" s="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197" customFormat="1" ht="14.25" customHeight="1">
      <c r="A60" s="306">
        <v>2</v>
      </c>
      <c r="B60" s="307">
        <v>45050</v>
      </c>
      <c r="C60" s="308"/>
      <c r="D60" s="308" t="s">
        <v>135</v>
      </c>
      <c r="E60" s="309" t="s">
        <v>536</v>
      </c>
      <c r="F60" s="309">
        <v>84</v>
      </c>
      <c r="G60" s="309">
        <v>74.900000000000006</v>
      </c>
      <c r="H60" s="309">
        <v>89.75</v>
      </c>
      <c r="I60" s="309" t="s">
        <v>572</v>
      </c>
      <c r="J60" s="310" t="s">
        <v>884</v>
      </c>
      <c r="K60" s="310">
        <f t="shared" ref="K60" si="21">H60-F60</f>
        <v>5.75</v>
      </c>
      <c r="L60" s="311">
        <f t="shared" ref="L60" si="22">(F60*-0.7)/100</f>
        <v>-0.58799999999999997</v>
      </c>
      <c r="M60" s="312">
        <f t="shared" ref="M60" si="23">(K60+L60)/F60</f>
        <v>6.1452380952380953E-2</v>
      </c>
      <c r="N60" s="313" t="s">
        <v>534</v>
      </c>
      <c r="O60" s="314">
        <v>45070</v>
      </c>
      <c r="P60" s="315"/>
      <c r="Q60" s="196"/>
      <c r="R60" s="196" t="s">
        <v>535</v>
      </c>
      <c r="S60" s="258"/>
      <c r="T60" s="196"/>
      <c r="U60" s="196"/>
      <c r="V60" s="196"/>
      <c r="W60" s="196"/>
      <c r="X60" s="196"/>
      <c r="Y60" s="196"/>
      <c r="Z60" s="196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</row>
    <row r="61" spans="1:38" s="197" customFormat="1" ht="14.25" customHeight="1">
      <c r="A61" s="288">
        <v>3</v>
      </c>
      <c r="B61" s="316">
        <v>45071</v>
      </c>
      <c r="C61" s="246"/>
      <c r="D61" s="246" t="s">
        <v>255</v>
      </c>
      <c r="E61" s="247" t="s">
        <v>536</v>
      </c>
      <c r="F61" s="247" t="s">
        <v>885</v>
      </c>
      <c r="G61" s="247">
        <v>267</v>
      </c>
      <c r="H61" s="247"/>
      <c r="I61" s="247" t="s">
        <v>886</v>
      </c>
      <c r="J61" s="224" t="s">
        <v>537</v>
      </c>
      <c r="K61" s="224"/>
      <c r="L61" s="267"/>
      <c r="M61" s="268"/>
      <c r="N61" s="242"/>
      <c r="O61" s="244"/>
      <c r="P61" s="198"/>
      <c r="Q61" s="196"/>
      <c r="R61" s="196" t="s">
        <v>535</v>
      </c>
      <c r="S61" s="258"/>
      <c r="T61" s="196"/>
      <c r="U61" s="196"/>
      <c r="V61" s="196"/>
      <c r="W61" s="196"/>
      <c r="X61" s="196"/>
      <c r="Y61" s="196"/>
      <c r="Z61" s="196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</row>
    <row r="62" spans="1:38" s="197" customFormat="1" ht="14.25" customHeight="1">
      <c r="A62" s="328">
        <v>4</v>
      </c>
      <c r="B62" s="370">
        <v>45077</v>
      </c>
      <c r="C62" s="371"/>
      <c r="D62" s="371" t="s">
        <v>455</v>
      </c>
      <c r="E62" s="324" t="s">
        <v>536</v>
      </c>
      <c r="F62" s="324">
        <v>1410</v>
      </c>
      <c r="G62" s="324">
        <v>1240</v>
      </c>
      <c r="H62" s="324">
        <v>1540</v>
      </c>
      <c r="I62" s="324" t="s">
        <v>889</v>
      </c>
      <c r="J62" s="323" t="s">
        <v>960</v>
      </c>
      <c r="K62" s="323">
        <f t="shared" ref="K62" si="24">H62-F62</f>
        <v>130</v>
      </c>
      <c r="L62" s="366">
        <f t="shared" ref="L62" si="25">(F62*-0.7)/100</f>
        <v>-9.8699999999999992</v>
      </c>
      <c r="M62" s="367">
        <f t="shared" ref="M62" si="26">(K62+L62)/F62</f>
        <v>8.519858156028369E-2</v>
      </c>
      <c r="N62" s="372" t="s">
        <v>534</v>
      </c>
      <c r="O62" s="368">
        <v>45084</v>
      </c>
      <c r="P62" s="327"/>
      <c r="Q62" s="196"/>
      <c r="R62" s="196" t="s">
        <v>535</v>
      </c>
      <c r="S62" s="258"/>
      <c r="T62" s="196"/>
      <c r="U62" s="196"/>
      <c r="V62" s="196"/>
      <c r="W62" s="196"/>
      <c r="X62" s="196"/>
      <c r="Y62" s="196"/>
      <c r="Z62" s="196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</row>
    <row r="63" spans="1:38" ht="12.75" customHeight="1">
      <c r="A63" s="247"/>
      <c r="B63" s="245"/>
      <c r="C63" s="246"/>
      <c r="D63" s="246"/>
      <c r="E63" s="247"/>
      <c r="F63" s="247"/>
      <c r="G63" s="247"/>
      <c r="H63" s="247"/>
      <c r="I63" s="247"/>
      <c r="J63" s="224"/>
      <c r="K63" s="201"/>
      <c r="L63" s="216"/>
      <c r="M63" s="217"/>
      <c r="N63" s="201"/>
      <c r="O63" s="224"/>
      <c r="P63" s="198"/>
      <c r="R63" s="6"/>
      <c r="S63" s="1"/>
      <c r="T63" s="1"/>
      <c r="U63" s="1"/>
      <c r="V63" s="1"/>
      <c r="W63" s="1"/>
      <c r="X63" s="1"/>
      <c r="Y63" s="1"/>
    </row>
    <row r="64" spans="1:38" ht="12.75" customHeight="1">
      <c r="A64" s="109" t="s">
        <v>538</v>
      </c>
      <c r="B64" s="109"/>
      <c r="C64" s="109"/>
      <c r="D64" s="109"/>
      <c r="E64" s="41"/>
      <c r="F64" s="116" t="s">
        <v>540</v>
      </c>
      <c r="G64" s="54"/>
      <c r="H64" s="54"/>
      <c r="I64" s="54"/>
      <c r="J64" s="6"/>
      <c r="K64" s="132"/>
      <c r="L64" s="133"/>
      <c r="M64" s="6"/>
      <c r="N64" s="99"/>
      <c r="O64" s="142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15" t="s">
        <v>539</v>
      </c>
      <c r="B65" s="109"/>
      <c r="C65" s="109"/>
      <c r="D65" s="109"/>
      <c r="E65" s="6"/>
      <c r="F65" s="116" t="s">
        <v>542</v>
      </c>
      <c r="G65" s="6"/>
      <c r="H65" s="6" t="s">
        <v>758</v>
      </c>
      <c r="I65" s="6"/>
      <c r="J65" s="1"/>
      <c r="K65" s="6"/>
      <c r="L65" s="6"/>
      <c r="M65" s="6"/>
      <c r="N65" s="1"/>
      <c r="O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15"/>
      <c r="B66" s="109"/>
      <c r="C66" s="109"/>
      <c r="D66" s="109"/>
      <c r="E66" s="6"/>
      <c r="F66" s="116"/>
      <c r="G66" s="6"/>
      <c r="H66" s="6"/>
      <c r="I66" s="6"/>
      <c r="J66" s="1"/>
      <c r="K66" s="6"/>
      <c r="L66" s="6"/>
      <c r="M66" s="6"/>
      <c r="N66" s="1"/>
      <c r="O66" s="1"/>
      <c r="Q66" s="1"/>
      <c r="R66" s="54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15"/>
      <c r="B67" s="109"/>
      <c r="C67" s="109"/>
      <c r="D67" s="109"/>
      <c r="E67" s="6"/>
      <c r="F67" s="116"/>
      <c r="G67" s="54"/>
      <c r="H67" s="41"/>
      <c r="I67" s="54"/>
      <c r="J67" s="6"/>
      <c r="K67" s="132"/>
      <c r="L67" s="133"/>
      <c r="M67" s="6"/>
      <c r="N67" s="99"/>
      <c r="O67" s="134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15"/>
      <c r="B68" s="109"/>
      <c r="C68" s="109"/>
      <c r="D68" s="109"/>
      <c r="E68" s="6"/>
      <c r="F68" s="116"/>
      <c r="G68" s="54"/>
      <c r="H68" s="41"/>
      <c r="I68" s="54"/>
      <c r="J68" s="6"/>
      <c r="K68" s="132"/>
      <c r="L68" s="133"/>
      <c r="M68" s="6"/>
      <c r="N68" s="99"/>
      <c r="O68" s="134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15"/>
      <c r="B69" s="109"/>
      <c r="C69" s="109"/>
      <c r="D69" s="109"/>
      <c r="E69" s="6"/>
      <c r="F69" s="116"/>
      <c r="G69" s="54"/>
      <c r="H69" s="41"/>
      <c r="I69" s="54"/>
      <c r="J69" s="6"/>
      <c r="K69" s="132"/>
      <c r="L69" s="133"/>
      <c r="M69" s="6"/>
      <c r="N69" s="99"/>
      <c r="O69" s="134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15"/>
      <c r="B70" s="109"/>
      <c r="C70" s="109"/>
      <c r="D70" s="109"/>
      <c r="E70" s="6"/>
      <c r="F70" s="116"/>
      <c r="G70" s="54"/>
      <c r="H70" s="41"/>
      <c r="I70" s="54"/>
      <c r="J70" s="6"/>
      <c r="K70" s="132"/>
      <c r="L70" s="133"/>
      <c r="M70" s="6"/>
      <c r="N70" s="99"/>
      <c r="O70" s="134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15"/>
      <c r="B71" s="109"/>
      <c r="C71" s="109"/>
      <c r="D71" s="109"/>
      <c r="E71" s="6"/>
      <c r="F71" s="116"/>
      <c r="G71" s="54"/>
      <c r="H71" s="41"/>
      <c r="I71" s="54"/>
      <c r="J71" s="6"/>
      <c r="K71" s="132"/>
      <c r="L71" s="133"/>
      <c r="M71" s="6"/>
      <c r="N71" s="99"/>
      <c r="O71" s="134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15"/>
      <c r="B72" s="109"/>
      <c r="C72" s="109"/>
      <c r="D72" s="109"/>
      <c r="E72" s="6"/>
      <c r="F72" s="116"/>
      <c r="G72" s="54"/>
      <c r="H72" s="41"/>
      <c r="I72" s="54"/>
      <c r="J72" s="6"/>
      <c r="K72" s="132"/>
      <c r="L72" s="133"/>
      <c r="M72" s="6"/>
      <c r="N72" s="99"/>
      <c r="O72" s="134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54"/>
      <c r="B73" s="98"/>
      <c r="C73" s="98"/>
      <c r="D73" s="41"/>
      <c r="E73" s="54"/>
      <c r="F73" s="54"/>
      <c r="G73" s="54"/>
      <c r="H73" s="41"/>
      <c r="I73" s="54"/>
      <c r="J73" s="6"/>
      <c r="K73" s="132"/>
      <c r="L73" s="133"/>
      <c r="M73" s="6"/>
      <c r="N73" s="99"/>
      <c r="O73" s="134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38.25" customHeight="1">
      <c r="A74" s="41"/>
      <c r="B74" s="143" t="s">
        <v>559</v>
      </c>
      <c r="C74" s="143"/>
      <c r="D74" s="143"/>
      <c r="E74" s="143"/>
      <c r="F74" s="6"/>
      <c r="G74" s="6"/>
      <c r="H74" s="126"/>
      <c r="I74" s="6"/>
      <c r="J74" s="126"/>
      <c r="K74" s="127"/>
      <c r="L74" s="6"/>
      <c r="M74" s="6"/>
      <c r="N74" s="1"/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93" t="s">
        <v>16</v>
      </c>
      <c r="B75" s="94" t="s">
        <v>511</v>
      </c>
      <c r="C75" s="94"/>
      <c r="D75" s="95" t="s">
        <v>522</v>
      </c>
      <c r="E75" s="94" t="s">
        <v>523</v>
      </c>
      <c r="F75" s="94" t="s">
        <v>524</v>
      </c>
      <c r="G75" s="94" t="s">
        <v>560</v>
      </c>
      <c r="H75" s="94" t="s">
        <v>561</v>
      </c>
      <c r="I75" s="94" t="s">
        <v>527</v>
      </c>
      <c r="J75" s="144" t="s">
        <v>528</v>
      </c>
      <c r="K75" s="94" t="s">
        <v>529</v>
      </c>
      <c r="L75" s="94" t="s">
        <v>562</v>
      </c>
      <c r="M75" s="94" t="s">
        <v>532</v>
      </c>
      <c r="N75" s="95" t="s">
        <v>533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1</v>
      </c>
      <c r="B76" s="146">
        <v>41579</v>
      </c>
      <c r="C76" s="146"/>
      <c r="D76" s="147" t="s">
        <v>563</v>
      </c>
      <c r="E76" s="148" t="s">
        <v>564</v>
      </c>
      <c r="F76" s="149">
        <v>82</v>
      </c>
      <c r="G76" s="148" t="s">
        <v>565</v>
      </c>
      <c r="H76" s="148">
        <v>100</v>
      </c>
      <c r="I76" s="150">
        <v>100</v>
      </c>
      <c r="J76" s="151" t="s">
        <v>566</v>
      </c>
      <c r="K76" s="152">
        <f t="shared" ref="K76:K107" si="27">H76-F76</f>
        <v>18</v>
      </c>
      <c r="L76" s="153">
        <f t="shared" ref="L76:L107" si="28">K76/F76</f>
        <v>0.21951219512195122</v>
      </c>
      <c r="M76" s="148" t="s">
        <v>534</v>
      </c>
      <c r="N76" s="154">
        <v>42657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2</v>
      </c>
      <c r="B77" s="146">
        <v>41794</v>
      </c>
      <c r="C77" s="146"/>
      <c r="D77" s="147" t="s">
        <v>567</v>
      </c>
      <c r="E77" s="148" t="s">
        <v>536</v>
      </c>
      <c r="F77" s="149">
        <v>257</v>
      </c>
      <c r="G77" s="148" t="s">
        <v>565</v>
      </c>
      <c r="H77" s="148">
        <v>300</v>
      </c>
      <c r="I77" s="150">
        <v>300</v>
      </c>
      <c r="J77" s="151" t="s">
        <v>566</v>
      </c>
      <c r="K77" s="152">
        <f t="shared" si="27"/>
        <v>43</v>
      </c>
      <c r="L77" s="153">
        <f t="shared" si="28"/>
        <v>0.16731517509727625</v>
      </c>
      <c r="M77" s="148" t="s">
        <v>534</v>
      </c>
      <c r="N77" s="154">
        <v>41822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3</v>
      </c>
      <c r="B78" s="146">
        <v>41828</v>
      </c>
      <c r="C78" s="146"/>
      <c r="D78" s="147" t="s">
        <v>568</v>
      </c>
      <c r="E78" s="148" t="s">
        <v>536</v>
      </c>
      <c r="F78" s="149">
        <v>393</v>
      </c>
      <c r="G78" s="148" t="s">
        <v>565</v>
      </c>
      <c r="H78" s="148">
        <v>468</v>
      </c>
      <c r="I78" s="150">
        <v>468</v>
      </c>
      <c r="J78" s="151" t="s">
        <v>566</v>
      </c>
      <c r="K78" s="152">
        <f t="shared" si="27"/>
        <v>75</v>
      </c>
      <c r="L78" s="153">
        <f t="shared" si="28"/>
        <v>0.19083969465648856</v>
      </c>
      <c r="M78" s="148" t="s">
        <v>534</v>
      </c>
      <c r="N78" s="154">
        <v>41863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4</v>
      </c>
      <c r="B79" s="146">
        <v>41857</v>
      </c>
      <c r="C79" s="146"/>
      <c r="D79" s="147" t="s">
        <v>569</v>
      </c>
      <c r="E79" s="148" t="s">
        <v>536</v>
      </c>
      <c r="F79" s="149">
        <v>205</v>
      </c>
      <c r="G79" s="148" t="s">
        <v>565</v>
      </c>
      <c r="H79" s="148">
        <v>275</v>
      </c>
      <c r="I79" s="150">
        <v>250</v>
      </c>
      <c r="J79" s="151" t="s">
        <v>566</v>
      </c>
      <c r="K79" s="152">
        <f t="shared" si="27"/>
        <v>70</v>
      </c>
      <c r="L79" s="153">
        <f t="shared" si="28"/>
        <v>0.34146341463414637</v>
      </c>
      <c r="M79" s="148" t="s">
        <v>534</v>
      </c>
      <c r="N79" s="154">
        <v>41962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5</v>
      </c>
      <c r="B80" s="146">
        <v>41886</v>
      </c>
      <c r="C80" s="146"/>
      <c r="D80" s="147" t="s">
        <v>570</v>
      </c>
      <c r="E80" s="148" t="s">
        <v>536</v>
      </c>
      <c r="F80" s="149">
        <v>162</v>
      </c>
      <c r="G80" s="148" t="s">
        <v>565</v>
      </c>
      <c r="H80" s="148">
        <v>190</v>
      </c>
      <c r="I80" s="150">
        <v>190</v>
      </c>
      <c r="J80" s="151" t="s">
        <v>566</v>
      </c>
      <c r="K80" s="152">
        <f t="shared" si="27"/>
        <v>28</v>
      </c>
      <c r="L80" s="153">
        <f t="shared" si="28"/>
        <v>0.1728395061728395</v>
      </c>
      <c r="M80" s="148" t="s">
        <v>534</v>
      </c>
      <c r="N80" s="154">
        <v>42006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6</v>
      </c>
      <c r="B81" s="146">
        <v>41886</v>
      </c>
      <c r="C81" s="146"/>
      <c r="D81" s="147" t="s">
        <v>571</v>
      </c>
      <c r="E81" s="148" t="s">
        <v>536</v>
      </c>
      <c r="F81" s="149">
        <v>75</v>
      </c>
      <c r="G81" s="148" t="s">
        <v>565</v>
      </c>
      <c r="H81" s="148">
        <v>91.5</v>
      </c>
      <c r="I81" s="150" t="s">
        <v>572</v>
      </c>
      <c r="J81" s="151" t="s">
        <v>573</v>
      </c>
      <c r="K81" s="152">
        <f t="shared" si="27"/>
        <v>16.5</v>
      </c>
      <c r="L81" s="153">
        <f t="shared" si="28"/>
        <v>0.22</v>
      </c>
      <c r="M81" s="148" t="s">
        <v>534</v>
      </c>
      <c r="N81" s="154">
        <v>41954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7</v>
      </c>
      <c r="B82" s="146">
        <v>41913</v>
      </c>
      <c r="C82" s="146"/>
      <c r="D82" s="147" t="s">
        <v>574</v>
      </c>
      <c r="E82" s="148" t="s">
        <v>536</v>
      </c>
      <c r="F82" s="149">
        <v>850</v>
      </c>
      <c r="G82" s="148" t="s">
        <v>565</v>
      </c>
      <c r="H82" s="148">
        <v>982.5</v>
      </c>
      <c r="I82" s="150">
        <v>1050</v>
      </c>
      <c r="J82" s="151" t="s">
        <v>575</v>
      </c>
      <c r="K82" s="152">
        <f t="shared" si="27"/>
        <v>132.5</v>
      </c>
      <c r="L82" s="153">
        <f t="shared" si="28"/>
        <v>0.15588235294117647</v>
      </c>
      <c r="M82" s="148" t="s">
        <v>534</v>
      </c>
      <c r="N82" s="154">
        <v>42039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8</v>
      </c>
      <c r="B83" s="146">
        <v>41913</v>
      </c>
      <c r="C83" s="146"/>
      <c r="D83" s="147" t="s">
        <v>576</v>
      </c>
      <c r="E83" s="148" t="s">
        <v>536</v>
      </c>
      <c r="F83" s="149">
        <v>475</v>
      </c>
      <c r="G83" s="148" t="s">
        <v>565</v>
      </c>
      <c r="H83" s="148">
        <v>515</v>
      </c>
      <c r="I83" s="150">
        <v>600</v>
      </c>
      <c r="J83" s="151" t="s">
        <v>577</v>
      </c>
      <c r="K83" s="152">
        <f t="shared" si="27"/>
        <v>40</v>
      </c>
      <c r="L83" s="153">
        <f t="shared" si="28"/>
        <v>8.4210526315789472E-2</v>
      </c>
      <c r="M83" s="148" t="s">
        <v>534</v>
      </c>
      <c r="N83" s="154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9</v>
      </c>
      <c r="B84" s="146">
        <v>41913</v>
      </c>
      <c r="C84" s="146"/>
      <c r="D84" s="147" t="s">
        <v>578</v>
      </c>
      <c r="E84" s="148" t="s">
        <v>536</v>
      </c>
      <c r="F84" s="149">
        <v>86</v>
      </c>
      <c r="G84" s="148" t="s">
        <v>565</v>
      </c>
      <c r="H84" s="148">
        <v>99</v>
      </c>
      <c r="I84" s="150">
        <v>140</v>
      </c>
      <c r="J84" s="151" t="s">
        <v>579</v>
      </c>
      <c r="K84" s="152">
        <f t="shared" si="27"/>
        <v>13</v>
      </c>
      <c r="L84" s="153">
        <f t="shared" si="28"/>
        <v>0.15116279069767441</v>
      </c>
      <c r="M84" s="148" t="s">
        <v>534</v>
      </c>
      <c r="N84" s="15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10</v>
      </c>
      <c r="B85" s="146">
        <v>41926</v>
      </c>
      <c r="C85" s="146"/>
      <c r="D85" s="147" t="s">
        <v>580</v>
      </c>
      <c r="E85" s="148" t="s">
        <v>536</v>
      </c>
      <c r="F85" s="149">
        <v>496.6</v>
      </c>
      <c r="G85" s="148" t="s">
        <v>565</v>
      </c>
      <c r="H85" s="148">
        <v>621</v>
      </c>
      <c r="I85" s="150">
        <v>580</v>
      </c>
      <c r="J85" s="151" t="s">
        <v>566</v>
      </c>
      <c r="K85" s="152">
        <f t="shared" si="27"/>
        <v>124.39999999999998</v>
      </c>
      <c r="L85" s="153">
        <f t="shared" si="28"/>
        <v>0.25050342327829234</v>
      </c>
      <c r="M85" s="148" t="s">
        <v>534</v>
      </c>
      <c r="N85" s="154">
        <v>42605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11</v>
      </c>
      <c r="B86" s="146">
        <v>41926</v>
      </c>
      <c r="C86" s="146"/>
      <c r="D86" s="147" t="s">
        <v>581</v>
      </c>
      <c r="E86" s="148" t="s">
        <v>536</v>
      </c>
      <c r="F86" s="149">
        <v>2481.9</v>
      </c>
      <c r="G86" s="148" t="s">
        <v>565</v>
      </c>
      <c r="H86" s="148">
        <v>2840</v>
      </c>
      <c r="I86" s="150">
        <v>2870</v>
      </c>
      <c r="J86" s="151" t="s">
        <v>582</v>
      </c>
      <c r="K86" s="152">
        <f t="shared" si="27"/>
        <v>358.09999999999991</v>
      </c>
      <c r="L86" s="153">
        <f t="shared" si="28"/>
        <v>0.14428462065353154</v>
      </c>
      <c r="M86" s="148" t="s">
        <v>534</v>
      </c>
      <c r="N86" s="154">
        <v>42017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12</v>
      </c>
      <c r="B87" s="146">
        <v>41928</v>
      </c>
      <c r="C87" s="146"/>
      <c r="D87" s="147" t="s">
        <v>583</v>
      </c>
      <c r="E87" s="148" t="s">
        <v>536</v>
      </c>
      <c r="F87" s="149">
        <v>84.5</v>
      </c>
      <c r="G87" s="148" t="s">
        <v>565</v>
      </c>
      <c r="H87" s="148">
        <v>93</v>
      </c>
      <c r="I87" s="150">
        <v>110</v>
      </c>
      <c r="J87" s="151" t="s">
        <v>584</v>
      </c>
      <c r="K87" s="152">
        <f t="shared" si="27"/>
        <v>8.5</v>
      </c>
      <c r="L87" s="153">
        <f t="shared" si="28"/>
        <v>0.10059171597633136</v>
      </c>
      <c r="M87" s="148" t="s">
        <v>534</v>
      </c>
      <c r="N87" s="15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13</v>
      </c>
      <c r="B88" s="146">
        <v>41928</v>
      </c>
      <c r="C88" s="146"/>
      <c r="D88" s="147" t="s">
        <v>585</v>
      </c>
      <c r="E88" s="148" t="s">
        <v>536</v>
      </c>
      <c r="F88" s="149">
        <v>401</v>
      </c>
      <c r="G88" s="148" t="s">
        <v>565</v>
      </c>
      <c r="H88" s="148">
        <v>428</v>
      </c>
      <c r="I88" s="150">
        <v>450</v>
      </c>
      <c r="J88" s="151" t="s">
        <v>586</v>
      </c>
      <c r="K88" s="152">
        <f t="shared" si="27"/>
        <v>27</v>
      </c>
      <c r="L88" s="153">
        <f t="shared" si="28"/>
        <v>6.7331670822942641E-2</v>
      </c>
      <c r="M88" s="148" t="s">
        <v>534</v>
      </c>
      <c r="N88" s="154">
        <v>42020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14</v>
      </c>
      <c r="B89" s="146">
        <v>41928</v>
      </c>
      <c r="C89" s="146"/>
      <c r="D89" s="147" t="s">
        <v>587</v>
      </c>
      <c r="E89" s="148" t="s">
        <v>536</v>
      </c>
      <c r="F89" s="149">
        <v>101</v>
      </c>
      <c r="G89" s="148" t="s">
        <v>565</v>
      </c>
      <c r="H89" s="148">
        <v>112</v>
      </c>
      <c r="I89" s="150">
        <v>120</v>
      </c>
      <c r="J89" s="151" t="s">
        <v>588</v>
      </c>
      <c r="K89" s="152">
        <f t="shared" si="27"/>
        <v>11</v>
      </c>
      <c r="L89" s="153">
        <f t="shared" si="28"/>
        <v>0.10891089108910891</v>
      </c>
      <c r="M89" s="148" t="s">
        <v>534</v>
      </c>
      <c r="N89" s="15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15</v>
      </c>
      <c r="B90" s="146">
        <v>41954</v>
      </c>
      <c r="C90" s="146"/>
      <c r="D90" s="147" t="s">
        <v>589</v>
      </c>
      <c r="E90" s="148" t="s">
        <v>536</v>
      </c>
      <c r="F90" s="149">
        <v>59</v>
      </c>
      <c r="G90" s="148" t="s">
        <v>565</v>
      </c>
      <c r="H90" s="148">
        <v>76</v>
      </c>
      <c r="I90" s="150">
        <v>76</v>
      </c>
      <c r="J90" s="151" t="s">
        <v>566</v>
      </c>
      <c r="K90" s="152">
        <f t="shared" si="27"/>
        <v>17</v>
      </c>
      <c r="L90" s="153">
        <f t="shared" si="28"/>
        <v>0.28813559322033899</v>
      </c>
      <c r="M90" s="148" t="s">
        <v>534</v>
      </c>
      <c r="N90" s="154">
        <v>43032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16</v>
      </c>
      <c r="B91" s="146">
        <v>41954</v>
      </c>
      <c r="C91" s="146"/>
      <c r="D91" s="147" t="s">
        <v>578</v>
      </c>
      <c r="E91" s="148" t="s">
        <v>536</v>
      </c>
      <c r="F91" s="149">
        <v>99</v>
      </c>
      <c r="G91" s="148" t="s">
        <v>565</v>
      </c>
      <c r="H91" s="148">
        <v>120</v>
      </c>
      <c r="I91" s="150">
        <v>120</v>
      </c>
      <c r="J91" s="151" t="s">
        <v>547</v>
      </c>
      <c r="K91" s="152">
        <f t="shared" si="27"/>
        <v>21</v>
      </c>
      <c r="L91" s="153">
        <f t="shared" si="28"/>
        <v>0.21212121212121213</v>
      </c>
      <c r="M91" s="148" t="s">
        <v>534</v>
      </c>
      <c r="N91" s="154">
        <v>41960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17</v>
      </c>
      <c r="B92" s="146">
        <v>41956</v>
      </c>
      <c r="C92" s="146"/>
      <c r="D92" s="147" t="s">
        <v>590</v>
      </c>
      <c r="E92" s="148" t="s">
        <v>536</v>
      </c>
      <c r="F92" s="149">
        <v>22</v>
      </c>
      <c r="G92" s="148" t="s">
        <v>565</v>
      </c>
      <c r="H92" s="148">
        <v>33.549999999999997</v>
      </c>
      <c r="I92" s="150">
        <v>32</v>
      </c>
      <c r="J92" s="151" t="s">
        <v>591</v>
      </c>
      <c r="K92" s="152">
        <f t="shared" si="27"/>
        <v>11.549999999999997</v>
      </c>
      <c r="L92" s="153">
        <f t="shared" si="28"/>
        <v>0.52499999999999991</v>
      </c>
      <c r="M92" s="148" t="s">
        <v>534</v>
      </c>
      <c r="N92" s="154">
        <v>42188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18</v>
      </c>
      <c r="B93" s="146">
        <v>41976</v>
      </c>
      <c r="C93" s="146"/>
      <c r="D93" s="147" t="s">
        <v>592</v>
      </c>
      <c r="E93" s="148" t="s">
        <v>536</v>
      </c>
      <c r="F93" s="149">
        <v>440</v>
      </c>
      <c r="G93" s="148" t="s">
        <v>565</v>
      </c>
      <c r="H93" s="148">
        <v>520</v>
      </c>
      <c r="I93" s="150">
        <v>520</v>
      </c>
      <c r="J93" s="151" t="s">
        <v>593</v>
      </c>
      <c r="K93" s="152">
        <f t="shared" si="27"/>
        <v>80</v>
      </c>
      <c r="L93" s="153">
        <f t="shared" si="28"/>
        <v>0.18181818181818182</v>
      </c>
      <c r="M93" s="148" t="s">
        <v>534</v>
      </c>
      <c r="N93" s="154">
        <v>42208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19</v>
      </c>
      <c r="B94" s="146">
        <v>41976</v>
      </c>
      <c r="C94" s="146"/>
      <c r="D94" s="147" t="s">
        <v>594</v>
      </c>
      <c r="E94" s="148" t="s">
        <v>536</v>
      </c>
      <c r="F94" s="149">
        <v>360</v>
      </c>
      <c r="G94" s="148" t="s">
        <v>565</v>
      </c>
      <c r="H94" s="148">
        <v>427</v>
      </c>
      <c r="I94" s="150">
        <v>425</v>
      </c>
      <c r="J94" s="151" t="s">
        <v>595</v>
      </c>
      <c r="K94" s="152">
        <f t="shared" si="27"/>
        <v>67</v>
      </c>
      <c r="L94" s="153">
        <f t="shared" si="28"/>
        <v>0.18611111111111112</v>
      </c>
      <c r="M94" s="148" t="s">
        <v>534</v>
      </c>
      <c r="N94" s="154">
        <v>42058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20</v>
      </c>
      <c r="B95" s="146">
        <v>42012</v>
      </c>
      <c r="C95" s="146"/>
      <c r="D95" s="147" t="s">
        <v>596</v>
      </c>
      <c r="E95" s="148" t="s">
        <v>536</v>
      </c>
      <c r="F95" s="149">
        <v>360</v>
      </c>
      <c r="G95" s="148" t="s">
        <v>565</v>
      </c>
      <c r="H95" s="148">
        <v>455</v>
      </c>
      <c r="I95" s="150">
        <v>420</v>
      </c>
      <c r="J95" s="151" t="s">
        <v>597</v>
      </c>
      <c r="K95" s="152">
        <f t="shared" si="27"/>
        <v>95</v>
      </c>
      <c r="L95" s="153">
        <f t="shared" si="28"/>
        <v>0.2638888888888889</v>
      </c>
      <c r="M95" s="148" t="s">
        <v>534</v>
      </c>
      <c r="N95" s="154">
        <v>42024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21</v>
      </c>
      <c r="B96" s="146">
        <v>42012</v>
      </c>
      <c r="C96" s="146"/>
      <c r="D96" s="147" t="s">
        <v>598</v>
      </c>
      <c r="E96" s="148" t="s">
        <v>536</v>
      </c>
      <c r="F96" s="149">
        <v>130</v>
      </c>
      <c r="G96" s="148"/>
      <c r="H96" s="148">
        <v>175.5</v>
      </c>
      <c r="I96" s="150">
        <v>165</v>
      </c>
      <c r="J96" s="151" t="s">
        <v>599</v>
      </c>
      <c r="K96" s="152">
        <f t="shared" si="27"/>
        <v>45.5</v>
      </c>
      <c r="L96" s="153">
        <f t="shared" si="28"/>
        <v>0.35</v>
      </c>
      <c r="M96" s="148" t="s">
        <v>534</v>
      </c>
      <c r="N96" s="154">
        <v>43088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22</v>
      </c>
      <c r="B97" s="146">
        <v>42040</v>
      </c>
      <c r="C97" s="146"/>
      <c r="D97" s="147" t="s">
        <v>364</v>
      </c>
      <c r="E97" s="148" t="s">
        <v>564</v>
      </c>
      <c r="F97" s="149">
        <v>98</v>
      </c>
      <c r="G97" s="148"/>
      <c r="H97" s="148">
        <v>120</v>
      </c>
      <c r="I97" s="150">
        <v>120</v>
      </c>
      <c r="J97" s="151" t="s">
        <v>566</v>
      </c>
      <c r="K97" s="152">
        <f t="shared" si="27"/>
        <v>22</v>
      </c>
      <c r="L97" s="153">
        <f t="shared" si="28"/>
        <v>0.22448979591836735</v>
      </c>
      <c r="M97" s="148" t="s">
        <v>534</v>
      </c>
      <c r="N97" s="154">
        <v>42753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23</v>
      </c>
      <c r="B98" s="146">
        <v>42040</v>
      </c>
      <c r="C98" s="146"/>
      <c r="D98" s="147" t="s">
        <v>600</v>
      </c>
      <c r="E98" s="148" t="s">
        <v>564</v>
      </c>
      <c r="F98" s="149">
        <v>196</v>
      </c>
      <c r="G98" s="148"/>
      <c r="H98" s="148">
        <v>262</v>
      </c>
      <c r="I98" s="150">
        <v>255</v>
      </c>
      <c r="J98" s="151" t="s">
        <v>566</v>
      </c>
      <c r="K98" s="152">
        <f t="shared" si="27"/>
        <v>66</v>
      </c>
      <c r="L98" s="153">
        <f t="shared" si="28"/>
        <v>0.33673469387755101</v>
      </c>
      <c r="M98" s="148" t="s">
        <v>534</v>
      </c>
      <c r="N98" s="154">
        <v>42599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5">
        <v>24</v>
      </c>
      <c r="B99" s="156">
        <v>42067</v>
      </c>
      <c r="C99" s="156"/>
      <c r="D99" s="157" t="s">
        <v>363</v>
      </c>
      <c r="E99" s="158" t="s">
        <v>564</v>
      </c>
      <c r="F99" s="159">
        <v>235</v>
      </c>
      <c r="G99" s="159"/>
      <c r="H99" s="160">
        <v>77</v>
      </c>
      <c r="I99" s="160" t="s">
        <v>601</v>
      </c>
      <c r="J99" s="161" t="s">
        <v>602</v>
      </c>
      <c r="K99" s="162">
        <f t="shared" si="27"/>
        <v>-158</v>
      </c>
      <c r="L99" s="163">
        <f t="shared" si="28"/>
        <v>-0.67234042553191486</v>
      </c>
      <c r="M99" s="159" t="s">
        <v>546</v>
      </c>
      <c r="N99" s="156">
        <v>43522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25</v>
      </c>
      <c r="B100" s="146">
        <v>42067</v>
      </c>
      <c r="C100" s="146"/>
      <c r="D100" s="147" t="s">
        <v>603</v>
      </c>
      <c r="E100" s="148" t="s">
        <v>564</v>
      </c>
      <c r="F100" s="149">
        <v>185</v>
      </c>
      <c r="G100" s="148"/>
      <c r="H100" s="148">
        <v>224</v>
      </c>
      <c r="I100" s="150" t="s">
        <v>604</v>
      </c>
      <c r="J100" s="151" t="s">
        <v>566</v>
      </c>
      <c r="K100" s="152">
        <f t="shared" si="27"/>
        <v>39</v>
      </c>
      <c r="L100" s="153">
        <f t="shared" si="28"/>
        <v>0.21081081081081082</v>
      </c>
      <c r="M100" s="148" t="s">
        <v>534</v>
      </c>
      <c r="N100" s="154">
        <v>42647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5">
        <v>26</v>
      </c>
      <c r="B101" s="156">
        <v>42090</v>
      </c>
      <c r="C101" s="156"/>
      <c r="D101" s="164" t="s">
        <v>605</v>
      </c>
      <c r="E101" s="159" t="s">
        <v>564</v>
      </c>
      <c r="F101" s="159">
        <v>49.5</v>
      </c>
      <c r="G101" s="160"/>
      <c r="H101" s="160">
        <v>15.85</v>
      </c>
      <c r="I101" s="160">
        <v>67</v>
      </c>
      <c r="J101" s="161" t="s">
        <v>606</v>
      </c>
      <c r="K101" s="160">
        <f t="shared" si="27"/>
        <v>-33.65</v>
      </c>
      <c r="L101" s="165">
        <f t="shared" si="28"/>
        <v>-0.67979797979797973</v>
      </c>
      <c r="M101" s="159" t="s">
        <v>546</v>
      </c>
      <c r="N101" s="166">
        <v>43627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27</v>
      </c>
      <c r="B102" s="146">
        <v>42093</v>
      </c>
      <c r="C102" s="146"/>
      <c r="D102" s="147" t="s">
        <v>607</v>
      </c>
      <c r="E102" s="148" t="s">
        <v>564</v>
      </c>
      <c r="F102" s="149">
        <v>183.5</v>
      </c>
      <c r="G102" s="148"/>
      <c r="H102" s="148">
        <v>219</v>
      </c>
      <c r="I102" s="150">
        <v>218</v>
      </c>
      <c r="J102" s="151" t="s">
        <v>608</v>
      </c>
      <c r="K102" s="152">
        <f t="shared" si="27"/>
        <v>35.5</v>
      </c>
      <c r="L102" s="153">
        <f t="shared" si="28"/>
        <v>0.19346049046321526</v>
      </c>
      <c r="M102" s="148" t="s">
        <v>534</v>
      </c>
      <c r="N102" s="154">
        <v>42103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28</v>
      </c>
      <c r="B103" s="146">
        <v>42114</v>
      </c>
      <c r="C103" s="146"/>
      <c r="D103" s="147" t="s">
        <v>609</v>
      </c>
      <c r="E103" s="148" t="s">
        <v>564</v>
      </c>
      <c r="F103" s="149">
        <f>(227+237)/2</f>
        <v>232</v>
      </c>
      <c r="G103" s="148"/>
      <c r="H103" s="148">
        <v>298</v>
      </c>
      <c r="I103" s="150">
        <v>298</v>
      </c>
      <c r="J103" s="151" t="s">
        <v>566</v>
      </c>
      <c r="K103" s="152">
        <f t="shared" si="27"/>
        <v>66</v>
      </c>
      <c r="L103" s="153">
        <f t="shared" si="28"/>
        <v>0.28448275862068967</v>
      </c>
      <c r="M103" s="148" t="s">
        <v>534</v>
      </c>
      <c r="N103" s="154">
        <v>42823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29</v>
      </c>
      <c r="B104" s="146">
        <v>42128</v>
      </c>
      <c r="C104" s="146"/>
      <c r="D104" s="147" t="s">
        <v>610</v>
      </c>
      <c r="E104" s="148" t="s">
        <v>536</v>
      </c>
      <c r="F104" s="149">
        <v>385</v>
      </c>
      <c r="G104" s="148"/>
      <c r="H104" s="148">
        <f>212.5+331</f>
        <v>543.5</v>
      </c>
      <c r="I104" s="150">
        <v>510</v>
      </c>
      <c r="J104" s="151" t="s">
        <v>611</v>
      </c>
      <c r="K104" s="152">
        <f t="shared" si="27"/>
        <v>158.5</v>
      </c>
      <c r="L104" s="153">
        <f t="shared" si="28"/>
        <v>0.41168831168831171</v>
      </c>
      <c r="M104" s="148" t="s">
        <v>534</v>
      </c>
      <c r="N104" s="154">
        <v>42235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30</v>
      </c>
      <c r="B105" s="146">
        <v>42128</v>
      </c>
      <c r="C105" s="146"/>
      <c r="D105" s="147" t="s">
        <v>612</v>
      </c>
      <c r="E105" s="148" t="s">
        <v>536</v>
      </c>
      <c r="F105" s="149">
        <v>115.5</v>
      </c>
      <c r="G105" s="148"/>
      <c r="H105" s="148">
        <v>146</v>
      </c>
      <c r="I105" s="150">
        <v>142</v>
      </c>
      <c r="J105" s="151" t="s">
        <v>613</v>
      </c>
      <c r="K105" s="152">
        <f t="shared" si="27"/>
        <v>30.5</v>
      </c>
      <c r="L105" s="153">
        <f t="shared" si="28"/>
        <v>0.26406926406926406</v>
      </c>
      <c r="M105" s="148" t="s">
        <v>534</v>
      </c>
      <c r="N105" s="154">
        <v>42202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31</v>
      </c>
      <c r="B106" s="146">
        <v>42151</v>
      </c>
      <c r="C106" s="146"/>
      <c r="D106" s="147" t="s">
        <v>614</v>
      </c>
      <c r="E106" s="148" t="s">
        <v>536</v>
      </c>
      <c r="F106" s="149">
        <v>237.5</v>
      </c>
      <c r="G106" s="148"/>
      <c r="H106" s="148">
        <v>279.5</v>
      </c>
      <c r="I106" s="150">
        <v>278</v>
      </c>
      <c r="J106" s="151" t="s">
        <v>566</v>
      </c>
      <c r="K106" s="152">
        <f t="shared" si="27"/>
        <v>42</v>
      </c>
      <c r="L106" s="153">
        <f t="shared" si="28"/>
        <v>0.17684210526315788</v>
      </c>
      <c r="M106" s="148" t="s">
        <v>534</v>
      </c>
      <c r="N106" s="154">
        <v>42222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32</v>
      </c>
      <c r="B107" s="146">
        <v>42174</v>
      </c>
      <c r="C107" s="146"/>
      <c r="D107" s="147" t="s">
        <v>585</v>
      </c>
      <c r="E107" s="148" t="s">
        <v>564</v>
      </c>
      <c r="F107" s="149">
        <v>340</v>
      </c>
      <c r="G107" s="148"/>
      <c r="H107" s="148">
        <v>448</v>
      </c>
      <c r="I107" s="150">
        <v>448</v>
      </c>
      <c r="J107" s="151" t="s">
        <v>566</v>
      </c>
      <c r="K107" s="152">
        <f t="shared" si="27"/>
        <v>108</v>
      </c>
      <c r="L107" s="153">
        <f t="shared" si="28"/>
        <v>0.31764705882352939</v>
      </c>
      <c r="M107" s="148" t="s">
        <v>534</v>
      </c>
      <c r="N107" s="154">
        <v>43018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33</v>
      </c>
      <c r="B108" s="146">
        <v>42191</v>
      </c>
      <c r="C108" s="146"/>
      <c r="D108" s="147" t="s">
        <v>615</v>
      </c>
      <c r="E108" s="148" t="s">
        <v>564</v>
      </c>
      <c r="F108" s="149">
        <v>390</v>
      </c>
      <c r="G108" s="148"/>
      <c r="H108" s="148">
        <v>460</v>
      </c>
      <c r="I108" s="150">
        <v>460</v>
      </c>
      <c r="J108" s="151" t="s">
        <v>566</v>
      </c>
      <c r="K108" s="152">
        <f t="shared" ref="K108:K128" si="29">H108-F108</f>
        <v>70</v>
      </c>
      <c r="L108" s="153">
        <f t="shared" ref="L108:L128" si="30">K108/F108</f>
        <v>0.17948717948717949</v>
      </c>
      <c r="M108" s="148" t="s">
        <v>534</v>
      </c>
      <c r="N108" s="154">
        <v>42478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5">
        <v>34</v>
      </c>
      <c r="B109" s="156">
        <v>42195</v>
      </c>
      <c r="C109" s="156"/>
      <c r="D109" s="157" t="s">
        <v>616</v>
      </c>
      <c r="E109" s="158" t="s">
        <v>564</v>
      </c>
      <c r="F109" s="159">
        <v>122.5</v>
      </c>
      <c r="G109" s="159"/>
      <c r="H109" s="160">
        <v>61</v>
      </c>
      <c r="I109" s="160">
        <v>172</v>
      </c>
      <c r="J109" s="161" t="s">
        <v>617</v>
      </c>
      <c r="K109" s="162">
        <f t="shared" si="29"/>
        <v>-61.5</v>
      </c>
      <c r="L109" s="163">
        <f t="shared" si="30"/>
        <v>-0.50204081632653064</v>
      </c>
      <c r="M109" s="159" t="s">
        <v>546</v>
      </c>
      <c r="N109" s="156">
        <v>43333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35</v>
      </c>
      <c r="B110" s="146">
        <v>42219</v>
      </c>
      <c r="C110" s="146"/>
      <c r="D110" s="147" t="s">
        <v>618</v>
      </c>
      <c r="E110" s="148" t="s">
        <v>564</v>
      </c>
      <c r="F110" s="149">
        <v>297.5</v>
      </c>
      <c r="G110" s="148"/>
      <c r="H110" s="148">
        <v>350</v>
      </c>
      <c r="I110" s="150">
        <v>360</v>
      </c>
      <c r="J110" s="151" t="s">
        <v>619</v>
      </c>
      <c r="K110" s="152">
        <f t="shared" si="29"/>
        <v>52.5</v>
      </c>
      <c r="L110" s="153">
        <f t="shared" si="30"/>
        <v>0.17647058823529413</v>
      </c>
      <c r="M110" s="148" t="s">
        <v>534</v>
      </c>
      <c r="N110" s="154">
        <v>42232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36</v>
      </c>
      <c r="B111" s="146">
        <v>42219</v>
      </c>
      <c r="C111" s="146"/>
      <c r="D111" s="147" t="s">
        <v>620</v>
      </c>
      <c r="E111" s="148" t="s">
        <v>564</v>
      </c>
      <c r="F111" s="149">
        <v>115.5</v>
      </c>
      <c r="G111" s="148"/>
      <c r="H111" s="148">
        <v>149</v>
      </c>
      <c r="I111" s="150">
        <v>140</v>
      </c>
      <c r="J111" s="151" t="s">
        <v>621</v>
      </c>
      <c r="K111" s="152">
        <f t="shared" si="29"/>
        <v>33.5</v>
      </c>
      <c r="L111" s="153">
        <f t="shared" si="30"/>
        <v>0.29004329004329005</v>
      </c>
      <c r="M111" s="148" t="s">
        <v>534</v>
      </c>
      <c r="N111" s="154">
        <v>42740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37</v>
      </c>
      <c r="B112" s="146">
        <v>42251</v>
      </c>
      <c r="C112" s="146"/>
      <c r="D112" s="147" t="s">
        <v>614</v>
      </c>
      <c r="E112" s="148" t="s">
        <v>564</v>
      </c>
      <c r="F112" s="149">
        <v>226</v>
      </c>
      <c r="G112" s="148"/>
      <c r="H112" s="148">
        <v>292</v>
      </c>
      <c r="I112" s="150">
        <v>292</v>
      </c>
      <c r="J112" s="151" t="s">
        <v>622</v>
      </c>
      <c r="K112" s="152">
        <f t="shared" si="29"/>
        <v>66</v>
      </c>
      <c r="L112" s="153">
        <f t="shared" si="30"/>
        <v>0.29203539823008851</v>
      </c>
      <c r="M112" s="148" t="s">
        <v>534</v>
      </c>
      <c r="N112" s="154">
        <v>42286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38</v>
      </c>
      <c r="B113" s="146">
        <v>42254</v>
      </c>
      <c r="C113" s="146"/>
      <c r="D113" s="147" t="s">
        <v>609</v>
      </c>
      <c r="E113" s="148" t="s">
        <v>564</v>
      </c>
      <c r="F113" s="149">
        <v>232.5</v>
      </c>
      <c r="G113" s="148"/>
      <c r="H113" s="148">
        <v>312.5</v>
      </c>
      <c r="I113" s="150">
        <v>310</v>
      </c>
      <c r="J113" s="151" t="s">
        <v>566</v>
      </c>
      <c r="K113" s="152">
        <f t="shared" si="29"/>
        <v>80</v>
      </c>
      <c r="L113" s="153">
        <f t="shared" si="30"/>
        <v>0.34408602150537637</v>
      </c>
      <c r="M113" s="148" t="s">
        <v>534</v>
      </c>
      <c r="N113" s="154">
        <v>42823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39</v>
      </c>
      <c r="B114" s="146">
        <v>42268</v>
      </c>
      <c r="C114" s="146"/>
      <c r="D114" s="147" t="s">
        <v>623</v>
      </c>
      <c r="E114" s="148" t="s">
        <v>564</v>
      </c>
      <c r="F114" s="149">
        <v>196.5</v>
      </c>
      <c r="G114" s="148"/>
      <c r="H114" s="148">
        <v>238</v>
      </c>
      <c r="I114" s="150">
        <v>238</v>
      </c>
      <c r="J114" s="151" t="s">
        <v>622</v>
      </c>
      <c r="K114" s="152">
        <f t="shared" si="29"/>
        <v>41.5</v>
      </c>
      <c r="L114" s="153">
        <f t="shared" si="30"/>
        <v>0.21119592875318066</v>
      </c>
      <c r="M114" s="148" t="s">
        <v>534</v>
      </c>
      <c r="N114" s="154">
        <v>42291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40</v>
      </c>
      <c r="B115" s="146">
        <v>42271</v>
      </c>
      <c r="C115" s="146"/>
      <c r="D115" s="147" t="s">
        <v>563</v>
      </c>
      <c r="E115" s="148" t="s">
        <v>564</v>
      </c>
      <c r="F115" s="149">
        <v>65</v>
      </c>
      <c r="G115" s="148"/>
      <c r="H115" s="148">
        <v>82</v>
      </c>
      <c r="I115" s="150">
        <v>82</v>
      </c>
      <c r="J115" s="151" t="s">
        <v>622</v>
      </c>
      <c r="K115" s="152">
        <f t="shared" si="29"/>
        <v>17</v>
      </c>
      <c r="L115" s="153">
        <f t="shared" si="30"/>
        <v>0.26153846153846155</v>
      </c>
      <c r="M115" s="148" t="s">
        <v>534</v>
      </c>
      <c r="N115" s="154">
        <v>42578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41</v>
      </c>
      <c r="B116" s="146">
        <v>42291</v>
      </c>
      <c r="C116" s="146"/>
      <c r="D116" s="147" t="s">
        <v>624</v>
      </c>
      <c r="E116" s="148" t="s">
        <v>564</v>
      </c>
      <c r="F116" s="149">
        <v>144</v>
      </c>
      <c r="G116" s="148"/>
      <c r="H116" s="148">
        <v>182.5</v>
      </c>
      <c r="I116" s="150">
        <v>181</v>
      </c>
      <c r="J116" s="151" t="s">
        <v>622</v>
      </c>
      <c r="K116" s="152">
        <f t="shared" si="29"/>
        <v>38.5</v>
      </c>
      <c r="L116" s="153">
        <f t="shared" si="30"/>
        <v>0.2673611111111111</v>
      </c>
      <c r="M116" s="148" t="s">
        <v>534</v>
      </c>
      <c r="N116" s="154">
        <v>42817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42</v>
      </c>
      <c r="B117" s="146">
        <v>42291</v>
      </c>
      <c r="C117" s="146"/>
      <c r="D117" s="147" t="s">
        <v>625</v>
      </c>
      <c r="E117" s="148" t="s">
        <v>564</v>
      </c>
      <c r="F117" s="149">
        <v>264</v>
      </c>
      <c r="G117" s="148"/>
      <c r="H117" s="148">
        <v>311</v>
      </c>
      <c r="I117" s="150">
        <v>311</v>
      </c>
      <c r="J117" s="151" t="s">
        <v>622</v>
      </c>
      <c r="K117" s="152">
        <f t="shared" si="29"/>
        <v>47</v>
      </c>
      <c r="L117" s="153">
        <f t="shared" si="30"/>
        <v>0.17803030303030304</v>
      </c>
      <c r="M117" s="148" t="s">
        <v>534</v>
      </c>
      <c r="N117" s="154">
        <v>42604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43</v>
      </c>
      <c r="B118" s="146">
        <v>42318</v>
      </c>
      <c r="C118" s="146"/>
      <c r="D118" s="147" t="s">
        <v>626</v>
      </c>
      <c r="E118" s="148" t="s">
        <v>536</v>
      </c>
      <c r="F118" s="149">
        <v>549.5</v>
      </c>
      <c r="G118" s="148"/>
      <c r="H118" s="148">
        <v>630</v>
      </c>
      <c r="I118" s="150">
        <v>630</v>
      </c>
      <c r="J118" s="151" t="s">
        <v>622</v>
      </c>
      <c r="K118" s="152">
        <f t="shared" si="29"/>
        <v>80.5</v>
      </c>
      <c r="L118" s="153">
        <f t="shared" si="30"/>
        <v>0.1464968152866242</v>
      </c>
      <c r="M118" s="148" t="s">
        <v>534</v>
      </c>
      <c r="N118" s="154">
        <v>42419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44</v>
      </c>
      <c r="B119" s="146">
        <v>42342</v>
      </c>
      <c r="C119" s="146"/>
      <c r="D119" s="147" t="s">
        <v>627</v>
      </c>
      <c r="E119" s="148" t="s">
        <v>564</v>
      </c>
      <c r="F119" s="149">
        <v>1027.5</v>
      </c>
      <c r="G119" s="148"/>
      <c r="H119" s="148">
        <v>1315</v>
      </c>
      <c r="I119" s="150">
        <v>1250</v>
      </c>
      <c r="J119" s="151" t="s">
        <v>622</v>
      </c>
      <c r="K119" s="152">
        <f t="shared" si="29"/>
        <v>287.5</v>
      </c>
      <c r="L119" s="153">
        <f t="shared" si="30"/>
        <v>0.27980535279805352</v>
      </c>
      <c r="M119" s="148" t="s">
        <v>534</v>
      </c>
      <c r="N119" s="154">
        <v>43244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45</v>
      </c>
      <c r="B120" s="146">
        <v>42367</v>
      </c>
      <c r="C120" s="146"/>
      <c r="D120" s="147" t="s">
        <v>628</v>
      </c>
      <c r="E120" s="148" t="s">
        <v>564</v>
      </c>
      <c r="F120" s="149">
        <v>465</v>
      </c>
      <c r="G120" s="148"/>
      <c r="H120" s="148">
        <v>540</v>
      </c>
      <c r="I120" s="150">
        <v>540</v>
      </c>
      <c r="J120" s="151" t="s">
        <v>622</v>
      </c>
      <c r="K120" s="152">
        <f t="shared" si="29"/>
        <v>75</v>
      </c>
      <c r="L120" s="153">
        <f t="shared" si="30"/>
        <v>0.16129032258064516</v>
      </c>
      <c r="M120" s="148" t="s">
        <v>534</v>
      </c>
      <c r="N120" s="154">
        <v>42530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46</v>
      </c>
      <c r="B121" s="146">
        <v>42380</v>
      </c>
      <c r="C121" s="146"/>
      <c r="D121" s="147" t="s">
        <v>364</v>
      </c>
      <c r="E121" s="148" t="s">
        <v>536</v>
      </c>
      <c r="F121" s="149">
        <v>81</v>
      </c>
      <c r="G121" s="148"/>
      <c r="H121" s="148">
        <v>110</v>
      </c>
      <c r="I121" s="150">
        <v>110</v>
      </c>
      <c r="J121" s="151" t="s">
        <v>622</v>
      </c>
      <c r="K121" s="152">
        <f t="shared" si="29"/>
        <v>29</v>
      </c>
      <c r="L121" s="153">
        <f t="shared" si="30"/>
        <v>0.35802469135802467</v>
      </c>
      <c r="M121" s="148" t="s">
        <v>534</v>
      </c>
      <c r="N121" s="154">
        <v>42745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47</v>
      </c>
      <c r="B122" s="146">
        <v>42382</v>
      </c>
      <c r="C122" s="146"/>
      <c r="D122" s="147" t="s">
        <v>629</v>
      </c>
      <c r="E122" s="148" t="s">
        <v>536</v>
      </c>
      <c r="F122" s="149">
        <v>417.5</v>
      </c>
      <c r="G122" s="148"/>
      <c r="H122" s="148">
        <v>547</v>
      </c>
      <c r="I122" s="150">
        <v>535</v>
      </c>
      <c r="J122" s="151" t="s">
        <v>622</v>
      </c>
      <c r="K122" s="152">
        <f t="shared" si="29"/>
        <v>129.5</v>
      </c>
      <c r="L122" s="153">
        <f t="shared" si="30"/>
        <v>0.31017964071856285</v>
      </c>
      <c r="M122" s="148" t="s">
        <v>534</v>
      </c>
      <c r="N122" s="154">
        <v>42578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48</v>
      </c>
      <c r="B123" s="146">
        <v>42408</v>
      </c>
      <c r="C123" s="146"/>
      <c r="D123" s="147" t="s">
        <v>630</v>
      </c>
      <c r="E123" s="148" t="s">
        <v>564</v>
      </c>
      <c r="F123" s="149">
        <v>650</v>
      </c>
      <c r="G123" s="148"/>
      <c r="H123" s="148">
        <v>800</v>
      </c>
      <c r="I123" s="150">
        <v>800</v>
      </c>
      <c r="J123" s="151" t="s">
        <v>622</v>
      </c>
      <c r="K123" s="152">
        <f t="shared" si="29"/>
        <v>150</v>
      </c>
      <c r="L123" s="153">
        <f t="shared" si="30"/>
        <v>0.23076923076923078</v>
      </c>
      <c r="M123" s="148" t="s">
        <v>534</v>
      </c>
      <c r="N123" s="154">
        <v>43154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49</v>
      </c>
      <c r="B124" s="146">
        <v>42433</v>
      </c>
      <c r="C124" s="146"/>
      <c r="D124" s="147" t="s">
        <v>205</v>
      </c>
      <c r="E124" s="148" t="s">
        <v>564</v>
      </c>
      <c r="F124" s="149">
        <v>437.5</v>
      </c>
      <c r="G124" s="148"/>
      <c r="H124" s="148">
        <v>504.5</v>
      </c>
      <c r="I124" s="150">
        <v>522</v>
      </c>
      <c r="J124" s="151" t="s">
        <v>631</v>
      </c>
      <c r="K124" s="152">
        <f t="shared" si="29"/>
        <v>67</v>
      </c>
      <c r="L124" s="153">
        <f t="shared" si="30"/>
        <v>0.15314285714285714</v>
      </c>
      <c r="M124" s="148" t="s">
        <v>534</v>
      </c>
      <c r="N124" s="154">
        <v>42480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50</v>
      </c>
      <c r="B125" s="146">
        <v>42438</v>
      </c>
      <c r="C125" s="146"/>
      <c r="D125" s="147" t="s">
        <v>632</v>
      </c>
      <c r="E125" s="148" t="s">
        <v>564</v>
      </c>
      <c r="F125" s="149">
        <v>189.5</v>
      </c>
      <c r="G125" s="148"/>
      <c r="H125" s="148">
        <v>218</v>
      </c>
      <c r="I125" s="150">
        <v>218</v>
      </c>
      <c r="J125" s="151" t="s">
        <v>622</v>
      </c>
      <c r="K125" s="152">
        <f t="shared" si="29"/>
        <v>28.5</v>
      </c>
      <c r="L125" s="153">
        <f t="shared" si="30"/>
        <v>0.15039577836411611</v>
      </c>
      <c r="M125" s="148" t="s">
        <v>534</v>
      </c>
      <c r="N125" s="154">
        <v>43034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5">
        <v>51</v>
      </c>
      <c r="B126" s="156">
        <v>42471</v>
      </c>
      <c r="C126" s="156"/>
      <c r="D126" s="164" t="s">
        <v>633</v>
      </c>
      <c r="E126" s="159" t="s">
        <v>564</v>
      </c>
      <c r="F126" s="159">
        <v>36.5</v>
      </c>
      <c r="G126" s="160"/>
      <c r="H126" s="160">
        <v>15.85</v>
      </c>
      <c r="I126" s="160">
        <v>60</v>
      </c>
      <c r="J126" s="161" t="s">
        <v>634</v>
      </c>
      <c r="K126" s="162">
        <f t="shared" si="29"/>
        <v>-20.65</v>
      </c>
      <c r="L126" s="163">
        <f t="shared" si="30"/>
        <v>-0.5657534246575342</v>
      </c>
      <c r="M126" s="159" t="s">
        <v>546</v>
      </c>
      <c r="N126" s="167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52</v>
      </c>
      <c r="B127" s="146">
        <v>42472</v>
      </c>
      <c r="C127" s="146"/>
      <c r="D127" s="147" t="s">
        <v>635</v>
      </c>
      <c r="E127" s="148" t="s">
        <v>564</v>
      </c>
      <c r="F127" s="149">
        <v>93</v>
      </c>
      <c r="G127" s="148"/>
      <c r="H127" s="148">
        <v>149</v>
      </c>
      <c r="I127" s="150">
        <v>140</v>
      </c>
      <c r="J127" s="151" t="s">
        <v>636</v>
      </c>
      <c r="K127" s="152">
        <f t="shared" si="29"/>
        <v>56</v>
      </c>
      <c r="L127" s="153">
        <f t="shared" si="30"/>
        <v>0.60215053763440862</v>
      </c>
      <c r="M127" s="148" t="s">
        <v>534</v>
      </c>
      <c r="N127" s="154">
        <v>42740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53</v>
      </c>
      <c r="B128" s="146">
        <v>42472</v>
      </c>
      <c r="C128" s="146"/>
      <c r="D128" s="147" t="s">
        <v>637</v>
      </c>
      <c r="E128" s="148" t="s">
        <v>564</v>
      </c>
      <c r="F128" s="149">
        <v>130</v>
      </c>
      <c r="G128" s="148"/>
      <c r="H128" s="148">
        <v>150</v>
      </c>
      <c r="I128" s="150" t="s">
        <v>638</v>
      </c>
      <c r="J128" s="151" t="s">
        <v>622</v>
      </c>
      <c r="K128" s="152">
        <f t="shared" si="29"/>
        <v>20</v>
      </c>
      <c r="L128" s="153">
        <f t="shared" si="30"/>
        <v>0.15384615384615385</v>
      </c>
      <c r="M128" s="148" t="s">
        <v>534</v>
      </c>
      <c r="N128" s="154">
        <v>42564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54</v>
      </c>
      <c r="B129" s="146">
        <v>42473</v>
      </c>
      <c r="C129" s="146"/>
      <c r="D129" s="147" t="s">
        <v>639</v>
      </c>
      <c r="E129" s="148" t="s">
        <v>564</v>
      </c>
      <c r="F129" s="149">
        <v>196</v>
      </c>
      <c r="G129" s="148"/>
      <c r="H129" s="148">
        <v>299</v>
      </c>
      <c r="I129" s="150">
        <v>299</v>
      </c>
      <c r="J129" s="151" t="s">
        <v>622</v>
      </c>
      <c r="K129" s="152">
        <v>103</v>
      </c>
      <c r="L129" s="153">
        <v>0.52551020408163296</v>
      </c>
      <c r="M129" s="148" t="s">
        <v>534</v>
      </c>
      <c r="N129" s="154">
        <v>42620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55</v>
      </c>
      <c r="B130" s="146">
        <v>42473</v>
      </c>
      <c r="C130" s="146"/>
      <c r="D130" s="147" t="s">
        <v>640</v>
      </c>
      <c r="E130" s="148" t="s">
        <v>564</v>
      </c>
      <c r="F130" s="149">
        <v>88</v>
      </c>
      <c r="G130" s="148"/>
      <c r="H130" s="148">
        <v>103</v>
      </c>
      <c r="I130" s="150">
        <v>103</v>
      </c>
      <c r="J130" s="151" t="s">
        <v>622</v>
      </c>
      <c r="K130" s="152">
        <v>15</v>
      </c>
      <c r="L130" s="153">
        <v>0.170454545454545</v>
      </c>
      <c r="M130" s="148" t="s">
        <v>534</v>
      </c>
      <c r="N130" s="154">
        <v>42530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56</v>
      </c>
      <c r="B131" s="146">
        <v>42492</v>
      </c>
      <c r="C131" s="146"/>
      <c r="D131" s="147" t="s">
        <v>641</v>
      </c>
      <c r="E131" s="148" t="s">
        <v>564</v>
      </c>
      <c r="F131" s="149">
        <v>127.5</v>
      </c>
      <c r="G131" s="148"/>
      <c r="H131" s="148">
        <v>148</v>
      </c>
      <c r="I131" s="150" t="s">
        <v>642</v>
      </c>
      <c r="J131" s="151" t="s">
        <v>622</v>
      </c>
      <c r="K131" s="152">
        <f>H131-F131</f>
        <v>20.5</v>
      </c>
      <c r="L131" s="153">
        <f>K131/F131</f>
        <v>0.16078431372549021</v>
      </c>
      <c r="M131" s="148" t="s">
        <v>534</v>
      </c>
      <c r="N131" s="154">
        <v>42564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57</v>
      </c>
      <c r="B132" s="146">
        <v>42493</v>
      </c>
      <c r="C132" s="146"/>
      <c r="D132" s="147" t="s">
        <v>643</v>
      </c>
      <c r="E132" s="148" t="s">
        <v>564</v>
      </c>
      <c r="F132" s="149">
        <v>675</v>
      </c>
      <c r="G132" s="148"/>
      <c r="H132" s="148">
        <v>815</v>
      </c>
      <c r="I132" s="150" t="s">
        <v>644</v>
      </c>
      <c r="J132" s="151" t="s">
        <v>622</v>
      </c>
      <c r="K132" s="152">
        <f>H132-F132</f>
        <v>140</v>
      </c>
      <c r="L132" s="153">
        <f>K132/F132</f>
        <v>0.2074074074074074</v>
      </c>
      <c r="M132" s="148" t="s">
        <v>534</v>
      </c>
      <c r="N132" s="154">
        <v>43154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58</v>
      </c>
      <c r="B133" s="156">
        <v>42522</v>
      </c>
      <c r="C133" s="156"/>
      <c r="D133" s="157" t="s">
        <v>645</v>
      </c>
      <c r="E133" s="158" t="s">
        <v>564</v>
      </c>
      <c r="F133" s="159">
        <v>500</v>
      </c>
      <c r="G133" s="159"/>
      <c r="H133" s="160">
        <v>232.5</v>
      </c>
      <c r="I133" s="160" t="s">
        <v>646</v>
      </c>
      <c r="J133" s="161" t="s">
        <v>647</v>
      </c>
      <c r="K133" s="162">
        <f>H133-F133</f>
        <v>-267.5</v>
      </c>
      <c r="L133" s="163">
        <f>K133/F133</f>
        <v>-0.53500000000000003</v>
      </c>
      <c r="M133" s="159" t="s">
        <v>546</v>
      </c>
      <c r="N133" s="156">
        <v>43735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59</v>
      </c>
      <c r="B134" s="146">
        <v>42527</v>
      </c>
      <c r="C134" s="146"/>
      <c r="D134" s="147" t="s">
        <v>492</v>
      </c>
      <c r="E134" s="148" t="s">
        <v>564</v>
      </c>
      <c r="F134" s="149">
        <v>110</v>
      </c>
      <c r="G134" s="148"/>
      <c r="H134" s="148">
        <v>126.5</v>
      </c>
      <c r="I134" s="150">
        <v>125</v>
      </c>
      <c r="J134" s="151" t="s">
        <v>573</v>
      </c>
      <c r="K134" s="152">
        <f>H134-F134</f>
        <v>16.5</v>
      </c>
      <c r="L134" s="153">
        <f>K134/F134</f>
        <v>0.15</v>
      </c>
      <c r="M134" s="148" t="s">
        <v>534</v>
      </c>
      <c r="N134" s="154">
        <v>42552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60</v>
      </c>
      <c r="B135" s="146">
        <v>42538</v>
      </c>
      <c r="C135" s="146"/>
      <c r="D135" s="147" t="s">
        <v>648</v>
      </c>
      <c r="E135" s="148" t="s">
        <v>564</v>
      </c>
      <c r="F135" s="149">
        <v>44</v>
      </c>
      <c r="G135" s="148"/>
      <c r="H135" s="148">
        <v>69.5</v>
      </c>
      <c r="I135" s="150">
        <v>69.5</v>
      </c>
      <c r="J135" s="151" t="s">
        <v>649</v>
      </c>
      <c r="K135" s="152">
        <f>H135-F135</f>
        <v>25.5</v>
      </c>
      <c r="L135" s="153">
        <f>K135/F135</f>
        <v>0.57954545454545459</v>
      </c>
      <c r="M135" s="148" t="s">
        <v>534</v>
      </c>
      <c r="N135" s="154">
        <v>42977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61</v>
      </c>
      <c r="B136" s="146">
        <v>42549</v>
      </c>
      <c r="C136" s="146"/>
      <c r="D136" s="147" t="s">
        <v>650</v>
      </c>
      <c r="E136" s="148" t="s">
        <v>564</v>
      </c>
      <c r="F136" s="149">
        <v>262.5</v>
      </c>
      <c r="G136" s="148"/>
      <c r="H136" s="148">
        <v>340</v>
      </c>
      <c r="I136" s="150">
        <v>333</v>
      </c>
      <c r="J136" s="151" t="s">
        <v>651</v>
      </c>
      <c r="K136" s="152">
        <v>77.5</v>
      </c>
      <c r="L136" s="153">
        <v>0.29523809523809502</v>
      </c>
      <c r="M136" s="148" t="s">
        <v>534</v>
      </c>
      <c r="N136" s="154">
        <v>43017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62</v>
      </c>
      <c r="B137" s="146">
        <v>42549</v>
      </c>
      <c r="C137" s="146"/>
      <c r="D137" s="147" t="s">
        <v>652</v>
      </c>
      <c r="E137" s="148" t="s">
        <v>564</v>
      </c>
      <c r="F137" s="149">
        <v>840</v>
      </c>
      <c r="G137" s="148"/>
      <c r="H137" s="148">
        <v>1230</v>
      </c>
      <c r="I137" s="150">
        <v>1230</v>
      </c>
      <c r="J137" s="151" t="s">
        <v>622</v>
      </c>
      <c r="K137" s="152">
        <v>390</v>
      </c>
      <c r="L137" s="153">
        <v>0.46428571428571402</v>
      </c>
      <c r="M137" s="148" t="s">
        <v>534</v>
      </c>
      <c r="N137" s="154">
        <v>42649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8">
        <v>63</v>
      </c>
      <c r="B138" s="169">
        <v>42556</v>
      </c>
      <c r="C138" s="169"/>
      <c r="D138" s="170" t="s">
        <v>653</v>
      </c>
      <c r="E138" s="171" t="s">
        <v>564</v>
      </c>
      <c r="F138" s="171">
        <v>395</v>
      </c>
      <c r="G138" s="172"/>
      <c r="H138" s="172">
        <f>(468.5+342.5)/2</f>
        <v>405.5</v>
      </c>
      <c r="I138" s="172">
        <v>510</v>
      </c>
      <c r="J138" s="173" t="s">
        <v>654</v>
      </c>
      <c r="K138" s="174">
        <f t="shared" ref="K138:K144" si="31">H138-F138</f>
        <v>10.5</v>
      </c>
      <c r="L138" s="175">
        <f t="shared" ref="L138:L144" si="32">K138/F138</f>
        <v>2.6582278481012658E-2</v>
      </c>
      <c r="M138" s="171" t="s">
        <v>655</v>
      </c>
      <c r="N138" s="169">
        <v>43606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64</v>
      </c>
      <c r="B139" s="156">
        <v>42584</v>
      </c>
      <c r="C139" s="156"/>
      <c r="D139" s="157" t="s">
        <v>656</v>
      </c>
      <c r="E139" s="158" t="s">
        <v>536</v>
      </c>
      <c r="F139" s="159">
        <f>169.5-12.8</f>
        <v>156.69999999999999</v>
      </c>
      <c r="G139" s="159"/>
      <c r="H139" s="160">
        <v>77</v>
      </c>
      <c r="I139" s="160" t="s">
        <v>657</v>
      </c>
      <c r="J139" s="161" t="s">
        <v>658</v>
      </c>
      <c r="K139" s="162">
        <f t="shared" si="31"/>
        <v>-79.699999999999989</v>
      </c>
      <c r="L139" s="163">
        <f t="shared" si="32"/>
        <v>-0.50861518825781749</v>
      </c>
      <c r="M139" s="159" t="s">
        <v>546</v>
      </c>
      <c r="N139" s="156">
        <v>43522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5">
        <v>65</v>
      </c>
      <c r="B140" s="156">
        <v>42586</v>
      </c>
      <c r="C140" s="156"/>
      <c r="D140" s="157" t="s">
        <v>659</v>
      </c>
      <c r="E140" s="158" t="s">
        <v>564</v>
      </c>
      <c r="F140" s="159">
        <v>400</v>
      </c>
      <c r="G140" s="159"/>
      <c r="H140" s="160">
        <v>305</v>
      </c>
      <c r="I140" s="160">
        <v>475</v>
      </c>
      <c r="J140" s="161" t="s">
        <v>660</v>
      </c>
      <c r="K140" s="162">
        <f t="shared" si="31"/>
        <v>-95</v>
      </c>
      <c r="L140" s="163">
        <f t="shared" si="32"/>
        <v>-0.23749999999999999</v>
      </c>
      <c r="M140" s="159" t="s">
        <v>546</v>
      </c>
      <c r="N140" s="156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66</v>
      </c>
      <c r="B141" s="146">
        <v>42593</v>
      </c>
      <c r="C141" s="146"/>
      <c r="D141" s="147" t="s">
        <v>661</v>
      </c>
      <c r="E141" s="148" t="s">
        <v>564</v>
      </c>
      <c r="F141" s="149">
        <v>86.5</v>
      </c>
      <c r="G141" s="148"/>
      <c r="H141" s="148">
        <v>130</v>
      </c>
      <c r="I141" s="150">
        <v>130</v>
      </c>
      <c r="J141" s="151" t="s">
        <v>662</v>
      </c>
      <c r="K141" s="152">
        <f t="shared" si="31"/>
        <v>43.5</v>
      </c>
      <c r="L141" s="153">
        <f t="shared" si="32"/>
        <v>0.50289017341040465</v>
      </c>
      <c r="M141" s="148" t="s">
        <v>534</v>
      </c>
      <c r="N141" s="154">
        <v>43091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67</v>
      </c>
      <c r="B142" s="156">
        <v>42600</v>
      </c>
      <c r="C142" s="156"/>
      <c r="D142" s="157" t="s">
        <v>109</v>
      </c>
      <c r="E142" s="158" t="s">
        <v>564</v>
      </c>
      <c r="F142" s="159">
        <v>133.5</v>
      </c>
      <c r="G142" s="159"/>
      <c r="H142" s="160">
        <v>126.5</v>
      </c>
      <c r="I142" s="160">
        <v>178</v>
      </c>
      <c r="J142" s="161" t="s">
        <v>663</v>
      </c>
      <c r="K142" s="162">
        <f t="shared" si="31"/>
        <v>-7</v>
      </c>
      <c r="L142" s="163">
        <f t="shared" si="32"/>
        <v>-5.2434456928838954E-2</v>
      </c>
      <c r="M142" s="159" t="s">
        <v>546</v>
      </c>
      <c r="N142" s="156">
        <v>42615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68</v>
      </c>
      <c r="B143" s="146">
        <v>42613</v>
      </c>
      <c r="C143" s="146"/>
      <c r="D143" s="147" t="s">
        <v>664</v>
      </c>
      <c r="E143" s="148" t="s">
        <v>564</v>
      </c>
      <c r="F143" s="149">
        <v>560</v>
      </c>
      <c r="G143" s="148"/>
      <c r="H143" s="148">
        <v>725</v>
      </c>
      <c r="I143" s="150">
        <v>725</v>
      </c>
      <c r="J143" s="151" t="s">
        <v>566</v>
      </c>
      <c r="K143" s="152">
        <f t="shared" si="31"/>
        <v>165</v>
      </c>
      <c r="L143" s="153">
        <f t="shared" si="32"/>
        <v>0.29464285714285715</v>
      </c>
      <c r="M143" s="148" t="s">
        <v>534</v>
      </c>
      <c r="N143" s="154">
        <v>42456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69</v>
      </c>
      <c r="B144" s="146">
        <v>42614</v>
      </c>
      <c r="C144" s="146"/>
      <c r="D144" s="147" t="s">
        <v>665</v>
      </c>
      <c r="E144" s="148" t="s">
        <v>564</v>
      </c>
      <c r="F144" s="149">
        <v>160.5</v>
      </c>
      <c r="G144" s="148"/>
      <c r="H144" s="148">
        <v>210</v>
      </c>
      <c r="I144" s="150">
        <v>210</v>
      </c>
      <c r="J144" s="151" t="s">
        <v>566</v>
      </c>
      <c r="K144" s="152">
        <f t="shared" si="31"/>
        <v>49.5</v>
      </c>
      <c r="L144" s="153">
        <f t="shared" si="32"/>
        <v>0.30841121495327101</v>
      </c>
      <c r="M144" s="148" t="s">
        <v>534</v>
      </c>
      <c r="N144" s="154">
        <v>42871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70</v>
      </c>
      <c r="B145" s="146">
        <v>42646</v>
      </c>
      <c r="C145" s="146"/>
      <c r="D145" s="147" t="s">
        <v>377</v>
      </c>
      <c r="E145" s="148" t="s">
        <v>564</v>
      </c>
      <c r="F145" s="149">
        <v>430</v>
      </c>
      <c r="G145" s="148"/>
      <c r="H145" s="148">
        <v>596</v>
      </c>
      <c r="I145" s="150">
        <v>575</v>
      </c>
      <c r="J145" s="151" t="s">
        <v>666</v>
      </c>
      <c r="K145" s="152">
        <v>166</v>
      </c>
      <c r="L145" s="153">
        <v>0.38604651162790699</v>
      </c>
      <c r="M145" s="148" t="s">
        <v>534</v>
      </c>
      <c r="N145" s="154">
        <v>42769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71</v>
      </c>
      <c r="B146" s="146">
        <v>42657</v>
      </c>
      <c r="C146" s="146"/>
      <c r="D146" s="147" t="s">
        <v>667</v>
      </c>
      <c r="E146" s="148" t="s">
        <v>564</v>
      </c>
      <c r="F146" s="149">
        <v>280</v>
      </c>
      <c r="G146" s="148"/>
      <c r="H146" s="148">
        <v>345</v>
      </c>
      <c r="I146" s="150">
        <v>345</v>
      </c>
      <c r="J146" s="151" t="s">
        <v>566</v>
      </c>
      <c r="K146" s="152">
        <f t="shared" ref="K146:K151" si="33">H146-F146</f>
        <v>65</v>
      </c>
      <c r="L146" s="153">
        <f>K146/F146</f>
        <v>0.23214285714285715</v>
      </c>
      <c r="M146" s="148" t="s">
        <v>534</v>
      </c>
      <c r="N146" s="154">
        <v>42814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72</v>
      </c>
      <c r="B147" s="146">
        <v>42657</v>
      </c>
      <c r="C147" s="146"/>
      <c r="D147" s="147" t="s">
        <v>668</v>
      </c>
      <c r="E147" s="148" t="s">
        <v>564</v>
      </c>
      <c r="F147" s="149">
        <v>245</v>
      </c>
      <c r="G147" s="148"/>
      <c r="H147" s="148">
        <v>325.5</v>
      </c>
      <c r="I147" s="150">
        <v>330</v>
      </c>
      <c r="J147" s="151" t="s">
        <v>669</v>
      </c>
      <c r="K147" s="152">
        <f t="shared" si="33"/>
        <v>80.5</v>
      </c>
      <c r="L147" s="153">
        <f>K147/F147</f>
        <v>0.32857142857142857</v>
      </c>
      <c r="M147" s="148" t="s">
        <v>534</v>
      </c>
      <c r="N147" s="15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73</v>
      </c>
      <c r="B148" s="146">
        <v>42660</v>
      </c>
      <c r="C148" s="146"/>
      <c r="D148" s="147" t="s">
        <v>333</v>
      </c>
      <c r="E148" s="148" t="s">
        <v>564</v>
      </c>
      <c r="F148" s="149">
        <v>125</v>
      </c>
      <c r="G148" s="148"/>
      <c r="H148" s="148">
        <v>160</v>
      </c>
      <c r="I148" s="150">
        <v>160</v>
      </c>
      <c r="J148" s="151" t="s">
        <v>622</v>
      </c>
      <c r="K148" s="152">
        <f t="shared" si="33"/>
        <v>35</v>
      </c>
      <c r="L148" s="153">
        <v>0.28000000000000003</v>
      </c>
      <c r="M148" s="148" t="s">
        <v>534</v>
      </c>
      <c r="N148" s="154">
        <v>42803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74</v>
      </c>
      <c r="B149" s="146">
        <v>42660</v>
      </c>
      <c r="C149" s="146"/>
      <c r="D149" s="147" t="s">
        <v>432</v>
      </c>
      <c r="E149" s="148" t="s">
        <v>564</v>
      </c>
      <c r="F149" s="149">
        <v>114</v>
      </c>
      <c r="G149" s="148"/>
      <c r="H149" s="148">
        <v>145</v>
      </c>
      <c r="I149" s="150">
        <v>145</v>
      </c>
      <c r="J149" s="151" t="s">
        <v>622</v>
      </c>
      <c r="K149" s="152">
        <f t="shared" si="33"/>
        <v>31</v>
      </c>
      <c r="L149" s="153">
        <f>K149/F149</f>
        <v>0.27192982456140352</v>
      </c>
      <c r="M149" s="148" t="s">
        <v>534</v>
      </c>
      <c r="N149" s="154">
        <v>42859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75</v>
      </c>
      <c r="B150" s="146">
        <v>42660</v>
      </c>
      <c r="C150" s="146"/>
      <c r="D150" s="147" t="s">
        <v>670</v>
      </c>
      <c r="E150" s="148" t="s">
        <v>564</v>
      </c>
      <c r="F150" s="149">
        <v>212</v>
      </c>
      <c r="G150" s="148"/>
      <c r="H150" s="148">
        <v>280</v>
      </c>
      <c r="I150" s="150">
        <v>276</v>
      </c>
      <c r="J150" s="151" t="s">
        <v>671</v>
      </c>
      <c r="K150" s="152">
        <f t="shared" si="33"/>
        <v>68</v>
      </c>
      <c r="L150" s="153">
        <f>K150/F150</f>
        <v>0.32075471698113206</v>
      </c>
      <c r="M150" s="148" t="s">
        <v>534</v>
      </c>
      <c r="N150" s="154">
        <v>42858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76</v>
      </c>
      <c r="B151" s="146">
        <v>42678</v>
      </c>
      <c r="C151" s="146"/>
      <c r="D151" s="147" t="s">
        <v>423</v>
      </c>
      <c r="E151" s="148" t="s">
        <v>564</v>
      </c>
      <c r="F151" s="149">
        <v>155</v>
      </c>
      <c r="G151" s="148"/>
      <c r="H151" s="148">
        <v>210</v>
      </c>
      <c r="I151" s="150">
        <v>210</v>
      </c>
      <c r="J151" s="151" t="s">
        <v>672</v>
      </c>
      <c r="K151" s="152">
        <f t="shared" si="33"/>
        <v>55</v>
      </c>
      <c r="L151" s="153">
        <f>K151/F151</f>
        <v>0.35483870967741937</v>
      </c>
      <c r="M151" s="148" t="s">
        <v>534</v>
      </c>
      <c r="N151" s="154">
        <v>42944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77</v>
      </c>
      <c r="B152" s="156">
        <v>42710</v>
      </c>
      <c r="C152" s="156"/>
      <c r="D152" s="157" t="s">
        <v>673</v>
      </c>
      <c r="E152" s="158" t="s">
        <v>564</v>
      </c>
      <c r="F152" s="159">
        <v>150.5</v>
      </c>
      <c r="G152" s="159"/>
      <c r="H152" s="160">
        <v>72.5</v>
      </c>
      <c r="I152" s="160">
        <v>174</v>
      </c>
      <c r="J152" s="161" t="s">
        <v>674</v>
      </c>
      <c r="K152" s="162">
        <v>-78</v>
      </c>
      <c r="L152" s="163">
        <v>-0.51827242524916906</v>
      </c>
      <c r="M152" s="159" t="s">
        <v>546</v>
      </c>
      <c r="N152" s="156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78</v>
      </c>
      <c r="B153" s="146">
        <v>42712</v>
      </c>
      <c r="C153" s="146"/>
      <c r="D153" s="147" t="s">
        <v>675</v>
      </c>
      <c r="E153" s="148" t="s">
        <v>564</v>
      </c>
      <c r="F153" s="149">
        <v>380</v>
      </c>
      <c r="G153" s="148"/>
      <c r="H153" s="148">
        <v>478</v>
      </c>
      <c r="I153" s="150">
        <v>468</v>
      </c>
      <c r="J153" s="151" t="s">
        <v>622</v>
      </c>
      <c r="K153" s="152">
        <f>H153-F153</f>
        <v>98</v>
      </c>
      <c r="L153" s="153">
        <f>K153/F153</f>
        <v>0.25789473684210529</v>
      </c>
      <c r="M153" s="148" t="s">
        <v>534</v>
      </c>
      <c r="N153" s="154">
        <v>43025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79</v>
      </c>
      <c r="B154" s="146">
        <v>42734</v>
      </c>
      <c r="C154" s="146"/>
      <c r="D154" s="147" t="s">
        <v>108</v>
      </c>
      <c r="E154" s="148" t="s">
        <v>564</v>
      </c>
      <c r="F154" s="149">
        <v>305</v>
      </c>
      <c r="G154" s="148"/>
      <c r="H154" s="148">
        <v>375</v>
      </c>
      <c r="I154" s="150">
        <v>375</v>
      </c>
      <c r="J154" s="151" t="s">
        <v>622</v>
      </c>
      <c r="K154" s="152">
        <f>H154-F154</f>
        <v>70</v>
      </c>
      <c r="L154" s="153">
        <f>K154/F154</f>
        <v>0.22950819672131148</v>
      </c>
      <c r="M154" s="148" t="s">
        <v>534</v>
      </c>
      <c r="N154" s="154">
        <v>42768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80</v>
      </c>
      <c r="B155" s="146">
        <v>42739</v>
      </c>
      <c r="C155" s="146"/>
      <c r="D155" s="147" t="s">
        <v>94</v>
      </c>
      <c r="E155" s="148" t="s">
        <v>564</v>
      </c>
      <c r="F155" s="149">
        <v>99.5</v>
      </c>
      <c r="G155" s="148"/>
      <c r="H155" s="148">
        <v>158</v>
      </c>
      <c r="I155" s="150">
        <v>158</v>
      </c>
      <c r="J155" s="151" t="s">
        <v>622</v>
      </c>
      <c r="K155" s="152">
        <f>H155-F155</f>
        <v>58.5</v>
      </c>
      <c r="L155" s="153">
        <f>K155/F155</f>
        <v>0.5879396984924623</v>
      </c>
      <c r="M155" s="148" t="s">
        <v>534</v>
      </c>
      <c r="N155" s="154">
        <v>42898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81</v>
      </c>
      <c r="B156" s="146">
        <v>42739</v>
      </c>
      <c r="C156" s="146"/>
      <c r="D156" s="147" t="s">
        <v>94</v>
      </c>
      <c r="E156" s="148" t="s">
        <v>564</v>
      </c>
      <c r="F156" s="149">
        <v>99.5</v>
      </c>
      <c r="G156" s="148"/>
      <c r="H156" s="148">
        <v>158</v>
      </c>
      <c r="I156" s="150">
        <v>158</v>
      </c>
      <c r="J156" s="151" t="s">
        <v>622</v>
      </c>
      <c r="K156" s="152">
        <v>58.5</v>
      </c>
      <c r="L156" s="153">
        <v>0.58793969849246197</v>
      </c>
      <c r="M156" s="148" t="s">
        <v>534</v>
      </c>
      <c r="N156" s="154">
        <v>42898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82</v>
      </c>
      <c r="B157" s="146">
        <v>42786</v>
      </c>
      <c r="C157" s="146"/>
      <c r="D157" s="147" t="s">
        <v>181</v>
      </c>
      <c r="E157" s="148" t="s">
        <v>564</v>
      </c>
      <c r="F157" s="149">
        <v>140.5</v>
      </c>
      <c r="G157" s="148"/>
      <c r="H157" s="148">
        <v>220</v>
      </c>
      <c r="I157" s="150">
        <v>220</v>
      </c>
      <c r="J157" s="151" t="s">
        <v>622</v>
      </c>
      <c r="K157" s="152">
        <f>H157-F157</f>
        <v>79.5</v>
      </c>
      <c r="L157" s="153">
        <f>K157/F157</f>
        <v>0.5658362989323843</v>
      </c>
      <c r="M157" s="148" t="s">
        <v>534</v>
      </c>
      <c r="N157" s="154">
        <v>42864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83</v>
      </c>
      <c r="B158" s="146">
        <v>42786</v>
      </c>
      <c r="C158" s="146"/>
      <c r="D158" s="147" t="s">
        <v>676</v>
      </c>
      <c r="E158" s="148" t="s">
        <v>564</v>
      </c>
      <c r="F158" s="149">
        <v>202.5</v>
      </c>
      <c r="G158" s="148"/>
      <c r="H158" s="148">
        <v>234</v>
      </c>
      <c r="I158" s="150">
        <v>234</v>
      </c>
      <c r="J158" s="151" t="s">
        <v>622</v>
      </c>
      <c r="K158" s="152">
        <v>31.5</v>
      </c>
      <c r="L158" s="153">
        <v>0.155555555555556</v>
      </c>
      <c r="M158" s="148" t="s">
        <v>534</v>
      </c>
      <c r="N158" s="154">
        <v>42836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84</v>
      </c>
      <c r="B159" s="146">
        <v>42818</v>
      </c>
      <c r="C159" s="146"/>
      <c r="D159" s="147" t="s">
        <v>677</v>
      </c>
      <c r="E159" s="148" t="s">
        <v>564</v>
      </c>
      <c r="F159" s="149">
        <v>300.5</v>
      </c>
      <c r="G159" s="148"/>
      <c r="H159" s="148">
        <v>417.5</v>
      </c>
      <c r="I159" s="150">
        <v>420</v>
      </c>
      <c r="J159" s="151" t="s">
        <v>678</v>
      </c>
      <c r="K159" s="152">
        <f>H159-F159</f>
        <v>117</v>
      </c>
      <c r="L159" s="153">
        <f>K159/F159</f>
        <v>0.38935108153078202</v>
      </c>
      <c r="M159" s="148" t="s">
        <v>534</v>
      </c>
      <c r="N159" s="154">
        <v>43070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85</v>
      </c>
      <c r="B160" s="146">
        <v>42818</v>
      </c>
      <c r="C160" s="146"/>
      <c r="D160" s="147" t="s">
        <v>652</v>
      </c>
      <c r="E160" s="148" t="s">
        <v>564</v>
      </c>
      <c r="F160" s="149">
        <v>850</v>
      </c>
      <c r="G160" s="148"/>
      <c r="H160" s="148">
        <v>1042.5</v>
      </c>
      <c r="I160" s="150">
        <v>1023</v>
      </c>
      <c r="J160" s="151" t="s">
        <v>679</v>
      </c>
      <c r="K160" s="152">
        <v>192.5</v>
      </c>
      <c r="L160" s="153">
        <v>0.22647058823529401</v>
      </c>
      <c r="M160" s="148" t="s">
        <v>534</v>
      </c>
      <c r="N160" s="154">
        <v>42830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86</v>
      </c>
      <c r="B161" s="146">
        <v>42830</v>
      </c>
      <c r="C161" s="146"/>
      <c r="D161" s="147" t="s">
        <v>451</v>
      </c>
      <c r="E161" s="148" t="s">
        <v>564</v>
      </c>
      <c r="F161" s="149">
        <v>785</v>
      </c>
      <c r="G161" s="148"/>
      <c r="H161" s="148">
        <v>930</v>
      </c>
      <c r="I161" s="150">
        <v>920</v>
      </c>
      <c r="J161" s="151" t="s">
        <v>680</v>
      </c>
      <c r="K161" s="152">
        <f>H161-F161</f>
        <v>145</v>
      </c>
      <c r="L161" s="153">
        <f>K161/F161</f>
        <v>0.18471337579617833</v>
      </c>
      <c r="M161" s="148" t="s">
        <v>534</v>
      </c>
      <c r="N161" s="154">
        <v>42976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87</v>
      </c>
      <c r="B162" s="156">
        <v>42831</v>
      </c>
      <c r="C162" s="156"/>
      <c r="D162" s="157" t="s">
        <v>681</v>
      </c>
      <c r="E162" s="158" t="s">
        <v>564</v>
      </c>
      <c r="F162" s="159">
        <v>40</v>
      </c>
      <c r="G162" s="159"/>
      <c r="H162" s="160">
        <v>13.1</v>
      </c>
      <c r="I162" s="160">
        <v>60</v>
      </c>
      <c r="J162" s="161" t="s">
        <v>682</v>
      </c>
      <c r="K162" s="162">
        <v>-26.9</v>
      </c>
      <c r="L162" s="163">
        <v>-0.67249999999999999</v>
      </c>
      <c r="M162" s="159" t="s">
        <v>546</v>
      </c>
      <c r="N162" s="156">
        <v>43138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88</v>
      </c>
      <c r="B163" s="146">
        <v>42837</v>
      </c>
      <c r="C163" s="146"/>
      <c r="D163" s="147" t="s">
        <v>93</v>
      </c>
      <c r="E163" s="148" t="s">
        <v>564</v>
      </c>
      <c r="F163" s="149">
        <v>289.5</v>
      </c>
      <c r="G163" s="148"/>
      <c r="H163" s="148">
        <v>354</v>
      </c>
      <c r="I163" s="150">
        <v>360</v>
      </c>
      <c r="J163" s="151" t="s">
        <v>683</v>
      </c>
      <c r="K163" s="152">
        <f t="shared" ref="K163:K171" si="34">H163-F163</f>
        <v>64.5</v>
      </c>
      <c r="L163" s="153">
        <f t="shared" ref="L163:L171" si="35">K163/F163</f>
        <v>0.22279792746113988</v>
      </c>
      <c r="M163" s="148" t="s">
        <v>534</v>
      </c>
      <c r="N163" s="154">
        <v>43040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89</v>
      </c>
      <c r="B164" s="146">
        <v>42845</v>
      </c>
      <c r="C164" s="146"/>
      <c r="D164" s="147" t="s">
        <v>399</v>
      </c>
      <c r="E164" s="148" t="s">
        <v>564</v>
      </c>
      <c r="F164" s="149">
        <v>700</v>
      </c>
      <c r="G164" s="148"/>
      <c r="H164" s="148">
        <v>840</v>
      </c>
      <c r="I164" s="150">
        <v>840</v>
      </c>
      <c r="J164" s="151" t="s">
        <v>684</v>
      </c>
      <c r="K164" s="152">
        <f t="shared" si="34"/>
        <v>140</v>
      </c>
      <c r="L164" s="153">
        <f t="shared" si="35"/>
        <v>0.2</v>
      </c>
      <c r="M164" s="148" t="s">
        <v>534</v>
      </c>
      <c r="N164" s="154">
        <v>42893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90</v>
      </c>
      <c r="B165" s="146">
        <v>42887</v>
      </c>
      <c r="C165" s="146"/>
      <c r="D165" s="147" t="s">
        <v>685</v>
      </c>
      <c r="E165" s="148" t="s">
        <v>564</v>
      </c>
      <c r="F165" s="149">
        <v>130</v>
      </c>
      <c r="G165" s="148"/>
      <c r="H165" s="148">
        <v>144.25</v>
      </c>
      <c r="I165" s="150">
        <v>170</v>
      </c>
      <c r="J165" s="151" t="s">
        <v>686</v>
      </c>
      <c r="K165" s="152">
        <f t="shared" si="34"/>
        <v>14.25</v>
      </c>
      <c r="L165" s="153">
        <f t="shared" si="35"/>
        <v>0.10961538461538461</v>
      </c>
      <c r="M165" s="148" t="s">
        <v>534</v>
      </c>
      <c r="N165" s="154">
        <v>43675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91</v>
      </c>
      <c r="B166" s="146">
        <v>42901</v>
      </c>
      <c r="C166" s="146"/>
      <c r="D166" s="147" t="s">
        <v>687</v>
      </c>
      <c r="E166" s="148" t="s">
        <v>564</v>
      </c>
      <c r="F166" s="149">
        <v>214.5</v>
      </c>
      <c r="G166" s="148"/>
      <c r="H166" s="148">
        <v>262</v>
      </c>
      <c r="I166" s="150">
        <v>262</v>
      </c>
      <c r="J166" s="151" t="s">
        <v>688</v>
      </c>
      <c r="K166" s="152">
        <f t="shared" si="34"/>
        <v>47.5</v>
      </c>
      <c r="L166" s="153">
        <f t="shared" si="35"/>
        <v>0.22144522144522144</v>
      </c>
      <c r="M166" s="148" t="s">
        <v>534</v>
      </c>
      <c r="N166" s="154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92</v>
      </c>
      <c r="B167" s="177">
        <v>42933</v>
      </c>
      <c r="C167" s="177"/>
      <c r="D167" s="178" t="s">
        <v>689</v>
      </c>
      <c r="E167" s="179" t="s">
        <v>564</v>
      </c>
      <c r="F167" s="180">
        <v>370</v>
      </c>
      <c r="G167" s="179"/>
      <c r="H167" s="179">
        <v>447.5</v>
      </c>
      <c r="I167" s="181">
        <v>450</v>
      </c>
      <c r="J167" s="182" t="s">
        <v>622</v>
      </c>
      <c r="K167" s="152">
        <f t="shared" si="34"/>
        <v>77.5</v>
      </c>
      <c r="L167" s="183">
        <f t="shared" si="35"/>
        <v>0.20945945945945946</v>
      </c>
      <c r="M167" s="179" t="s">
        <v>534</v>
      </c>
      <c r="N167" s="184">
        <v>43035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93</v>
      </c>
      <c r="B168" s="177">
        <v>42943</v>
      </c>
      <c r="C168" s="177"/>
      <c r="D168" s="178" t="s">
        <v>179</v>
      </c>
      <c r="E168" s="179" t="s">
        <v>564</v>
      </c>
      <c r="F168" s="180">
        <v>657.5</v>
      </c>
      <c r="G168" s="179"/>
      <c r="H168" s="179">
        <v>825</v>
      </c>
      <c r="I168" s="181">
        <v>820</v>
      </c>
      <c r="J168" s="182" t="s">
        <v>622</v>
      </c>
      <c r="K168" s="152">
        <f t="shared" si="34"/>
        <v>167.5</v>
      </c>
      <c r="L168" s="183">
        <f t="shared" si="35"/>
        <v>0.25475285171102663</v>
      </c>
      <c r="M168" s="179" t="s">
        <v>534</v>
      </c>
      <c r="N168" s="184">
        <v>43090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94</v>
      </c>
      <c r="B169" s="146">
        <v>42964</v>
      </c>
      <c r="C169" s="146"/>
      <c r="D169" s="147" t="s">
        <v>346</v>
      </c>
      <c r="E169" s="148" t="s">
        <v>564</v>
      </c>
      <c r="F169" s="149">
        <v>605</v>
      </c>
      <c r="G169" s="148"/>
      <c r="H169" s="148">
        <v>750</v>
      </c>
      <c r="I169" s="150">
        <v>750</v>
      </c>
      <c r="J169" s="151" t="s">
        <v>680</v>
      </c>
      <c r="K169" s="152">
        <f t="shared" si="34"/>
        <v>145</v>
      </c>
      <c r="L169" s="153">
        <f t="shared" si="35"/>
        <v>0.23966942148760331</v>
      </c>
      <c r="M169" s="148" t="s">
        <v>534</v>
      </c>
      <c r="N169" s="154">
        <v>43027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95</v>
      </c>
      <c r="B170" s="156">
        <v>42979</v>
      </c>
      <c r="C170" s="156"/>
      <c r="D170" s="164" t="s">
        <v>690</v>
      </c>
      <c r="E170" s="159" t="s">
        <v>564</v>
      </c>
      <c r="F170" s="159">
        <v>255</v>
      </c>
      <c r="G170" s="160"/>
      <c r="H170" s="160">
        <v>217.25</v>
      </c>
      <c r="I170" s="160">
        <v>320</v>
      </c>
      <c r="J170" s="161" t="s">
        <v>691</v>
      </c>
      <c r="K170" s="162">
        <f t="shared" si="34"/>
        <v>-37.75</v>
      </c>
      <c r="L170" s="165">
        <f t="shared" si="35"/>
        <v>-0.14803921568627451</v>
      </c>
      <c r="M170" s="159" t="s">
        <v>546</v>
      </c>
      <c r="N170" s="156">
        <v>43661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96</v>
      </c>
      <c r="B171" s="146">
        <v>42997</v>
      </c>
      <c r="C171" s="146"/>
      <c r="D171" s="147" t="s">
        <v>692</v>
      </c>
      <c r="E171" s="148" t="s">
        <v>564</v>
      </c>
      <c r="F171" s="149">
        <v>215</v>
      </c>
      <c r="G171" s="148"/>
      <c r="H171" s="148">
        <v>258</v>
      </c>
      <c r="I171" s="150">
        <v>258</v>
      </c>
      <c r="J171" s="151" t="s">
        <v>622</v>
      </c>
      <c r="K171" s="152">
        <f t="shared" si="34"/>
        <v>43</v>
      </c>
      <c r="L171" s="153">
        <f t="shared" si="35"/>
        <v>0.2</v>
      </c>
      <c r="M171" s="148" t="s">
        <v>534</v>
      </c>
      <c r="N171" s="154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97</v>
      </c>
      <c r="B172" s="146">
        <v>42997</v>
      </c>
      <c r="C172" s="146"/>
      <c r="D172" s="147" t="s">
        <v>692</v>
      </c>
      <c r="E172" s="148" t="s">
        <v>564</v>
      </c>
      <c r="F172" s="149">
        <v>215</v>
      </c>
      <c r="G172" s="148"/>
      <c r="H172" s="148">
        <v>258</v>
      </c>
      <c r="I172" s="150">
        <v>258</v>
      </c>
      <c r="J172" s="182" t="s">
        <v>622</v>
      </c>
      <c r="K172" s="152">
        <v>43</v>
      </c>
      <c r="L172" s="153">
        <v>0.2</v>
      </c>
      <c r="M172" s="148" t="s">
        <v>534</v>
      </c>
      <c r="N172" s="154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98</v>
      </c>
      <c r="B173" s="177">
        <v>42998</v>
      </c>
      <c r="C173" s="177"/>
      <c r="D173" s="178" t="s">
        <v>693</v>
      </c>
      <c r="E173" s="179" t="s">
        <v>564</v>
      </c>
      <c r="F173" s="149">
        <v>75</v>
      </c>
      <c r="G173" s="179"/>
      <c r="H173" s="179">
        <v>90</v>
      </c>
      <c r="I173" s="181">
        <v>90</v>
      </c>
      <c r="J173" s="151" t="s">
        <v>694</v>
      </c>
      <c r="K173" s="152">
        <f t="shared" ref="K173:K178" si="36">H173-F173</f>
        <v>15</v>
      </c>
      <c r="L173" s="153">
        <f t="shared" ref="L173:L178" si="37">K173/F173</f>
        <v>0.2</v>
      </c>
      <c r="M173" s="148" t="s">
        <v>534</v>
      </c>
      <c r="N173" s="154">
        <v>43019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99</v>
      </c>
      <c r="B174" s="177">
        <v>43011</v>
      </c>
      <c r="C174" s="177"/>
      <c r="D174" s="178" t="s">
        <v>548</v>
      </c>
      <c r="E174" s="179" t="s">
        <v>564</v>
      </c>
      <c r="F174" s="180">
        <v>315</v>
      </c>
      <c r="G174" s="179"/>
      <c r="H174" s="179">
        <v>392</v>
      </c>
      <c r="I174" s="181">
        <v>384</v>
      </c>
      <c r="J174" s="182" t="s">
        <v>695</v>
      </c>
      <c r="K174" s="152">
        <f t="shared" si="36"/>
        <v>77</v>
      </c>
      <c r="L174" s="183">
        <f t="shared" si="37"/>
        <v>0.24444444444444444</v>
      </c>
      <c r="M174" s="179" t="s">
        <v>534</v>
      </c>
      <c r="N174" s="184">
        <v>43017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100</v>
      </c>
      <c r="B175" s="177">
        <v>43013</v>
      </c>
      <c r="C175" s="177"/>
      <c r="D175" s="178" t="s">
        <v>427</v>
      </c>
      <c r="E175" s="179" t="s">
        <v>564</v>
      </c>
      <c r="F175" s="180">
        <v>145</v>
      </c>
      <c r="G175" s="179"/>
      <c r="H175" s="179">
        <v>179</v>
      </c>
      <c r="I175" s="181">
        <v>180</v>
      </c>
      <c r="J175" s="182" t="s">
        <v>696</v>
      </c>
      <c r="K175" s="152">
        <f t="shared" si="36"/>
        <v>34</v>
      </c>
      <c r="L175" s="183">
        <f t="shared" si="37"/>
        <v>0.23448275862068965</v>
      </c>
      <c r="M175" s="179" t="s">
        <v>534</v>
      </c>
      <c r="N175" s="184">
        <v>43025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101</v>
      </c>
      <c r="B176" s="177">
        <v>43014</v>
      </c>
      <c r="C176" s="177"/>
      <c r="D176" s="178" t="s">
        <v>323</v>
      </c>
      <c r="E176" s="179" t="s">
        <v>564</v>
      </c>
      <c r="F176" s="180">
        <v>256</v>
      </c>
      <c r="G176" s="179"/>
      <c r="H176" s="179">
        <v>323</v>
      </c>
      <c r="I176" s="181">
        <v>320</v>
      </c>
      <c r="J176" s="182" t="s">
        <v>622</v>
      </c>
      <c r="K176" s="152">
        <f t="shared" si="36"/>
        <v>67</v>
      </c>
      <c r="L176" s="183">
        <f t="shared" si="37"/>
        <v>0.26171875</v>
      </c>
      <c r="M176" s="179" t="s">
        <v>534</v>
      </c>
      <c r="N176" s="184">
        <v>43067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102</v>
      </c>
      <c r="B177" s="177">
        <v>43017</v>
      </c>
      <c r="C177" s="177"/>
      <c r="D177" s="178" t="s">
        <v>338</v>
      </c>
      <c r="E177" s="179" t="s">
        <v>564</v>
      </c>
      <c r="F177" s="180">
        <v>137.5</v>
      </c>
      <c r="G177" s="179"/>
      <c r="H177" s="179">
        <v>184</v>
      </c>
      <c r="I177" s="181">
        <v>183</v>
      </c>
      <c r="J177" s="182" t="s">
        <v>697</v>
      </c>
      <c r="K177" s="152">
        <f t="shared" si="36"/>
        <v>46.5</v>
      </c>
      <c r="L177" s="183">
        <f t="shared" si="37"/>
        <v>0.33818181818181819</v>
      </c>
      <c r="M177" s="179" t="s">
        <v>534</v>
      </c>
      <c r="N177" s="184">
        <v>43108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103</v>
      </c>
      <c r="B178" s="177">
        <v>43018</v>
      </c>
      <c r="C178" s="177"/>
      <c r="D178" s="178" t="s">
        <v>698</v>
      </c>
      <c r="E178" s="179" t="s">
        <v>564</v>
      </c>
      <c r="F178" s="180">
        <v>125.5</v>
      </c>
      <c r="G178" s="179"/>
      <c r="H178" s="179">
        <v>158</v>
      </c>
      <c r="I178" s="181">
        <v>155</v>
      </c>
      <c r="J178" s="182" t="s">
        <v>699</v>
      </c>
      <c r="K178" s="152">
        <f t="shared" si="36"/>
        <v>32.5</v>
      </c>
      <c r="L178" s="183">
        <f t="shared" si="37"/>
        <v>0.25896414342629481</v>
      </c>
      <c r="M178" s="179" t="s">
        <v>534</v>
      </c>
      <c r="N178" s="18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104</v>
      </c>
      <c r="B179" s="177">
        <v>43018</v>
      </c>
      <c r="C179" s="177"/>
      <c r="D179" s="178" t="s">
        <v>700</v>
      </c>
      <c r="E179" s="179" t="s">
        <v>564</v>
      </c>
      <c r="F179" s="180">
        <v>895</v>
      </c>
      <c r="G179" s="179"/>
      <c r="H179" s="179">
        <v>1122.5</v>
      </c>
      <c r="I179" s="181">
        <v>1078</v>
      </c>
      <c r="J179" s="182" t="s">
        <v>701</v>
      </c>
      <c r="K179" s="152">
        <v>227.5</v>
      </c>
      <c r="L179" s="183">
        <v>0.25418994413407803</v>
      </c>
      <c r="M179" s="179" t="s">
        <v>534</v>
      </c>
      <c r="N179" s="184">
        <v>43117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105</v>
      </c>
      <c r="B180" s="177">
        <v>43020</v>
      </c>
      <c r="C180" s="177"/>
      <c r="D180" s="178" t="s">
        <v>332</v>
      </c>
      <c r="E180" s="179" t="s">
        <v>564</v>
      </c>
      <c r="F180" s="180">
        <v>525</v>
      </c>
      <c r="G180" s="179"/>
      <c r="H180" s="179">
        <v>629</v>
      </c>
      <c r="I180" s="181">
        <v>629</v>
      </c>
      <c r="J180" s="182" t="s">
        <v>622</v>
      </c>
      <c r="K180" s="152">
        <v>104</v>
      </c>
      <c r="L180" s="183">
        <v>0.19809523809523799</v>
      </c>
      <c r="M180" s="179" t="s">
        <v>534</v>
      </c>
      <c r="N180" s="184">
        <v>43119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106</v>
      </c>
      <c r="B181" s="177">
        <v>43046</v>
      </c>
      <c r="C181" s="177"/>
      <c r="D181" s="178" t="s">
        <v>369</v>
      </c>
      <c r="E181" s="179" t="s">
        <v>564</v>
      </c>
      <c r="F181" s="180">
        <v>740</v>
      </c>
      <c r="G181" s="179"/>
      <c r="H181" s="179">
        <v>892.5</v>
      </c>
      <c r="I181" s="181">
        <v>900</v>
      </c>
      <c r="J181" s="182" t="s">
        <v>702</v>
      </c>
      <c r="K181" s="152">
        <f>H181-F181</f>
        <v>152.5</v>
      </c>
      <c r="L181" s="183">
        <f>K181/F181</f>
        <v>0.20608108108108109</v>
      </c>
      <c r="M181" s="179" t="s">
        <v>534</v>
      </c>
      <c r="N181" s="184">
        <v>43052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107</v>
      </c>
      <c r="B182" s="146">
        <v>43073</v>
      </c>
      <c r="C182" s="146"/>
      <c r="D182" s="147" t="s">
        <v>703</v>
      </c>
      <c r="E182" s="148" t="s">
        <v>564</v>
      </c>
      <c r="F182" s="149">
        <v>118.5</v>
      </c>
      <c r="G182" s="148"/>
      <c r="H182" s="148">
        <v>143.5</v>
      </c>
      <c r="I182" s="150">
        <v>145</v>
      </c>
      <c r="J182" s="151" t="s">
        <v>555</v>
      </c>
      <c r="K182" s="152">
        <f>H182-F182</f>
        <v>25</v>
      </c>
      <c r="L182" s="153">
        <f>K182/F182</f>
        <v>0.2109704641350211</v>
      </c>
      <c r="M182" s="148" t="s">
        <v>534</v>
      </c>
      <c r="N182" s="154">
        <v>43097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108</v>
      </c>
      <c r="B183" s="156">
        <v>43090</v>
      </c>
      <c r="C183" s="156"/>
      <c r="D183" s="157" t="s">
        <v>404</v>
      </c>
      <c r="E183" s="158" t="s">
        <v>564</v>
      </c>
      <c r="F183" s="159">
        <v>715</v>
      </c>
      <c r="G183" s="159"/>
      <c r="H183" s="160">
        <v>500</v>
      </c>
      <c r="I183" s="160">
        <v>872</v>
      </c>
      <c r="J183" s="161" t="s">
        <v>704</v>
      </c>
      <c r="K183" s="162">
        <f>H183-F183</f>
        <v>-215</v>
      </c>
      <c r="L183" s="163">
        <f>K183/F183</f>
        <v>-0.30069930069930068</v>
      </c>
      <c r="M183" s="159" t="s">
        <v>546</v>
      </c>
      <c r="N183" s="156">
        <v>43670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109</v>
      </c>
      <c r="B184" s="146">
        <v>43098</v>
      </c>
      <c r="C184" s="146"/>
      <c r="D184" s="147" t="s">
        <v>548</v>
      </c>
      <c r="E184" s="148" t="s">
        <v>564</v>
      </c>
      <c r="F184" s="149">
        <v>435</v>
      </c>
      <c r="G184" s="148"/>
      <c r="H184" s="148">
        <v>542.5</v>
      </c>
      <c r="I184" s="150">
        <v>539</v>
      </c>
      <c r="J184" s="151" t="s">
        <v>622</v>
      </c>
      <c r="K184" s="152">
        <v>107.5</v>
      </c>
      <c r="L184" s="153">
        <v>0.247126436781609</v>
      </c>
      <c r="M184" s="148" t="s">
        <v>534</v>
      </c>
      <c r="N184" s="154">
        <v>43206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110</v>
      </c>
      <c r="B185" s="146">
        <v>43098</v>
      </c>
      <c r="C185" s="146"/>
      <c r="D185" s="147" t="s">
        <v>506</v>
      </c>
      <c r="E185" s="148" t="s">
        <v>564</v>
      </c>
      <c r="F185" s="149">
        <v>885</v>
      </c>
      <c r="G185" s="148"/>
      <c r="H185" s="148">
        <v>1090</v>
      </c>
      <c r="I185" s="150">
        <v>1084</v>
      </c>
      <c r="J185" s="151" t="s">
        <v>622</v>
      </c>
      <c r="K185" s="152">
        <v>205</v>
      </c>
      <c r="L185" s="153">
        <v>0.23163841807909599</v>
      </c>
      <c r="M185" s="148" t="s">
        <v>534</v>
      </c>
      <c r="N185" s="154">
        <v>43213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111</v>
      </c>
      <c r="B186" s="186">
        <v>43192</v>
      </c>
      <c r="C186" s="186"/>
      <c r="D186" s="164" t="s">
        <v>705</v>
      </c>
      <c r="E186" s="159" t="s">
        <v>564</v>
      </c>
      <c r="F186" s="187">
        <v>478.5</v>
      </c>
      <c r="G186" s="159"/>
      <c r="H186" s="159">
        <v>442</v>
      </c>
      <c r="I186" s="160">
        <v>613</v>
      </c>
      <c r="J186" s="161" t="s">
        <v>706</v>
      </c>
      <c r="K186" s="162">
        <f>H186-F186</f>
        <v>-36.5</v>
      </c>
      <c r="L186" s="163">
        <f>K186/F186</f>
        <v>-7.6280041797283177E-2</v>
      </c>
      <c r="M186" s="159" t="s">
        <v>546</v>
      </c>
      <c r="N186" s="156">
        <v>43762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112</v>
      </c>
      <c r="B187" s="156">
        <v>43194</v>
      </c>
      <c r="C187" s="156"/>
      <c r="D187" s="157" t="s">
        <v>707</v>
      </c>
      <c r="E187" s="158" t="s">
        <v>564</v>
      </c>
      <c r="F187" s="159">
        <f>141.5-7.3</f>
        <v>134.19999999999999</v>
      </c>
      <c r="G187" s="159"/>
      <c r="H187" s="160">
        <v>77</v>
      </c>
      <c r="I187" s="160">
        <v>180</v>
      </c>
      <c r="J187" s="161" t="s">
        <v>708</v>
      </c>
      <c r="K187" s="162">
        <f>H187-F187</f>
        <v>-57.199999999999989</v>
      </c>
      <c r="L187" s="163">
        <f>K187/F187</f>
        <v>-0.42622950819672129</v>
      </c>
      <c r="M187" s="159" t="s">
        <v>546</v>
      </c>
      <c r="N187" s="156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113</v>
      </c>
      <c r="B188" s="156">
        <v>43209</v>
      </c>
      <c r="C188" s="156"/>
      <c r="D188" s="157" t="s">
        <v>709</v>
      </c>
      <c r="E188" s="158" t="s">
        <v>564</v>
      </c>
      <c r="F188" s="159">
        <v>430</v>
      </c>
      <c r="G188" s="159"/>
      <c r="H188" s="160">
        <v>220</v>
      </c>
      <c r="I188" s="160">
        <v>537</v>
      </c>
      <c r="J188" s="161" t="s">
        <v>710</v>
      </c>
      <c r="K188" s="162">
        <f>H188-F188</f>
        <v>-210</v>
      </c>
      <c r="L188" s="163">
        <f>K188/F188</f>
        <v>-0.48837209302325579</v>
      </c>
      <c r="M188" s="159" t="s">
        <v>546</v>
      </c>
      <c r="N188" s="156">
        <v>43252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114</v>
      </c>
      <c r="B189" s="177">
        <v>43220</v>
      </c>
      <c r="C189" s="177"/>
      <c r="D189" s="178" t="s">
        <v>370</v>
      </c>
      <c r="E189" s="179" t="s">
        <v>564</v>
      </c>
      <c r="F189" s="179">
        <v>153.5</v>
      </c>
      <c r="G189" s="179"/>
      <c r="H189" s="179">
        <v>196</v>
      </c>
      <c r="I189" s="181">
        <v>196</v>
      </c>
      <c r="J189" s="151" t="s">
        <v>711</v>
      </c>
      <c r="K189" s="152">
        <f>H189-F189</f>
        <v>42.5</v>
      </c>
      <c r="L189" s="153">
        <f>K189/F189</f>
        <v>0.27687296416938112</v>
      </c>
      <c r="M189" s="148" t="s">
        <v>534</v>
      </c>
      <c r="N189" s="154">
        <v>43605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115</v>
      </c>
      <c r="B190" s="156">
        <v>43306</v>
      </c>
      <c r="C190" s="156"/>
      <c r="D190" s="157" t="s">
        <v>681</v>
      </c>
      <c r="E190" s="158" t="s">
        <v>564</v>
      </c>
      <c r="F190" s="159">
        <v>27.5</v>
      </c>
      <c r="G190" s="159"/>
      <c r="H190" s="160">
        <v>13.1</v>
      </c>
      <c r="I190" s="160">
        <v>60</v>
      </c>
      <c r="J190" s="161" t="s">
        <v>712</v>
      </c>
      <c r="K190" s="162">
        <v>-14.4</v>
      </c>
      <c r="L190" s="163">
        <v>-0.52363636363636401</v>
      </c>
      <c r="M190" s="159" t="s">
        <v>546</v>
      </c>
      <c r="N190" s="156">
        <v>43138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116</v>
      </c>
      <c r="B191" s="186">
        <v>43318</v>
      </c>
      <c r="C191" s="186"/>
      <c r="D191" s="164" t="s">
        <v>713</v>
      </c>
      <c r="E191" s="159" t="s">
        <v>564</v>
      </c>
      <c r="F191" s="159">
        <v>148.5</v>
      </c>
      <c r="G191" s="159"/>
      <c r="H191" s="159">
        <v>102</v>
      </c>
      <c r="I191" s="160">
        <v>182</v>
      </c>
      <c r="J191" s="161" t="s">
        <v>714</v>
      </c>
      <c r="K191" s="162">
        <f>H191-F191</f>
        <v>-46.5</v>
      </c>
      <c r="L191" s="163">
        <f>K191/F191</f>
        <v>-0.31313131313131315</v>
      </c>
      <c r="M191" s="159" t="s">
        <v>546</v>
      </c>
      <c r="N191" s="156">
        <v>43661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117</v>
      </c>
      <c r="B192" s="146">
        <v>43335</v>
      </c>
      <c r="C192" s="146"/>
      <c r="D192" s="147" t="s">
        <v>715</v>
      </c>
      <c r="E192" s="148" t="s">
        <v>564</v>
      </c>
      <c r="F192" s="179">
        <v>285</v>
      </c>
      <c r="G192" s="148"/>
      <c r="H192" s="148">
        <v>355</v>
      </c>
      <c r="I192" s="150">
        <v>364</v>
      </c>
      <c r="J192" s="151" t="s">
        <v>716</v>
      </c>
      <c r="K192" s="152">
        <v>70</v>
      </c>
      <c r="L192" s="153">
        <v>0.24561403508771901</v>
      </c>
      <c r="M192" s="148" t="s">
        <v>534</v>
      </c>
      <c r="N192" s="154">
        <v>43455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118</v>
      </c>
      <c r="B193" s="146">
        <v>43341</v>
      </c>
      <c r="C193" s="146"/>
      <c r="D193" s="147" t="s">
        <v>358</v>
      </c>
      <c r="E193" s="148" t="s">
        <v>564</v>
      </c>
      <c r="F193" s="179">
        <v>525</v>
      </c>
      <c r="G193" s="148"/>
      <c r="H193" s="148">
        <v>585</v>
      </c>
      <c r="I193" s="150">
        <v>635</v>
      </c>
      <c r="J193" s="151" t="s">
        <v>717</v>
      </c>
      <c r="K193" s="152">
        <f t="shared" ref="K193:K224" si="38">H193-F193</f>
        <v>60</v>
      </c>
      <c r="L193" s="153">
        <f t="shared" ref="L193:L224" si="39">K193/F193</f>
        <v>0.11428571428571428</v>
      </c>
      <c r="M193" s="148" t="s">
        <v>534</v>
      </c>
      <c r="N193" s="154">
        <v>43662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119</v>
      </c>
      <c r="B194" s="146">
        <v>43395</v>
      </c>
      <c r="C194" s="146"/>
      <c r="D194" s="147" t="s">
        <v>346</v>
      </c>
      <c r="E194" s="148" t="s">
        <v>564</v>
      </c>
      <c r="F194" s="179">
        <v>475</v>
      </c>
      <c r="G194" s="148"/>
      <c r="H194" s="148">
        <v>574</v>
      </c>
      <c r="I194" s="150">
        <v>570</v>
      </c>
      <c r="J194" s="151" t="s">
        <v>622</v>
      </c>
      <c r="K194" s="152">
        <f t="shared" si="38"/>
        <v>99</v>
      </c>
      <c r="L194" s="153">
        <f t="shared" si="39"/>
        <v>0.20842105263157895</v>
      </c>
      <c r="M194" s="148" t="s">
        <v>534</v>
      </c>
      <c r="N194" s="154">
        <v>43403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120</v>
      </c>
      <c r="B195" s="177">
        <v>43397</v>
      </c>
      <c r="C195" s="177"/>
      <c r="D195" s="178" t="s">
        <v>365</v>
      </c>
      <c r="E195" s="179" t="s">
        <v>564</v>
      </c>
      <c r="F195" s="179">
        <v>707.5</v>
      </c>
      <c r="G195" s="179"/>
      <c r="H195" s="179">
        <v>872</v>
      </c>
      <c r="I195" s="181">
        <v>872</v>
      </c>
      <c r="J195" s="182" t="s">
        <v>622</v>
      </c>
      <c r="K195" s="152">
        <f t="shared" si="38"/>
        <v>164.5</v>
      </c>
      <c r="L195" s="183">
        <f t="shared" si="39"/>
        <v>0.23250883392226149</v>
      </c>
      <c r="M195" s="179" t="s">
        <v>534</v>
      </c>
      <c r="N195" s="184">
        <v>43482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121</v>
      </c>
      <c r="B196" s="177">
        <v>43398</v>
      </c>
      <c r="C196" s="177"/>
      <c r="D196" s="178" t="s">
        <v>718</v>
      </c>
      <c r="E196" s="179" t="s">
        <v>564</v>
      </c>
      <c r="F196" s="179">
        <v>162</v>
      </c>
      <c r="G196" s="179"/>
      <c r="H196" s="179">
        <v>204</v>
      </c>
      <c r="I196" s="181">
        <v>209</v>
      </c>
      <c r="J196" s="182" t="s">
        <v>719</v>
      </c>
      <c r="K196" s="152">
        <f t="shared" si="38"/>
        <v>42</v>
      </c>
      <c r="L196" s="183">
        <f t="shared" si="39"/>
        <v>0.25925925925925924</v>
      </c>
      <c r="M196" s="179" t="s">
        <v>534</v>
      </c>
      <c r="N196" s="184">
        <v>43539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122</v>
      </c>
      <c r="B197" s="177">
        <v>43399</v>
      </c>
      <c r="C197" s="177"/>
      <c r="D197" s="178" t="s">
        <v>444</v>
      </c>
      <c r="E197" s="179" t="s">
        <v>564</v>
      </c>
      <c r="F197" s="179">
        <v>240</v>
      </c>
      <c r="G197" s="179"/>
      <c r="H197" s="179">
        <v>297</v>
      </c>
      <c r="I197" s="181">
        <v>297</v>
      </c>
      <c r="J197" s="182" t="s">
        <v>622</v>
      </c>
      <c r="K197" s="188">
        <f t="shared" si="38"/>
        <v>57</v>
      </c>
      <c r="L197" s="183">
        <f t="shared" si="39"/>
        <v>0.23749999999999999</v>
      </c>
      <c r="M197" s="179" t="s">
        <v>534</v>
      </c>
      <c r="N197" s="184">
        <v>43417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123</v>
      </c>
      <c r="B198" s="146">
        <v>43439</v>
      </c>
      <c r="C198" s="146"/>
      <c r="D198" s="147" t="s">
        <v>720</v>
      </c>
      <c r="E198" s="148" t="s">
        <v>564</v>
      </c>
      <c r="F198" s="148">
        <v>202.5</v>
      </c>
      <c r="G198" s="148"/>
      <c r="H198" s="148">
        <v>255</v>
      </c>
      <c r="I198" s="150">
        <v>252</v>
      </c>
      <c r="J198" s="151" t="s">
        <v>622</v>
      </c>
      <c r="K198" s="152">
        <f t="shared" si="38"/>
        <v>52.5</v>
      </c>
      <c r="L198" s="153">
        <f t="shared" si="39"/>
        <v>0.25925925925925924</v>
      </c>
      <c r="M198" s="148" t="s">
        <v>534</v>
      </c>
      <c r="N198" s="154">
        <v>43542</v>
      </c>
      <c r="O198" s="1"/>
      <c r="P198" s="1"/>
      <c r="Q198" s="1"/>
      <c r="R198" s="6" t="s">
        <v>721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124</v>
      </c>
      <c r="B199" s="177">
        <v>43465</v>
      </c>
      <c r="C199" s="146"/>
      <c r="D199" s="178" t="s">
        <v>391</v>
      </c>
      <c r="E199" s="179" t="s">
        <v>564</v>
      </c>
      <c r="F199" s="179">
        <v>710</v>
      </c>
      <c r="G199" s="179"/>
      <c r="H199" s="179">
        <v>866</v>
      </c>
      <c r="I199" s="181">
        <v>866</v>
      </c>
      <c r="J199" s="182" t="s">
        <v>622</v>
      </c>
      <c r="K199" s="152">
        <f t="shared" si="38"/>
        <v>156</v>
      </c>
      <c r="L199" s="153">
        <f t="shared" si="39"/>
        <v>0.21971830985915494</v>
      </c>
      <c r="M199" s="148" t="s">
        <v>534</v>
      </c>
      <c r="N199" s="154">
        <v>43553</v>
      </c>
      <c r="O199" s="1"/>
      <c r="P199" s="1"/>
      <c r="Q199" s="1"/>
      <c r="R199" s="6" t="s">
        <v>721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125</v>
      </c>
      <c r="B200" s="177">
        <v>43522</v>
      </c>
      <c r="C200" s="177"/>
      <c r="D200" s="178" t="s">
        <v>151</v>
      </c>
      <c r="E200" s="179" t="s">
        <v>564</v>
      </c>
      <c r="F200" s="179">
        <v>337.25</v>
      </c>
      <c r="G200" s="179"/>
      <c r="H200" s="179">
        <v>398.5</v>
      </c>
      <c r="I200" s="181">
        <v>411</v>
      </c>
      <c r="J200" s="151" t="s">
        <v>722</v>
      </c>
      <c r="K200" s="152">
        <f t="shared" si="38"/>
        <v>61.25</v>
      </c>
      <c r="L200" s="153">
        <f t="shared" si="39"/>
        <v>0.1816160118606375</v>
      </c>
      <c r="M200" s="148" t="s">
        <v>534</v>
      </c>
      <c r="N200" s="154">
        <v>43760</v>
      </c>
      <c r="O200" s="1"/>
      <c r="P200" s="1"/>
      <c r="Q200" s="1"/>
      <c r="R200" s="6" t="s">
        <v>721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126</v>
      </c>
      <c r="B201" s="190">
        <v>43559</v>
      </c>
      <c r="C201" s="190"/>
      <c r="D201" s="191" t="s">
        <v>723</v>
      </c>
      <c r="E201" s="192" t="s">
        <v>564</v>
      </c>
      <c r="F201" s="192">
        <v>130</v>
      </c>
      <c r="G201" s="192"/>
      <c r="H201" s="192">
        <v>65</v>
      </c>
      <c r="I201" s="193">
        <v>158</v>
      </c>
      <c r="J201" s="161" t="s">
        <v>724</v>
      </c>
      <c r="K201" s="162">
        <f t="shared" si="38"/>
        <v>-65</v>
      </c>
      <c r="L201" s="163">
        <f t="shared" si="39"/>
        <v>-0.5</v>
      </c>
      <c r="M201" s="159" t="s">
        <v>546</v>
      </c>
      <c r="N201" s="156">
        <v>43726</v>
      </c>
      <c r="O201" s="1"/>
      <c r="P201" s="1"/>
      <c r="Q201" s="1"/>
      <c r="R201" s="6" t="s">
        <v>725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127</v>
      </c>
      <c r="B202" s="177">
        <v>43017</v>
      </c>
      <c r="C202" s="177"/>
      <c r="D202" s="178" t="s">
        <v>181</v>
      </c>
      <c r="E202" s="179" t="s">
        <v>564</v>
      </c>
      <c r="F202" s="179">
        <v>141.5</v>
      </c>
      <c r="G202" s="179"/>
      <c r="H202" s="179">
        <v>183.5</v>
      </c>
      <c r="I202" s="181">
        <v>210</v>
      </c>
      <c r="J202" s="151" t="s">
        <v>719</v>
      </c>
      <c r="K202" s="152">
        <f t="shared" si="38"/>
        <v>42</v>
      </c>
      <c r="L202" s="153">
        <f t="shared" si="39"/>
        <v>0.29681978798586572</v>
      </c>
      <c r="M202" s="148" t="s">
        <v>534</v>
      </c>
      <c r="N202" s="154">
        <v>43042</v>
      </c>
      <c r="O202" s="1"/>
      <c r="P202" s="1"/>
      <c r="Q202" s="1"/>
      <c r="R202" s="6" t="s">
        <v>725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128</v>
      </c>
      <c r="B203" s="190">
        <v>43074</v>
      </c>
      <c r="C203" s="190"/>
      <c r="D203" s="191" t="s">
        <v>726</v>
      </c>
      <c r="E203" s="192" t="s">
        <v>564</v>
      </c>
      <c r="F203" s="187">
        <v>172</v>
      </c>
      <c r="G203" s="192"/>
      <c r="H203" s="192">
        <v>155.25</v>
      </c>
      <c r="I203" s="193">
        <v>230</v>
      </c>
      <c r="J203" s="161" t="s">
        <v>727</v>
      </c>
      <c r="K203" s="162">
        <f t="shared" si="38"/>
        <v>-16.75</v>
      </c>
      <c r="L203" s="163">
        <f t="shared" si="39"/>
        <v>-9.7383720930232565E-2</v>
      </c>
      <c r="M203" s="159" t="s">
        <v>546</v>
      </c>
      <c r="N203" s="156">
        <v>43787</v>
      </c>
      <c r="O203" s="1"/>
      <c r="P203" s="1"/>
      <c r="Q203" s="1"/>
      <c r="R203" s="6" t="s">
        <v>725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129</v>
      </c>
      <c r="B204" s="177">
        <v>43398</v>
      </c>
      <c r="C204" s="177"/>
      <c r="D204" s="178" t="s">
        <v>107</v>
      </c>
      <c r="E204" s="179" t="s">
        <v>564</v>
      </c>
      <c r="F204" s="179">
        <v>698.5</v>
      </c>
      <c r="G204" s="179"/>
      <c r="H204" s="179">
        <v>890</v>
      </c>
      <c r="I204" s="181">
        <v>890</v>
      </c>
      <c r="J204" s="151" t="s">
        <v>787</v>
      </c>
      <c r="K204" s="152">
        <f t="shared" si="38"/>
        <v>191.5</v>
      </c>
      <c r="L204" s="153">
        <f t="shared" si="39"/>
        <v>0.27415891195418757</v>
      </c>
      <c r="M204" s="148" t="s">
        <v>534</v>
      </c>
      <c r="N204" s="154">
        <v>44328</v>
      </c>
      <c r="O204" s="1"/>
      <c r="P204" s="1"/>
      <c r="Q204" s="1"/>
      <c r="R204" s="6" t="s">
        <v>721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130</v>
      </c>
      <c r="B205" s="177">
        <v>42877</v>
      </c>
      <c r="C205" s="177"/>
      <c r="D205" s="178" t="s">
        <v>357</v>
      </c>
      <c r="E205" s="179" t="s">
        <v>564</v>
      </c>
      <c r="F205" s="179">
        <v>127.6</v>
      </c>
      <c r="G205" s="179"/>
      <c r="H205" s="179">
        <v>138</v>
      </c>
      <c r="I205" s="181">
        <v>190</v>
      </c>
      <c r="J205" s="151" t="s">
        <v>728</v>
      </c>
      <c r="K205" s="152">
        <f t="shared" si="38"/>
        <v>10.400000000000006</v>
      </c>
      <c r="L205" s="153">
        <f t="shared" si="39"/>
        <v>8.1504702194357417E-2</v>
      </c>
      <c r="M205" s="148" t="s">
        <v>534</v>
      </c>
      <c r="N205" s="154">
        <v>43774</v>
      </c>
      <c r="O205" s="1"/>
      <c r="P205" s="1"/>
      <c r="Q205" s="1"/>
      <c r="R205" s="6" t="s">
        <v>725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131</v>
      </c>
      <c r="B206" s="177">
        <v>43158</v>
      </c>
      <c r="C206" s="177"/>
      <c r="D206" s="178" t="s">
        <v>729</v>
      </c>
      <c r="E206" s="179" t="s">
        <v>564</v>
      </c>
      <c r="F206" s="179">
        <v>317</v>
      </c>
      <c r="G206" s="179"/>
      <c r="H206" s="179">
        <v>382.5</v>
      </c>
      <c r="I206" s="181">
        <v>398</v>
      </c>
      <c r="J206" s="151" t="s">
        <v>730</v>
      </c>
      <c r="K206" s="152">
        <f t="shared" si="38"/>
        <v>65.5</v>
      </c>
      <c r="L206" s="153">
        <f t="shared" si="39"/>
        <v>0.20662460567823343</v>
      </c>
      <c r="M206" s="148" t="s">
        <v>534</v>
      </c>
      <c r="N206" s="154">
        <v>44238</v>
      </c>
      <c r="O206" s="1"/>
      <c r="P206" s="1"/>
      <c r="Q206" s="1"/>
      <c r="R206" s="6" t="s">
        <v>725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132</v>
      </c>
      <c r="B207" s="190">
        <v>43164</v>
      </c>
      <c r="C207" s="190"/>
      <c r="D207" s="191" t="s">
        <v>144</v>
      </c>
      <c r="E207" s="192" t="s">
        <v>564</v>
      </c>
      <c r="F207" s="187">
        <f>510-14.4</f>
        <v>495.6</v>
      </c>
      <c r="G207" s="192"/>
      <c r="H207" s="192">
        <v>350</v>
      </c>
      <c r="I207" s="193">
        <v>672</v>
      </c>
      <c r="J207" s="161" t="s">
        <v>731</v>
      </c>
      <c r="K207" s="162">
        <f t="shared" si="38"/>
        <v>-145.60000000000002</v>
      </c>
      <c r="L207" s="163">
        <f t="shared" si="39"/>
        <v>-0.29378531073446329</v>
      </c>
      <c r="M207" s="159" t="s">
        <v>546</v>
      </c>
      <c r="N207" s="156">
        <v>43887</v>
      </c>
      <c r="O207" s="1"/>
      <c r="P207" s="1"/>
      <c r="Q207" s="1"/>
      <c r="R207" s="6" t="s">
        <v>721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133</v>
      </c>
      <c r="B208" s="190">
        <v>43237</v>
      </c>
      <c r="C208" s="190"/>
      <c r="D208" s="191" t="s">
        <v>436</v>
      </c>
      <c r="E208" s="192" t="s">
        <v>564</v>
      </c>
      <c r="F208" s="187">
        <v>230.3</v>
      </c>
      <c r="G208" s="192"/>
      <c r="H208" s="192">
        <v>102.5</v>
      </c>
      <c r="I208" s="193">
        <v>348</v>
      </c>
      <c r="J208" s="161" t="s">
        <v>732</v>
      </c>
      <c r="K208" s="162">
        <f t="shared" si="38"/>
        <v>-127.80000000000001</v>
      </c>
      <c r="L208" s="163">
        <f t="shared" si="39"/>
        <v>-0.55492835432045162</v>
      </c>
      <c r="M208" s="159" t="s">
        <v>546</v>
      </c>
      <c r="N208" s="156">
        <v>43896</v>
      </c>
      <c r="O208" s="1"/>
      <c r="P208" s="1"/>
      <c r="Q208" s="1"/>
      <c r="R208" s="6" t="s">
        <v>721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134</v>
      </c>
      <c r="B209" s="177">
        <v>43258</v>
      </c>
      <c r="C209" s="177"/>
      <c r="D209" s="178" t="s">
        <v>408</v>
      </c>
      <c r="E209" s="179" t="s">
        <v>564</v>
      </c>
      <c r="F209" s="179">
        <f>342.5-5.1</f>
        <v>337.4</v>
      </c>
      <c r="G209" s="179"/>
      <c r="H209" s="179">
        <v>412.5</v>
      </c>
      <c r="I209" s="181">
        <v>439</v>
      </c>
      <c r="J209" s="151" t="s">
        <v>733</v>
      </c>
      <c r="K209" s="152">
        <f t="shared" si="38"/>
        <v>75.100000000000023</v>
      </c>
      <c r="L209" s="153">
        <f t="shared" si="39"/>
        <v>0.22258446947243635</v>
      </c>
      <c r="M209" s="148" t="s">
        <v>534</v>
      </c>
      <c r="N209" s="154">
        <v>44230</v>
      </c>
      <c r="O209" s="1"/>
      <c r="P209" s="1"/>
      <c r="Q209" s="1"/>
      <c r="R209" s="6" t="s">
        <v>725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0">
        <v>135</v>
      </c>
      <c r="B210" s="169">
        <v>43285</v>
      </c>
      <c r="C210" s="169"/>
      <c r="D210" s="170" t="s">
        <v>55</v>
      </c>
      <c r="E210" s="171" t="s">
        <v>564</v>
      </c>
      <c r="F210" s="171">
        <f>127.5-5.53</f>
        <v>121.97</v>
      </c>
      <c r="G210" s="172"/>
      <c r="H210" s="172">
        <v>122.5</v>
      </c>
      <c r="I210" s="172">
        <v>170</v>
      </c>
      <c r="J210" s="173" t="s">
        <v>760</v>
      </c>
      <c r="K210" s="174">
        <f t="shared" si="38"/>
        <v>0.53000000000000114</v>
      </c>
      <c r="L210" s="175">
        <f t="shared" si="39"/>
        <v>4.3453308190538747E-3</v>
      </c>
      <c r="M210" s="171" t="s">
        <v>655</v>
      </c>
      <c r="N210" s="169">
        <v>44431</v>
      </c>
      <c r="O210" s="1"/>
      <c r="P210" s="1"/>
      <c r="Q210" s="1"/>
      <c r="R210" s="6" t="s">
        <v>721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136</v>
      </c>
      <c r="B211" s="190">
        <v>43294</v>
      </c>
      <c r="C211" s="190"/>
      <c r="D211" s="191" t="s">
        <v>348</v>
      </c>
      <c r="E211" s="192" t="s">
        <v>564</v>
      </c>
      <c r="F211" s="187">
        <v>46.5</v>
      </c>
      <c r="G211" s="192"/>
      <c r="H211" s="192">
        <v>17</v>
      </c>
      <c r="I211" s="193">
        <v>59</v>
      </c>
      <c r="J211" s="161" t="s">
        <v>734</v>
      </c>
      <c r="K211" s="162">
        <f t="shared" si="38"/>
        <v>-29.5</v>
      </c>
      <c r="L211" s="163">
        <f t="shared" si="39"/>
        <v>-0.63440860215053763</v>
      </c>
      <c r="M211" s="159" t="s">
        <v>546</v>
      </c>
      <c r="N211" s="156">
        <v>43887</v>
      </c>
      <c r="O211" s="1"/>
      <c r="P211" s="1"/>
      <c r="Q211" s="1"/>
      <c r="R211" s="6" t="s">
        <v>721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137</v>
      </c>
      <c r="B212" s="177">
        <v>43396</v>
      </c>
      <c r="C212" s="177"/>
      <c r="D212" s="178" t="s">
        <v>393</v>
      </c>
      <c r="E212" s="179" t="s">
        <v>564</v>
      </c>
      <c r="F212" s="179">
        <v>156.5</v>
      </c>
      <c r="G212" s="179"/>
      <c r="H212" s="179">
        <v>207.5</v>
      </c>
      <c r="I212" s="181">
        <v>191</v>
      </c>
      <c r="J212" s="151" t="s">
        <v>622</v>
      </c>
      <c r="K212" s="152">
        <f t="shared" si="38"/>
        <v>51</v>
      </c>
      <c r="L212" s="153">
        <f t="shared" si="39"/>
        <v>0.32587859424920129</v>
      </c>
      <c r="M212" s="148" t="s">
        <v>534</v>
      </c>
      <c r="N212" s="154">
        <v>44369</v>
      </c>
      <c r="O212" s="1"/>
      <c r="P212" s="1"/>
      <c r="Q212" s="1"/>
      <c r="R212" s="6" t="s">
        <v>721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138</v>
      </c>
      <c r="B213" s="177">
        <v>43439</v>
      </c>
      <c r="C213" s="177"/>
      <c r="D213" s="178" t="s">
        <v>313</v>
      </c>
      <c r="E213" s="179" t="s">
        <v>564</v>
      </c>
      <c r="F213" s="179">
        <v>259.5</v>
      </c>
      <c r="G213" s="179"/>
      <c r="H213" s="179">
        <v>320</v>
      </c>
      <c r="I213" s="181">
        <v>320</v>
      </c>
      <c r="J213" s="151" t="s">
        <v>622</v>
      </c>
      <c r="K213" s="152">
        <f t="shared" si="38"/>
        <v>60.5</v>
      </c>
      <c r="L213" s="153">
        <f t="shared" si="39"/>
        <v>0.23314065510597304</v>
      </c>
      <c r="M213" s="148" t="s">
        <v>534</v>
      </c>
      <c r="N213" s="154">
        <v>44323</v>
      </c>
      <c r="O213" s="1"/>
      <c r="P213" s="1"/>
      <c r="Q213" s="1"/>
      <c r="R213" s="6" t="s">
        <v>721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139</v>
      </c>
      <c r="B214" s="190">
        <v>43439</v>
      </c>
      <c r="C214" s="190"/>
      <c r="D214" s="191" t="s">
        <v>735</v>
      </c>
      <c r="E214" s="192" t="s">
        <v>564</v>
      </c>
      <c r="F214" s="192">
        <v>715</v>
      </c>
      <c r="G214" s="192"/>
      <c r="H214" s="192">
        <v>445</v>
      </c>
      <c r="I214" s="193">
        <v>840</v>
      </c>
      <c r="J214" s="161" t="s">
        <v>736</v>
      </c>
      <c r="K214" s="162">
        <f t="shared" si="38"/>
        <v>-270</v>
      </c>
      <c r="L214" s="163">
        <f t="shared" si="39"/>
        <v>-0.3776223776223776</v>
      </c>
      <c r="M214" s="159" t="s">
        <v>546</v>
      </c>
      <c r="N214" s="156">
        <v>43800</v>
      </c>
      <c r="O214" s="1"/>
      <c r="P214" s="1"/>
      <c r="Q214" s="1"/>
      <c r="R214" s="6" t="s">
        <v>721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140</v>
      </c>
      <c r="B215" s="177">
        <v>43469</v>
      </c>
      <c r="C215" s="177"/>
      <c r="D215" s="178" t="s">
        <v>156</v>
      </c>
      <c r="E215" s="179" t="s">
        <v>564</v>
      </c>
      <c r="F215" s="179">
        <v>875</v>
      </c>
      <c r="G215" s="179"/>
      <c r="H215" s="179">
        <v>1165</v>
      </c>
      <c r="I215" s="181">
        <v>1185</v>
      </c>
      <c r="J215" s="151" t="s">
        <v>737</v>
      </c>
      <c r="K215" s="152">
        <f t="shared" si="38"/>
        <v>290</v>
      </c>
      <c r="L215" s="153">
        <f t="shared" si="39"/>
        <v>0.33142857142857141</v>
      </c>
      <c r="M215" s="148" t="s">
        <v>534</v>
      </c>
      <c r="N215" s="154">
        <v>43847</v>
      </c>
      <c r="O215" s="1"/>
      <c r="P215" s="1"/>
      <c r="Q215" s="1"/>
      <c r="R215" s="6" t="s">
        <v>721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141</v>
      </c>
      <c r="B216" s="177">
        <v>43559</v>
      </c>
      <c r="C216" s="177"/>
      <c r="D216" s="178" t="s">
        <v>329</v>
      </c>
      <c r="E216" s="179" t="s">
        <v>564</v>
      </c>
      <c r="F216" s="179">
        <f>387-14.63</f>
        <v>372.37</v>
      </c>
      <c r="G216" s="179"/>
      <c r="H216" s="179">
        <v>490</v>
      </c>
      <c r="I216" s="181">
        <v>490</v>
      </c>
      <c r="J216" s="151" t="s">
        <v>622</v>
      </c>
      <c r="K216" s="152">
        <f t="shared" si="38"/>
        <v>117.63</v>
      </c>
      <c r="L216" s="153">
        <f t="shared" si="39"/>
        <v>0.31589548030185027</v>
      </c>
      <c r="M216" s="148" t="s">
        <v>534</v>
      </c>
      <c r="N216" s="154">
        <v>43850</v>
      </c>
      <c r="O216" s="1"/>
      <c r="P216" s="1"/>
      <c r="Q216" s="1"/>
      <c r="R216" s="6" t="s">
        <v>721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142</v>
      </c>
      <c r="B217" s="190">
        <v>43578</v>
      </c>
      <c r="C217" s="190"/>
      <c r="D217" s="191" t="s">
        <v>738</v>
      </c>
      <c r="E217" s="192" t="s">
        <v>536</v>
      </c>
      <c r="F217" s="192">
        <v>220</v>
      </c>
      <c r="G217" s="192"/>
      <c r="H217" s="192">
        <v>127.5</v>
      </c>
      <c r="I217" s="193">
        <v>284</v>
      </c>
      <c r="J217" s="161" t="s">
        <v>739</v>
      </c>
      <c r="K217" s="162">
        <f t="shared" si="38"/>
        <v>-92.5</v>
      </c>
      <c r="L217" s="163">
        <f t="shared" si="39"/>
        <v>-0.42045454545454547</v>
      </c>
      <c r="M217" s="159" t="s">
        <v>546</v>
      </c>
      <c r="N217" s="156">
        <v>43896</v>
      </c>
      <c r="O217" s="1"/>
      <c r="P217" s="1"/>
      <c r="Q217" s="1"/>
      <c r="R217" s="6" t="s">
        <v>721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143</v>
      </c>
      <c r="B218" s="177">
        <v>43622</v>
      </c>
      <c r="C218" s="177"/>
      <c r="D218" s="178" t="s">
        <v>445</v>
      </c>
      <c r="E218" s="179" t="s">
        <v>536</v>
      </c>
      <c r="F218" s="179">
        <v>332.8</v>
      </c>
      <c r="G218" s="179"/>
      <c r="H218" s="179">
        <v>405</v>
      </c>
      <c r="I218" s="181">
        <v>419</v>
      </c>
      <c r="J218" s="151" t="s">
        <v>740</v>
      </c>
      <c r="K218" s="152">
        <f t="shared" si="38"/>
        <v>72.199999999999989</v>
      </c>
      <c r="L218" s="153">
        <f t="shared" si="39"/>
        <v>0.21694711538461534</v>
      </c>
      <c r="M218" s="148" t="s">
        <v>534</v>
      </c>
      <c r="N218" s="154">
        <v>43860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0">
        <v>144</v>
      </c>
      <c r="B219" s="169">
        <v>43641</v>
      </c>
      <c r="C219" s="169"/>
      <c r="D219" s="170" t="s">
        <v>149</v>
      </c>
      <c r="E219" s="171" t="s">
        <v>564</v>
      </c>
      <c r="F219" s="171">
        <v>386</v>
      </c>
      <c r="G219" s="172"/>
      <c r="H219" s="172">
        <v>395</v>
      </c>
      <c r="I219" s="172">
        <v>452</v>
      </c>
      <c r="J219" s="173" t="s">
        <v>741</v>
      </c>
      <c r="K219" s="174">
        <f t="shared" si="38"/>
        <v>9</v>
      </c>
      <c r="L219" s="175">
        <f t="shared" si="39"/>
        <v>2.3316062176165803E-2</v>
      </c>
      <c r="M219" s="171" t="s">
        <v>655</v>
      </c>
      <c r="N219" s="169">
        <v>43868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0">
        <v>145</v>
      </c>
      <c r="B220" s="169">
        <v>43707</v>
      </c>
      <c r="C220" s="169"/>
      <c r="D220" s="170" t="s">
        <v>130</v>
      </c>
      <c r="E220" s="171" t="s">
        <v>564</v>
      </c>
      <c r="F220" s="171">
        <v>137.5</v>
      </c>
      <c r="G220" s="172"/>
      <c r="H220" s="172">
        <v>138.5</v>
      </c>
      <c r="I220" s="172">
        <v>190</v>
      </c>
      <c r="J220" s="173" t="s">
        <v>759</v>
      </c>
      <c r="K220" s="174">
        <f t="shared" si="38"/>
        <v>1</v>
      </c>
      <c r="L220" s="175">
        <f t="shared" si="39"/>
        <v>7.2727272727272727E-3</v>
      </c>
      <c r="M220" s="171" t="s">
        <v>655</v>
      </c>
      <c r="N220" s="169">
        <v>44432</v>
      </c>
      <c r="O220" s="1"/>
      <c r="P220" s="1"/>
      <c r="Q220" s="1"/>
      <c r="R220" s="6" t="s">
        <v>721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146</v>
      </c>
      <c r="B221" s="177">
        <v>43731</v>
      </c>
      <c r="C221" s="177"/>
      <c r="D221" s="178" t="s">
        <v>401</v>
      </c>
      <c r="E221" s="179" t="s">
        <v>564</v>
      </c>
      <c r="F221" s="179">
        <v>235</v>
      </c>
      <c r="G221" s="179"/>
      <c r="H221" s="179">
        <v>295</v>
      </c>
      <c r="I221" s="181">
        <v>296</v>
      </c>
      <c r="J221" s="151" t="s">
        <v>742</v>
      </c>
      <c r="K221" s="152">
        <f t="shared" si="38"/>
        <v>60</v>
      </c>
      <c r="L221" s="153">
        <f t="shared" si="39"/>
        <v>0.25531914893617019</v>
      </c>
      <c r="M221" s="148" t="s">
        <v>534</v>
      </c>
      <c r="N221" s="154">
        <v>43844</v>
      </c>
      <c r="O221" s="1"/>
      <c r="P221" s="1"/>
      <c r="Q221" s="1"/>
      <c r="R221" s="6" t="s">
        <v>725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147</v>
      </c>
      <c r="B222" s="177">
        <v>43752</v>
      </c>
      <c r="C222" s="177"/>
      <c r="D222" s="178" t="s">
        <v>743</v>
      </c>
      <c r="E222" s="179" t="s">
        <v>564</v>
      </c>
      <c r="F222" s="179">
        <v>277.5</v>
      </c>
      <c r="G222" s="179"/>
      <c r="H222" s="179">
        <v>333</v>
      </c>
      <c r="I222" s="181">
        <v>333</v>
      </c>
      <c r="J222" s="151" t="s">
        <v>744</v>
      </c>
      <c r="K222" s="152">
        <f t="shared" si="38"/>
        <v>55.5</v>
      </c>
      <c r="L222" s="153">
        <f t="shared" si="39"/>
        <v>0.2</v>
      </c>
      <c r="M222" s="148" t="s">
        <v>534</v>
      </c>
      <c r="N222" s="154">
        <v>43846</v>
      </c>
      <c r="O222" s="1"/>
      <c r="P222" s="1"/>
      <c r="Q222" s="1"/>
      <c r="R222" s="6" t="s">
        <v>721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148</v>
      </c>
      <c r="B223" s="177">
        <v>43752</v>
      </c>
      <c r="C223" s="177"/>
      <c r="D223" s="178" t="s">
        <v>745</v>
      </c>
      <c r="E223" s="179" t="s">
        <v>564</v>
      </c>
      <c r="F223" s="179">
        <v>930</v>
      </c>
      <c r="G223" s="179"/>
      <c r="H223" s="179">
        <v>1165</v>
      </c>
      <c r="I223" s="181">
        <v>1200</v>
      </c>
      <c r="J223" s="151" t="s">
        <v>746</v>
      </c>
      <c r="K223" s="152">
        <f t="shared" si="38"/>
        <v>235</v>
      </c>
      <c r="L223" s="153">
        <f t="shared" si="39"/>
        <v>0.25268817204301075</v>
      </c>
      <c r="M223" s="148" t="s">
        <v>534</v>
      </c>
      <c r="N223" s="154">
        <v>43847</v>
      </c>
      <c r="O223" s="1"/>
      <c r="P223" s="1"/>
      <c r="Q223" s="1"/>
      <c r="R223" s="6" t="s">
        <v>725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149</v>
      </c>
      <c r="B224" s="177">
        <v>43753</v>
      </c>
      <c r="C224" s="177"/>
      <c r="D224" s="178" t="s">
        <v>747</v>
      </c>
      <c r="E224" s="179" t="s">
        <v>564</v>
      </c>
      <c r="F224" s="149">
        <v>111</v>
      </c>
      <c r="G224" s="179"/>
      <c r="H224" s="179">
        <v>141</v>
      </c>
      <c r="I224" s="181">
        <v>141</v>
      </c>
      <c r="J224" s="151" t="s">
        <v>549</v>
      </c>
      <c r="K224" s="152">
        <f t="shared" si="38"/>
        <v>30</v>
      </c>
      <c r="L224" s="153">
        <f t="shared" si="39"/>
        <v>0.27027027027027029</v>
      </c>
      <c r="M224" s="148" t="s">
        <v>534</v>
      </c>
      <c r="N224" s="154">
        <v>44328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150</v>
      </c>
      <c r="B225" s="177">
        <v>43753</v>
      </c>
      <c r="C225" s="177"/>
      <c r="D225" s="178" t="s">
        <v>748</v>
      </c>
      <c r="E225" s="179" t="s">
        <v>564</v>
      </c>
      <c r="F225" s="149">
        <v>296</v>
      </c>
      <c r="G225" s="179"/>
      <c r="H225" s="179">
        <v>370</v>
      </c>
      <c r="I225" s="181">
        <v>370</v>
      </c>
      <c r="J225" s="151" t="s">
        <v>622</v>
      </c>
      <c r="K225" s="152">
        <f t="shared" ref="K225:K244" si="40">H225-F225</f>
        <v>74</v>
      </c>
      <c r="L225" s="153">
        <f t="shared" ref="L225:L244" si="41">K225/F225</f>
        <v>0.25</v>
      </c>
      <c r="M225" s="148" t="s">
        <v>534</v>
      </c>
      <c r="N225" s="154">
        <v>43853</v>
      </c>
      <c r="O225" s="1"/>
      <c r="P225" s="1"/>
      <c r="Q225" s="1"/>
      <c r="R225" s="6" t="s">
        <v>725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151</v>
      </c>
      <c r="B226" s="177">
        <v>43754</v>
      </c>
      <c r="C226" s="177"/>
      <c r="D226" s="178" t="s">
        <v>749</v>
      </c>
      <c r="E226" s="179" t="s">
        <v>564</v>
      </c>
      <c r="F226" s="149">
        <v>300</v>
      </c>
      <c r="G226" s="179"/>
      <c r="H226" s="179">
        <v>382.5</v>
      </c>
      <c r="I226" s="181">
        <v>344</v>
      </c>
      <c r="J226" s="151" t="s">
        <v>790</v>
      </c>
      <c r="K226" s="152">
        <f t="shared" si="40"/>
        <v>82.5</v>
      </c>
      <c r="L226" s="153">
        <f t="shared" si="41"/>
        <v>0.27500000000000002</v>
      </c>
      <c r="M226" s="148" t="s">
        <v>534</v>
      </c>
      <c r="N226" s="154">
        <v>44238</v>
      </c>
      <c r="O226" s="1"/>
      <c r="P226" s="1"/>
      <c r="Q226" s="1"/>
      <c r="R226" s="6" t="s">
        <v>725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152</v>
      </c>
      <c r="B227" s="177">
        <v>43832</v>
      </c>
      <c r="C227" s="177"/>
      <c r="D227" s="178" t="s">
        <v>750</v>
      </c>
      <c r="E227" s="179" t="s">
        <v>564</v>
      </c>
      <c r="F227" s="149">
        <v>495</v>
      </c>
      <c r="G227" s="179"/>
      <c r="H227" s="179">
        <v>595</v>
      </c>
      <c r="I227" s="181">
        <v>590</v>
      </c>
      <c r="J227" s="151" t="s">
        <v>789</v>
      </c>
      <c r="K227" s="152">
        <f t="shared" si="40"/>
        <v>100</v>
      </c>
      <c r="L227" s="153">
        <f t="shared" si="41"/>
        <v>0.20202020202020202</v>
      </c>
      <c r="M227" s="148" t="s">
        <v>534</v>
      </c>
      <c r="N227" s="154">
        <v>44589</v>
      </c>
      <c r="O227" s="1"/>
      <c r="P227" s="1"/>
      <c r="Q227" s="1"/>
      <c r="R227" s="6" t="s">
        <v>725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153</v>
      </c>
      <c r="B228" s="177">
        <v>43966</v>
      </c>
      <c r="C228" s="177"/>
      <c r="D228" s="178" t="s">
        <v>71</v>
      </c>
      <c r="E228" s="179" t="s">
        <v>564</v>
      </c>
      <c r="F228" s="149">
        <v>67.5</v>
      </c>
      <c r="G228" s="179"/>
      <c r="H228" s="179">
        <v>86</v>
      </c>
      <c r="I228" s="181">
        <v>86</v>
      </c>
      <c r="J228" s="151" t="s">
        <v>751</v>
      </c>
      <c r="K228" s="152">
        <f t="shared" si="40"/>
        <v>18.5</v>
      </c>
      <c r="L228" s="153">
        <f t="shared" si="41"/>
        <v>0.27407407407407408</v>
      </c>
      <c r="M228" s="148" t="s">
        <v>534</v>
      </c>
      <c r="N228" s="154">
        <v>44008</v>
      </c>
      <c r="O228" s="1"/>
      <c r="P228" s="1"/>
      <c r="Q228" s="1"/>
      <c r="R228" s="6" t="s">
        <v>725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154</v>
      </c>
      <c r="B229" s="177">
        <v>44035</v>
      </c>
      <c r="C229" s="177"/>
      <c r="D229" s="178" t="s">
        <v>444</v>
      </c>
      <c r="E229" s="179" t="s">
        <v>564</v>
      </c>
      <c r="F229" s="149">
        <v>231</v>
      </c>
      <c r="G229" s="179"/>
      <c r="H229" s="179">
        <v>281</v>
      </c>
      <c r="I229" s="181">
        <v>281</v>
      </c>
      <c r="J229" s="151" t="s">
        <v>622</v>
      </c>
      <c r="K229" s="152">
        <f t="shared" si="40"/>
        <v>50</v>
      </c>
      <c r="L229" s="153">
        <f t="shared" si="41"/>
        <v>0.21645021645021645</v>
      </c>
      <c r="M229" s="148" t="s">
        <v>534</v>
      </c>
      <c r="N229" s="154">
        <v>44358</v>
      </c>
      <c r="O229" s="1"/>
      <c r="P229" s="1"/>
      <c r="Q229" s="1"/>
      <c r="R229" s="6" t="s">
        <v>725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155</v>
      </c>
      <c r="B230" s="177">
        <v>44092</v>
      </c>
      <c r="C230" s="177"/>
      <c r="D230" s="178" t="s">
        <v>385</v>
      </c>
      <c r="E230" s="179" t="s">
        <v>564</v>
      </c>
      <c r="F230" s="179">
        <v>206</v>
      </c>
      <c r="G230" s="179"/>
      <c r="H230" s="179">
        <v>248</v>
      </c>
      <c r="I230" s="181">
        <v>248</v>
      </c>
      <c r="J230" s="151" t="s">
        <v>622</v>
      </c>
      <c r="K230" s="152">
        <f t="shared" si="40"/>
        <v>42</v>
      </c>
      <c r="L230" s="153">
        <f t="shared" si="41"/>
        <v>0.20388349514563106</v>
      </c>
      <c r="M230" s="148" t="s">
        <v>534</v>
      </c>
      <c r="N230" s="154">
        <v>44214</v>
      </c>
      <c r="O230" s="1"/>
      <c r="P230" s="1"/>
      <c r="Q230" s="1"/>
      <c r="R230" s="6" t="s">
        <v>725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156</v>
      </c>
      <c r="B231" s="177">
        <v>44140</v>
      </c>
      <c r="C231" s="177"/>
      <c r="D231" s="178" t="s">
        <v>385</v>
      </c>
      <c r="E231" s="179" t="s">
        <v>564</v>
      </c>
      <c r="F231" s="179">
        <v>182.5</v>
      </c>
      <c r="G231" s="179"/>
      <c r="H231" s="179">
        <v>248</v>
      </c>
      <c r="I231" s="181">
        <v>248</v>
      </c>
      <c r="J231" s="151" t="s">
        <v>622</v>
      </c>
      <c r="K231" s="152">
        <f t="shared" si="40"/>
        <v>65.5</v>
      </c>
      <c r="L231" s="153">
        <f t="shared" si="41"/>
        <v>0.35890410958904112</v>
      </c>
      <c r="M231" s="148" t="s">
        <v>534</v>
      </c>
      <c r="N231" s="154">
        <v>44214</v>
      </c>
      <c r="O231" s="1"/>
      <c r="P231" s="1"/>
      <c r="Q231" s="1"/>
      <c r="R231" s="6" t="s">
        <v>725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157</v>
      </c>
      <c r="B232" s="177">
        <v>44140</v>
      </c>
      <c r="C232" s="177"/>
      <c r="D232" s="178" t="s">
        <v>313</v>
      </c>
      <c r="E232" s="179" t="s">
        <v>564</v>
      </c>
      <c r="F232" s="179">
        <v>247.5</v>
      </c>
      <c r="G232" s="179"/>
      <c r="H232" s="179">
        <v>320</v>
      </c>
      <c r="I232" s="181">
        <v>320</v>
      </c>
      <c r="J232" s="151" t="s">
        <v>622</v>
      </c>
      <c r="K232" s="152">
        <f t="shared" si="40"/>
        <v>72.5</v>
      </c>
      <c r="L232" s="153">
        <f t="shared" si="41"/>
        <v>0.29292929292929293</v>
      </c>
      <c r="M232" s="148" t="s">
        <v>534</v>
      </c>
      <c r="N232" s="154">
        <v>44323</v>
      </c>
      <c r="O232" s="1"/>
      <c r="P232" s="1"/>
      <c r="Q232" s="1"/>
      <c r="R232" s="6" t="s">
        <v>725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158</v>
      </c>
      <c r="B233" s="177">
        <v>44140</v>
      </c>
      <c r="C233" s="177"/>
      <c r="D233" s="178" t="s">
        <v>266</v>
      </c>
      <c r="E233" s="179" t="s">
        <v>564</v>
      </c>
      <c r="F233" s="149">
        <v>925</v>
      </c>
      <c r="G233" s="179"/>
      <c r="H233" s="179">
        <v>1095</v>
      </c>
      <c r="I233" s="181">
        <v>1093</v>
      </c>
      <c r="J233" s="151" t="s">
        <v>752</v>
      </c>
      <c r="K233" s="152">
        <f t="shared" si="40"/>
        <v>170</v>
      </c>
      <c r="L233" s="153">
        <f t="shared" si="41"/>
        <v>0.18378378378378379</v>
      </c>
      <c r="M233" s="148" t="s">
        <v>534</v>
      </c>
      <c r="N233" s="154">
        <v>44201</v>
      </c>
      <c r="O233" s="1"/>
      <c r="P233" s="1"/>
      <c r="Q233" s="1"/>
      <c r="R233" s="6" t="s">
        <v>725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159</v>
      </c>
      <c r="B234" s="177">
        <v>44140</v>
      </c>
      <c r="C234" s="177"/>
      <c r="D234" s="178" t="s">
        <v>329</v>
      </c>
      <c r="E234" s="179" t="s">
        <v>564</v>
      </c>
      <c r="F234" s="149">
        <v>332.5</v>
      </c>
      <c r="G234" s="179"/>
      <c r="H234" s="179">
        <v>393</v>
      </c>
      <c r="I234" s="181">
        <v>406</v>
      </c>
      <c r="J234" s="151" t="s">
        <v>753</v>
      </c>
      <c r="K234" s="152">
        <f t="shared" si="40"/>
        <v>60.5</v>
      </c>
      <c r="L234" s="153">
        <f t="shared" si="41"/>
        <v>0.18195488721804512</v>
      </c>
      <c r="M234" s="148" t="s">
        <v>534</v>
      </c>
      <c r="N234" s="154">
        <v>44256</v>
      </c>
      <c r="O234" s="1"/>
      <c r="P234" s="1"/>
      <c r="Q234" s="1"/>
      <c r="R234" s="6" t="s">
        <v>725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160</v>
      </c>
      <c r="B235" s="177">
        <v>44141</v>
      </c>
      <c r="C235" s="177"/>
      <c r="D235" s="178" t="s">
        <v>444</v>
      </c>
      <c r="E235" s="179" t="s">
        <v>564</v>
      </c>
      <c r="F235" s="149">
        <v>231</v>
      </c>
      <c r="G235" s="179"/>
      <c r="H235" s="179">
        <v>281</v>
      </c>
      <c r="I235" s="181">
        <v>281</v>
      </c>
      <c r="J235" s="151" t="s">
        <v>622</v>
      </c>
      <c r="K235" s="152">
        <f t="shared" si="40"/>
        <v>50</v>
      </c>
      <c r="L235" s="153">
        <f t="shared" si="41"/>
        <v>0.21645021645021645</v>
      </c>
      <c r="M235" s="148" t="s">
        <v>534</v>
      </c>
      <c r="N235" s="154">
        <v>44358</v>
      </c>
      <c r="O235" s="1"/>
      <c r="P235" s="1"/>
      <c r="Q235" s="1"/>
      <c r="R235" s="6" t="s">
        <v>725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161</v>
      </c>
      <c r="B236" s="177">
        <v>44187</v>
      </c>
      <c r="C236" s="177"/>
      <c r="D236" s="178" t="s">
        <v>420</v>
      </c>
      <c r="E236" s="179" t="s">
        <v>564</v>
      </c>
      <c r="F236" s="149">
        <v>190</v>
      </c>
      <c r="G236" s="179"/>
      <c r="H236" s="179">
        <v>239</v>
      </c>
      <c r="I236" s="181">
        <v>239</v>
      </c>
      <c r="J236" s="151" t="s">
        <v>838</v>
      </c>
      <c r="K236" s="152">
        <f t="shared" si="40"/>
        <v>49</v>
      </c>
      <c r="L236" s="153">
        <f t="shared" si="41"/>
        <v>0.25789473684210529</v>
      </c>
      <c r="M236" s="148" t="s">
        <v>534</v>
      </c>
      <c r="N236" s="154">
        <v>44844</v>
      </c>
      <c r="O236" s="1"/>
      <c r="P236" s="1"/>
      <c r="Q236" s="1"/>
      <c r="R236" s="6" t="s">
        <v>725</v>
      </c>
    </row>
    <row r="237" spans="1:26" ht="12.75" customHeight="1">
      <c r="A237" s="176">
        <v>162</v>
      </c>
      <c r="B237" s="177">
        <v>44258</v>
      </c>
      <c r="C237" s="177"/>
      <c r="D237" s="178" t="s">
        <v>750</v>
      </c>
      <c r="E237" s="179" t="s">
        <v>564</v>
      </c>
      <c r="F237" s="149">
        <v>495</v>
      </c>
      <c r="G237" s="179"/>
      <c r="H237" s="179">
        <v>595</v>
      </c>
      <c r="I237" s="181">
        <v>590</v>
      </c>
      <c r="J237" s="151" t="s">
        <v>789</v>
      </c>
      <c r="K237" s="152">
        <f t="shared" si="40"/>
        <v>100</v>
      </c>
      <c r="L237" s="153">
        <f t="shared" si="41"/>
        <v>0.20202020202020202</v>
      </c>
      <c r="M237" s="148" t="s">
        <v>534</v>
      </c>
      <c r="N237" s="154">
        <v>44589</v>
      </c>
      <c r="O237" s="1"/>
      <c r="P237" s="1"/>
      <c r="R237" s="6" t="s">
        <v>725</v>
      </c>
    </row>
    <row r="238" spans="1:26" ht="12.75" customHeight="1">
      <c r="A238" s="176">
        <v>163</v>
      </c>
      <c r="B238" s="177">
        <v>44274</v>
      </c>
      <c r="C238" s="177"/>
      <c r="D238" s="178" t="s">
        <v>329</v>
      </c>
      <c r="E238" s="179" t="s">
        <v>564</v>
      </c>
      <c r="F238" s="149">
        <v>355</v>
      </c>
      <c r="G238" s="179"/>
      <c r="H238" s="179">
        <v>422.5</v>
      </c>
      <c r="I238" s="181">
        <v>420</v>
      </c>
      <c r="J238" s="151" t="s">
        <v>754</v>
      </c>
      <c r="K238" s="152">
        <f t="shared" si="40"/>
        <v>67.5</v>
      </c>
      <c r="L238" s="153">
        <f t="shared" si="41"/>
        <v>0.19014084507042253</v>
      </c>
      <c r="M238" s="148" t="s">
        <v>534</v>
      </c>
      <c r="N238" s="154">
        <v>44361</v>
      </c>
      <c r="O238" s="1"/>
      <c r="R238" s="194" t="s">
        <v>725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164</v>
      </c>
      <c r="B239" s="177">
        <v>44295</v>
      </c>
      <c r="C239" s="177"/>
      <c r="D239" s="178" t="s">
        <v>755</v>
      </c>
      <c r="E239" s="179" t="s">
        <v>564</v>
      </c>
      <c r="F239" s="149">
        <v>555</v>
      </c>
      <c r="G239" s="179"/>
      <c r="H239" s="179">
        <v>663</v>
      </c>
      <c r="I239" s="181">
        <v>663</v>
      </c>
      <c r="J239" s="151" t="s">
        <v>756</v>
      </c>
      <c r="K239" s="152">
        <f t="shared" si="40"/>
        <v>108</v>
      </c>
      <c r="L239" s="153">
        <f t="shared" si="41"/>
        <v>0.19459459459459461</v>
      </c>
      <c r="M239" s="148" t="s">
        <v>534</v>
      </c>
      <c r="N239" s="154">
        <v>44321</v>
      </c>
      <c r="O239" s="1"/>
      <c r="P239" s="1"/>
      <c r="Q239" s="1"/>
      <c r="R239" s="194" t="s">
        <v>725</v>
      </c>
    </row>
    <row r="240" spans="1:26" ht="12.75" customHeight="1">
      <c r="A240" s="176">
        <v>165</v>
      </c>
      <c r="B240" s="177">
        <v>44308</v>
      </c>
      <c r="C240" s="177"/>
      <c r="D240" s="178" t="s">
        <v>357</v>
      </c>
      <c r="E240" s="179" t="s">
        <v>564</v>
      </c>
      <c r="F240" s="149">
        <v>126.5</v>
      </c>
      <c r="G240" s="179"/>
      <c r="H240" s="179">
        <v>155</v>
      </c>
      <c r="I240" s="181">
        <v>155</v>
      </c>
      <c r="J240" s="151" t="s">
        <v>622</v>
      </c>
      <c r="K240" s="152">
        <f t="shared" si="40"/>
        <v>28.5</v>
      </c>
      <c r="L240" s="153">
        <f t="shared" si="41"/>
        <v>0.22529644268774704</v>
      </c>
      <c r="M240" s="148" t="s">
        <v>534</v>
      </c>
      <c r="N240" s="154">
        <v>44362</v>
      </c>
      <c r="O240" s="1"/>
      <c r="R240" s="194" t="s">
        <v>725</v>
      </c>
    </row>
    <row r="241" spans="1:18" ht="12.75" customHeight="1">
      <c r="A241" s="218">
        <v>166</v>
      </c>
      <c r="B241" s="219">
        <v>44368</v>
      </c>
      <c r="C241" s="219"/>
      <c r="D241" s="220" t="s">
        <v>374</v>
      </c>
      <c r="E241" s="221" t="s">
        <v>564</v>
      </c>
      <c r="F241" s="222">
        <v>287.5</v>
      </c>
      <c r="G241" s="221"/>
      <c r="H241" s="221">
        <v>245</v>
      </c>
      <c r="I241" s="223">
        <v>344</v>
      </c>
      <c r="J241" s="161" t="s">
        <v>785</v>
      </c>
      <c r="K241" s="162">
        <f t="shared" si="40"/>
        <v>-42.5</v>
      </c>
      <c r="L241" s="163">
        <f t="shared" si="41"/>
        <v>-0.14782608695652175</v>
      </c>
      <c r="M241" s="159" t="s">
        <v>546</v>
      </c>
      <c r="N241" s="156">
        <v>44508</v>
      </c>
      <c r="O241" s="1"/>
      <c r="R241" s="194" t="s">
        <v>725</v>
      </c>
    </row>
    <row r="242" spans="1:18" ht="12.75" customHeight="1">
      <c r="A242" s="176">
        <v>167</v>
      </c>
      <c r="B242" s="177">
        <v>44368</v>
      </c>
      <c r="C242" s="177"/>
      <c r="D242" s="178" t="s">
        <v>444</v>
      </c>
      <c r="E242" s="179" t="s">
        <v>564</v>
      </c>
      <c r="F242" s="149">
        <v>241</v>
      </c>
      <c r="G242" s="179"/>
      <c r="H242" s="179">
        <v>298</v>
      </c>
      <c r="I242" s="181">
        <v>320</v>
      </c>
      <c r="J242" s="151" t="s">
        <v>622</v>
      </c>
      <c r="K242" s="152">
        <f t="shared" si="40"/>
        <v>57</v>
      </c>
      <c r="L242" s="153">
        <f t="shared" si="41"/>
        <v>0.23651452282157676</v>
      </c>
      <c r="M242" s="148" t="s">
        <v>534</v>
      </c>
      <c r="N242" s="154">
        <v>44802</v>
      </c>
      <c r="O242" s="41"/>
      <c r="R242" s="194" t="s">
        <v>725</v>
      </c>
    </row>
    <row r="243" spans="1:18" ht="12.75" customHeight="1">
      <c r="A243" s="176">
        <v>168</v>
      </c>
      <c r="B243" s="177">
        <v>44406</v>
      </c>
      <c r="C243" s="177"/>
      <c r="D243" s="178" t="s">
        <v>357</v>
      </c>
      <c r="E243" s="179" t="s">
        <v>564</v>
      </c>
      <c r="F243" s="149">
        <v>162.5</v>
      </c>
      <c r="G243" s="179"/>
      <c r="H243" s="179">
        <v>200</v>
      </c>
      <c r="I243" s="181">
        <v>200</v>
      </c>
      <c r="J243" s="151" t="s">
        <v>622</v>
      </c>
      <c r="K243" s="152">
        <f t="shared" si="40"/>
        <v>37.5</v>
      </c>
      <c r="L243" s="153">
        <f t="shared" si="41"/>
        <v>0.23076923076923078</v>
      </c>
      <c r="M243" s="148" t="s">
        <v>534</v>
      </c>
      <c r="N243" s="154">
        <v>44802</v>
      </c>
      <c r="O243" s="1"/>
      <c r="R243" s="194" t="s">
        <v>725</v>
      </c>
    </row>
    <row r="244" spans="1:18" ht="12.75" customHeight="1">
      <c r="A244" s="176">
        <v>169</v>
      </c>
      <c r="B244" s="177">
        <v>44462</v>
      </c>
      <c r="C244" s="177"/>
      <c r="D244" s="178" t="s">
        <v>761</v>
      </c>
      <c r="E244" s="179" t="s">
        <v>564</v>
      </c>
      <c r="F244" s="149">
        <v>1235</v>
      </c>
      <c r="G244" s="179"/>
      <c r="H244" s="179">
        <v>1505</v>
      </c>
      <c r="I244" s="181">
        <v>1500</v>
      </c>
      <c r="J244" s="151" t="s">
        <v>622</v>
      </c>
      <c r="K244" s="152">
        <f t="shared" si="40"/>
        <v>270</v>
      </c>
      <c r="L244" s="153">
        <f t="shared" si="41"/>
        <v>0.21862348178137653</v>
      </c>
      <c r="M244" s="148" t="s">
        <v>534</v>
      </c>
      <c r="N244" s="154">
        <v>44564</v>
      </c>
      <c r="O244" s="1"/>
      <c r="R244" s="194" t="s">
        <v>725</v>
      </c>
    </row>
    <row r="245" spans="1:18" ht="12.75" customHeight="1">
      <c r="A245" s="205">
        <v>170</v>
      </c>
      <c r="B245" s="206">
        <v>44480</v>
      </c>
      <c r="C245" s="206"/>
      <c r="D245" s="207" t="s">
        <v>763</v>
      </c>
      <c r="E245" s="208" t="s">
        <v>564</v>
      </c>
      <c r="F245" s="54">
        <v>58.75</v>
      </c>
      <c r="G245" s="208"/>
      <c r="H245" s="282"/>
      <c r="I245" s="212"/>
      <c r="J245" s="283" t="s">
        <v>537</v>
      </c>
      <c r="K245" s="205"/>
      <c r="L245" s="206"/>
      <c r="M245" s="206"/>
      <c r="N245" s="207"/>
      <c r="O245" s="41"/>
      <c r="R245" s="194" t="s">
        <v>725</v>
      </c>
    </row>
    <row r="246" spans="1:18" ht="12.75" customHeight="1">
      <c r="A246" s="209">
        <v>171</v>
      </c>
      <c r="B246" s="210">
        <v>44481</v>
      </c>
      <c r="C246" s="210"/>
      <c r="D246" s="211" t="s">
        <v>255</v>
      </c>
      <c r="E246" s="212" t="s">
        <v>564</v>
      </c>
      <c r="F246" s="213" t="s">
        <v>765</v>
      </c>
      <c r="G246" s="212"/>
      <c r="H246" s="212"/>
      <c r="I246" s="212">
        <v>380</v>
      </c>
      <c r="J246" s="214" t="s">
        <v>537</v>
      </c>
      <c r="K246" s="209"/>
      <c r="L246" s="210"/>
      <c r="M246" s="210"/>
      <c r="N246" s="211"/>
      <c r="O246" s="41"/>
      <c r="R246" s="194" t="s">
        <v>725</v>
      </c>
    </row>
    <row r="247" spans="1:18" ht="12.75" customHeight="1">
      <c r="A247" s="176">
        <v>172</v>
      </c>
      <c r="B247" s="177">
        <v>44481</v>
      </c>
      <c r="C247" s="177"/>
      <c r="D247" s="178" t="s">
        <v>380</v>
      </c>
      <c r="E247" s="179" t="s">
        <v>564</v>
      </c>
      <c r="F247" s="149">
        <v>45.5</v>
      </c>
      <c r="G247" s="179"/>
      <c r="H247" s="179">
        <v>56.5</v>
      </c>
      <c r="I247" s="181">
        <v>56</v>
      </c>
      <c r="J247" s="151" t="s">
        <v>861</v>
      </c>
      <c r="K247" s="152">
        <f>H247-F247</f>
        <v>11</v>
      </c>
      <c r="L247" s="153">
        <f>K247/F247</f>
        <v>0.24175824175824176</v>
      </c>
      <c r="M247" s="148" t="s">
        <v>534</v>
      </c>
      <c r="N247" s="154">
        <v>44881</v>
      </c>
      <c r="O247" s="41"/>
      <c r="R247" s="194"/>
    </row>
    <row r="248" spans="1:18" ht="12.75" customHeight="1">
      <c r="A248" s="176">
        <v>173</v>
      </c>
      <c r="B248" s="177">
        <v>44551</v>
      </c>
      <c r="C248" s="177"/>
      <c r="D248" s="178" t="s">
        <v>118</v>
      </c>
      <c r="E248" s="179" t="s">
        <v>564</v>
      </c>
      <c r="F248" s="149">
        <v>2300</v>
      </c>
      <c r="G248" s="179"/>
      <c r="H248" s="179">
        <f>(2820+2200)/2</f>
        <v>2510</v>
      </c>
      <c r="I248" s="181">
        <v>3000</v>
      </c>
      <c r="J248" s="151" t="s">
        <v>797</v>
      </c>
      <c r="K248" s="152">
        <f>H248-F248</f>
        <v>210</v>
      </c>
      <c r="L248" s="153">
        <f>K248/F248</f>
        <v>9.1304347826086957E-2</v>
      </c>
      <c r="M248" s="148" t="s">
        <v>534</v>
      </c>
      <c r="N248" s="154">
        <v>44649</v>
      </c>
      <c r="O248" s="1"/>
      <c r="R248" s="194"/>
    </row>
    <row r="249" spans="1:18" ht="12.75" customHeight="1">
      <c r="A249" s="215">
        <v>174</v>
      </c>
      <c r="B249" s="210">
        <v>44606</v>
      </c>
      <c r="C249" s="215"/>
      <c r="D249" s="215" t="s">
        <v>399</v>
      </c>
      <c r="E249" s="212" t="s">
        <v>564</v>
      </c>
      <c r="F249" s="212" t="s">
        <v>792</v>
      </c>
      <c r="G249" s="212"/>
      <c r="H249" s="212"/>
      <c r="I249" s="212">
        <v>764</v>
      </c>
      <c r="J249" s="212" t="s">
        <v>537</v>
      </c>
      <c r="K249" s="212"/>
      <c r="L249" s="212"/>
      <c r="M249" s="212"/>
      <c r="N249" s="215"/>
      <c r="O249" s="41"/>
      <c r="R249" s="194"/>
    </row>
    <row r="250" spans="1:18" ht="12.75" customHeight="1">
      <c r="A250" s="176">
        <v>175</v>
      </c>
      <c r="B250" s="177">
        <v>44613</v>
      </c>
      <c r="C250" s="177"/>
      <c r="D250" s="178" t="s">
        <v>761</v>
      </c>
      <c r="E250" s="179" t="s">
        <v>564</v>
      </c>
      <c r="F250" s="149">
        <v>1255</v>
      </c>
      <c r="G250" s="179"/>
      <c r="H250" s="179">
        <v>1515</v>
      </c>
      <c r="I250" s="181">
        <v>1510</v>
      </c>
      <c r="J250" s="151" t="s">
        <v>622</v>
      </c>
      <c r="K250" s="152">
        <f>H250-F250</f>
        <v>260</v>
      </c>
      <c r="L250" s="153">
        <f>K250/F250</f>
        <v>0.20717131474103587</v>
      </c>
      <c r="M250" s="148" t="s">
        <v>534</v>
      </c>
      <c r="N250" s="154">
        <v>44834</v>
      </c>
      <c r="O250" s="41"/>
      <c r="R250" s="194"/>
    </row>
    <row r="251" spans="1:18" ht="12.75" customHeight="1">
      <c r="A251">
        <v>176</v>
      </c>
      <c r="B251" s="210">
        <v>44670</v>
      </c>
      <c r="C251" s="210"/>
      <c r="D251" s="215" t="s">
        <v>499</v>
      </c>
      <c r="E251" s="240" t="s">
        <v>564</v>
      </c>
      <c r="F251" s="212" t="s">
        <v>798</v>
      </c>
      <c r="G251" s="212"/>
      <c r="H251" s="212"/>
      <c r="I251" s="212">
        <v>553</v>
      </c>
      <c r="J251" s="212" t="s">
        <v>537</v>
      </c>
      <c r="K251" s="212"/>
      <c r="L251" s="212"/>
      <c r="M251" s="212"/>
      <c r="N251" s="212"/>
      <c r="O251" s="41"/>
      <c r="R251" s="194"/>
    </row>
    <row r="252" spans="1:18" ht="12.75" customHeight="1">
      <c r="A252" s="176">
        <v>177</v>
      </c>
      <c r="B252" s="177">
        <v>44746</v>
      </c>
      <c r="C252" s="177"/>
      <c r="D252" s="178" t="s">
        <v>831</v>
      </c>
      <c r="E252" s="179" t="s">
        <v>564</v>
      </c>
      <c r="F252" s="149">
        <v>207.5</v>
      </c>
      <c r="G252" s="179"/>
      <c r="H252" s="179">
        <v>254</v>
      </c>
      <c r="I252" s="181">
        <v>254</v>
      </c>
      <c r="J252" s="151" t="s">
        <v>622</v>
      </c>
      <c r="K252" s="152">
        <f>H252-F252</f>
        <v>46.5</v>
      </c>
      <c r="L252" s="153">
        <f>K252/F252</f>
        <v>0.22409638554216868</v>
      </c>
      <c r="M252" s="148" t="s">
        <v>534</v>
      </c>
      <c r="N252" s="154">
        <v>44792</v>
      </c>
      <c r="O252" s="1"/>
      <c r="R252" s="194"/>
    </row>
    <row r="253" spans="1:18" ht="12.75" customHeight="1">
      <c r="A253" s="176">
        <v>178</v>
      </c>
      <c r="B253" s="177">
        <v>44775</v>
      </c>
      <c r="C253" s="177"/>
      <c r="D253" s="178" t="s">
        <v>446</v>
      </c>
      <c r="E253" s="179" t="s">
        <v>564</v>
      </c>
      <c r="F253" s="149">
        <v>31.25</v>
      </c>
      <c r="G253" s="179"/>
      <c r="H253" s="179">
        <v>38.75</v>
      </c>
      <c r="I253" s="181">
        <v>38</v>
      </c>
      <c r="J253" s="151" t="s">
        <v>622</v>
      </c>
      <c r="K253" s="152">
        <f>H253-F253</f>
        <v>7.5</v>
      </c>
      <c r="L253" s="153">
        <f>K253/F253</f>
        <v>0.24</v>
      </c>
      <c r="M253" s="148" t="s">
        <v>534</v>
      </c>
      <c r="N253" s="154">
        <v>44844</v>
      </c>
      <c r="O253" s="41"/>
      <c r="R253" s="54"/>
    </row>
    <row r="254" spans="1:18" ht="12.75" customHeight="1">
      <c r="A254" s="209">
        <v>179</v>
      </c>
      <c r="B254" s="210">
        <v>44841</v>
      </c>
      <c r="C254" s="215"/>
      <c r="D254" s="215" t="s">
        <v>836</v>
      </c>
      <c r="E254" s="240" t="s">
        <v>564</v>
      </c>
      <c r="F254" s="212" t="s">
        <v>837</v>
      </c>
      <c r="G254" s="212"/>
      <c r="H254" s="212"/>
      <c r="I254" s="212">
        <v>840</v>
      </c>
      <c r="J254" s="212" t="s">
        <v>537</v>
      </c>
      <c r="K254" s="212"/>
      <c r="L254" s="212"/>
      <c r="M254" s="212"/>
      <c r="N254" s="212"/>
      <c r="O254" s="41"/>
      <c r="Q254" s="196"/>
      <c r="R254" s="54"/>
    </row>
    <row r="255" spans="1:18" ht="12.75" customHeight="1">
      <c r="A255" s="209">
        <v>180</v>
      </c>
      <c r="B255" s="210">
        <v>44844</v>
      </c>
      <c r="C255" s="215"/>
      <c r="D255" s="215" t="s">
        <v>401</v>
      </c>
      <c r="E255" s="240" t="s">
        <v>564</v>
      </c>
      <c r="F255" s="212" t="s">
        <v>839</v>
      </c>
      <c r="G255" s="212"/>
      <c r="H255" s="212"/>
      <c r="I255" s="212">
        <v>291</v>
      </c>
      <c r="J255" s="212" t="s">
        <v>537</v>
      </c>
      <c r="K255" s="212"/>
      <c r="L255" s="212"/>
      <c r="M255" s="212"/>
      <c r="N255" s="212"/>
      <c r="O255" s="41"/>
      <c r="Q255" s="196"/>
      <c r="R255" s="54"/>
    </row>
    <row r="256" spans="1:18" ht="12.75" customHeight="1">
      <c r="A256" s="209">
        <v>181</v>
      </c>
      <c r="B256" s="210">
        <v>44845</v>
      </c>
      <c r="C256" s="215"/>
      <c r="D256" s="215" t="s">
        <v>399</v>
      </c>
      <c r="E256" s="240" t="s">
        <v>564</v>
      </c>
      <c r="F256" s="212" t="s">
        <v>860</v>
      </c>
      <c r="G256" s="212"/>
      <c r="H256" s="212"/>
      <c r="I256" s="212">
        <v>765</v>
      </c>
      <c r="J256" s="212" t="s">
        <v>537</v>
      </c>
      <c r="K256" s="212"/>
      <c r="L256" s="212"/>
      <c r="M256" s="212"/>
      <c r="N256" s="212"/>
      <c r="O256" s="41"/>
      <c r="Q256" s="196"/>
      <c r="R256" s="54"/>
    </row>
    <row r="257" spans="1:38" ht="12.75" customHeight="1">
      <c r="A257" s="270">
        <v>182</v>
      </c>
      <c r="B257" s="210">
        <v>44981</v>
      </c>
      <c r="C257" s="210"/>
      <c r="D257" s="215" t="s">
        <v>817</v>
      </c>
      <c r="E257" s="240" t="s">
        <v>564</v>
      </c>
      <c r="F257" s="240" t="s">
        <v>866</v>
      </c>
      <c r="G257" s="212"/>
      <c r="H257" s="212"/>
      <c r="I257" s="212">
        <v>2080</v>
      </c>
      <c r="J257" s="212" t="s">
        <v>537</v>
      </c>
      <c r="K257" s="212"/>
      <c r="L257" s="212"/>
      <c r="M257" s="212"/>
      <c r="N257" s="212"/>
      <c r="O257" s="41"/>
      <c r="R257" s="54"/>
    </row>
    <row r="258" spans="1:38" ht="12.75" customHeight="1">
      <c r="A258" s="176">
        <v>183</v>
      </c>
      <c r="B258" s="177">
        <v>44986</v>
      </c>
      <c r="C258" s="177"/>
      <c r="D258" s="178" t="s">
        <v>446</v>
      </c>
      <c r="E258" s="179" t="s">
        <v>564</v>
      </c>
      <c r="F258" s="149">
        <v>57.5</v>
      </c>
      <c r="G258" s="179"/>
      <c r="H258" s="179">
        <v>120</v>
      </c>
      <c r="I258" s="181">
        <v>120</v>
      </c>
      <c r="J258" s="151" t="s">
        <v>622</v>
      </c>
      <c r="K258" s="152">
        <f>H258-F258</f>
        <v>62.5</v>
      </c>
      <c r="L258" s="153">
        <f>K258/F258</f>
        <v>1.0869565217391304</v>
      </c>
      <c r="M258" s="148" t="s">
        <v>534</v>
      </c>
      <c r="N258" s="154">
        <v>45415</v>
      </c>
      <c r="O258" s="41"/>
      <c r="R258" s="54"/>
    </row>
    <row r="259" spans="1:38" ht="12.75" customHeight="1">
      <c r="A259" s="270">
        <v>184</v>
      </c>
      <c r="B259" s="210">
        <v>45008</v>
      </c>
      <c r="C259" s="210"/>
      <c r="D259" s="215" t="s">
        <v>459</v>
      </c>
      <c r="E259" s="240" t="s">
        <v>564</v>
      </c>
      <c r="F259" s="240" t="s">
        <v>872</v>
      </c>
      <c r="G259" s="212"/>
      <c r="H259" s="212"/>
      <c r="I259" s="212">
        <v>3523</v>
      </c>
      <c r="J259" s="212" t="s">
        <v>537</v>
      </c>
      <c r="K259" s="212"/>
      <c r="L259" s="212"/>
      <c r="M259" s="212"/>
      <c r="N259" s="212"/>
      <c r="O259" s="41"/>
      <c r="R259" s="54"/>
    </row>
    <row r="260" spans="1:38" ht="12.75" customHeight="1">
      <c r="A260" s="209">
        <v>185</v>
      </c>
      <c r="B260" s="210">
        <v>45027</v>
      </c>
      <c r="C260" s="215"/>
      <c r="D260" s="215" t="s">
        <v>873</v>
      </c>
      <c r="E260" s="240" t="s">
        <v>564</v>
      </c>
      <c r="F260" s="212" t="s">
        <v>874</v>
      </c>
      <c r="G260" s="212"/>
      <c r="H260" s="212"/>
      <c r="I260" s="212">
        <v>810</v>
      </c>
      <c r="J260" s="212" t="s">
        <v>537</v>
      </c>
      <c r="K260" s="212"/>
      <c r="L260" s="212"/>
      <c r="M260" s="212"/>
      <c r="N260" s="212"/>
      <c r="O260" s="41"/>
      <c r="R260" s="54"/>
    </row>
    <row r="261" spans="1:38" ht="12.75" customHeight="1">
      <c r="A261" s="209">
        <v>186</v>
      </c>
      <c r="B261" s="210">
        <v>45050</v>
      </c>
      <c r="C261" s="215"/>
      <c r="D261" s="215" t="s">
        <v>284</v>
      </c>
      <c r="E261" s="240" t="s">
        <v>564</v>
      </c>
      <c r="F261" s="212" t="s">
        <v>875</v>
      </c>
      <c r="G261" s="212"/>
      <c r="H261" s="212"/>
      <c r="I261" s="212">
        <v>5040</v>
      </c>
      <c r="J261" s="212" t="s">
        <v>537</v>
      </c>
      <c r="K261" s="212"/>
      <c r="L261" s="212"/>
      <c r="M261" s="212"/>
      <c r="N261" s="212"/>
      <c r="O261" s="41"/>
      <c r="R261" s="54"/>
    </row>
    <row r="262" spans="1:38" ht="12.75" customHeight="1">
      <c r="A262" s="317">
        <v>187</v>
      </c>
      <c r="B262" s="318">
        <v>45075</v>
      </c>
      <c r="C262" s="319"/>
      <c r="D262" s="319" t="s">
        <v>888</v>
      </c>
      <c r="E262" s="320" t="s">
        <v>564</v>
      </c>
      <c r="F262" s="321" t="s">
        <v>876</v>
      </c>
      <c r="G262" s="321"/>
      <c r="H262" s="321"/>
      <c r="I262" s="321">
        <v>732</v>
      </c>
      <c r="J262" s="321" t="s">
        <v>537</v>
      </c>
      <c r="K262" s="321"/>
      <c r="L262" s="321"/>
      <c r="M262" s="321"/>
      <c r="N262" s="321"/>
      <c r="O262" s="41"/>
      <c r="Q262" s="196"/>
      <c r="R262" s="54"/>
      <c r="T262" s="41"/>
      <c r="V262" s="196"/>
      <c r="W262" s="54"/>
      <c r="Y262" s="41"/>
      <c r="AA262" s="196"/>
      <c r="AB262" s="54"/>
      <c r="AD262" s="41"/>
      <c r="AF262" s="196"/>
      <c r="AG262" s="54"/>
      <c r="AI262" s="41"/>
      <c r="AK262" s="196"/>
      <c r="AL262" s="54"/>
    </row>
    <row r="263" spans="1:38" s="215" customFormat="1" ht="12.75" customHeight="1">
      <c r="A263" s="209">
        <v>188</v>
      </c>
      <c r="B263" s="210">
        <v>45078</v>
      </c>
      <c r="D263" s="215" t="s">
        <v>490</v>
      </c>
      <c r="E263" s="240" t="s">
        <v>564</v>
      </c>
      <c r="F263" s="212" t="s">
        <v>895</v>
      </c>
      <c r="G263" s="212"/>
      <c r="H263" s="212"/>
      <c r="I263" s="212">
        <v>4300</v>
      </c>
      <c r="J263" s="212" t="s">
        <v>537</v>
      </c>
      <c r="K263" s="212"/>
      <c r="L263" s="212"/>
      <c r="M263" s="212"/>
      <c r="N263" s="212"/>
      <c r="O263" s="41"/>
      <c r="P263"/>
      <c r="Q263" s="196"/>
      <c r="R263" s="54"/>
      <c r="S263"/>
      <c r="T263" s="41"/>
      <c r="U263"/>
      <c r="V263" s="196"/>
      <c r="W263" s="54"/>
      <c r="X263"/>
      <c r="Y263" s="41"/>
      <c r="Z263"/>
      <c r="AA263" s="196"/>
      <c r="AB263" s="54"/>
      <c r="AC263"/>
      <c r="AD263" s="41"/>
      <c r="AE263"/>
      <c r="AF263" s="196"/>
      <c r="AG263" s="54"/>
      <c r="AH263"/>
      <c r="AI263" s="41"/>
      <c r="AJ263"/>
      <c r="AK263" s="196"/>
      <c r="AL263" s="54"/>
    </row>
    <row r="264" spans="1:38" s="215" customFormat="1" ht="12.75" customHeight="1">
      <c r="A264" s="209"/>
      <c r="B264" s="210"/>
      <c r="E264" s="240"/>
      <c r="F264" s="212"/>
      <c r="G264" s="212"/>
      <c r="H264" s="212"/>
      <c r="I264" s="212"/>
      <c r="J264" s="212"/>
      <c r="K264" s="212"/>
      <c r="L264" s="212"/>
      <c r="M264" s="212"/>
      <c r="N264" s="212"/>
      <c r="O264" s="41"/>
      <c r="P264"/>
      <c r="Q264"/>
      <c r="R264" s="54"/>
      <c r="S264"/>
      <c r="T264" s="41"/>
      <c r="U264"/>
      <c r="V264"/>
      <c r="W264" s="54"/>
      <c r="X264"/>
      <c r="Y264" s="41"/>
      <c r="Z264"/>
      <c r="AA264"/>
      <c r="AB264" s="54"/>
      <c r="AC264"/>
      <c r="AD264" s="41"/>
      <c r="AE264"/>
      <c r="AF264"/>
      <c r="AG264" s="54"/>
      <c r="AH264"/>
      <c r="AI264" s="41"/>
      <c r="AJ264"/>
      <c r="AK264"/>
      <c r="AL264" s="54"/>
    </row>
    <row r="265" spans="1:38" s="215" customFormat="1" ht="12.75" customHeight="1">
      <c r="F265" s="212"/>
      <c r="G265" s="212"/>
      <c r="H265" s="212"/>
      <c r="I265" s="212"/>
      <c r="J265" s="238"/>
      <c r="K265" s="212"/>
      <c r="L265" s="212"/>
      <c r="M265" s="212"/>
      <c r="O265" s="41"/>
      <c r="P265"/>
      <c r="Q265"/>
      <c r="R265" s="54"/>
      <c r="S265"/>
      <c r="T265" s="41"/>
      <c r="U265"/>
      <c r="V265"/>
      <c r="W265" s="54"/>
      <c r="X265"/>
      <c r="Y265" s="41"/>
      <c r="Z265"/>
      <c r="AA265"/>
      <c r="AB265" s="54"/>
      <c r="AC265"/>
      <c r="AD265" s="41"/>
      <c r="AE265"/>
      <c r="AF265"/>
      <c r="AG265" s="54"/>
      <c r="AH265"/>
      <c r="AI265" s="41"/>
      <c r="AJ265"/>
      <c r="AK265"/>
      <c r="AL265" s="54"/>
    </row>
    <row r="266" spans="1:38" ht="12.75" customHeight="1">
      <c r="B266" s="322" t="s">
        <v>757</v>
      </c>
      <c r="F266" s="54"/>
      <c r="G266" s="54"/>
      <c r="H266" s="54"/>
      <c r="I266" s="54"/>
      <c r="J266" s="41"/>
      <c r="K266" s="54"/>
      <c r="L266" s="54"/>
      <c r="M266" s="54"/>
      <c r="O266" s="41"/>
      <c r="R266" s="54"/>
      <c r="T266" s="41"/>
      <c r="W266" s="54"/>
      <c r="Y266" s="41"/>
      <c r="AB266" s="54"/>
      <c r="AD266" s="41"/>
      <c r="AG266" s="54"/>
      <c r="AI266" s="41"/>
      <c r="AL266" s="54"/>
    </row>
    <row r="267" spans="1:38" ht="12.75" customHeight="1">
      <c r="A267" s="195"/>
      <c r="F267" s="54"/>
      <c r="G267" s="54"/>
      <c r="H267" s="54"/>
      <c r="I267" s="54"/>
      <c r="J267" s="41"/>
      <c r="K267" s="54"/>
      <c r="L267" s="54"/>
      <c r="M267" s="54"/>
      <c r="O267" s="41"/>
      <c r="R267" s="54"/>
      <c r="T267" s="41"/>
      <c r="W267" s="54"/>
      <c r="Y267" s="41"/>
      <c r="AB267" s="54"/>
      <c r="AD267" s="41"/>
      <c r="AG267" s="54"/>
      <c r="AI267" s="41"/>
      <c r="AL267" s="54"/>
    </row>
    <row r="268" spans="1:38" ht="12.75" customHeight="1">
      <c r="A268" s="195"/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38" ht="12.75" customHeight="1">
      <c r="A269" s="53"/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3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3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3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</sheetData>
  <autoFilter ref="R1:R265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2023-06-08T02:41:20Z</dcterms:modified>
</cp:coreProperties>
</file>