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6170" windowHeight="723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F&amp;O)'!$A$86:$B$297</definedName>
  </definedNames>
  <calcPr calcId="162913"/>
</workbook>
</file>

<file path=xl/calcChain.xml><?xml version="1.0" encoding="utf-8"?>
<calcChain xmlns="http://schemas.openxmlformats.org/spreadsheetml/2006/main">
  <c r="K66" i="6" l="1"/>
  <c r="K65" i="6"/>
  <c r="P23" i="6"/>
  <c r="L37" i="6" l="1"/>
  <c r="K37" i="6"/>
  <c r="K64" i="6"/>
  <c r="M64" i="6" s="1"/>
  <c r="L12" i="6"/>
  <c r="K12" i="6"/>
  <c r="L42" i="6"/>
  <c r="K42" i="6"/>
  <c r="L38" i="6"/>
  <c r="K38" i="6"/>
  <c r="M42" i="6" l="1"/>
  <c r="M38" i="6"/>
  <c r="M12" i="6"/>
  <c r="M37" i="6"/>
  <c r="L40" i="6"/>
  <c r="K40" i="6"/>
  <c r="K63" i="6"/>
  <c r="M63" i="6" s="1"/>
  <c r="K62" i="6"/>
  <c r="K61" i="6"/>
  <c r="L17" i="6"/>
  <c r="K17" i="6"/>
  <c r="M17" i="6" s="1"/>
  <c r="P21" i="6"/>
  <c r="L41" i="6"/>
  <c r="K41" i="6"/>
  <c r="M40" i="6" l="1"/>
  <c r="M41" i="6"/>
  <c r="P20" i="6"/>
  <c r="K60" i="6"/>
  <c r="M60" i="6" s="1"/>
  <c r="K59" i="6"/>
  <c r="K58" i="6"/>
  <c r="K57" i="6"/>
  <c r="M57" i="6" s="1"/>
  <c r="K50" i="6"/>
  <c r="K51" i="6"/>
  <c r="L11" i="6"/>
  <c r="K11" i="6"/>
  <c r="M11" i="6" s="1"/>
  <c r="K36" i="6" l="1"/>
  <c r="L36" i="6" l="1"/>
  <c r="M36" i="6" s="1"/>
  <c r="L16" i="6"/>
  <c r="K16" i="6"/>
  <c r="M16" i="6" s="1"/>
  <c r="K56" i="6"/>
  <c r="M56" i="6" s="1"/>
  <c r="K53" i="6"/>
  <c r="K52" i="6"/>
  <c r="K55" i="6"/>
  <c r="K54" i="6"/>
  <c r="P18" i="6" l="1"/>
  <c r="K288" i="6" l="1"/>
  <c r="L288" i="6" s="1"/>
  <c r="P15" i="6" l="1"/>
  <c r="K294" i="6" l="1"/>
  <c r="L294" i="6" s="1"/>
  <c r="P14" i="6"/>
  <c r="P13" i="6"/>
  <c r="P74" i="6" l="1"/>
  <c r="P10" i="6" l="1"/>
  <c r="K273" i="6" l="1"/>
  <c r="L273" i="6" s="1"/>
  <c r="K283" i="6" l="1"/>
  <c r="L283" i="6" s="1"/>
  <c r="K289" i="6" l="1"/>
  <c r="L289" i="6" s="1"/>
  <c r="K257" i="6" l="1"/>
  <c r="L257" i="6" s="1"/>
  <c r="K258" i="6" l="1"/>
  <c r="L258" i="6" s="1"/>
  <c r="K284" i="6" l="1"/>
  <c r="L284" i="6" s="1"/>
  <c r="K276" i="6" l="1"/>
  <c r="L276" i="6" s="1"/>
  <c r="K280" i="6" l="1"/>
  <c r="L280" i="6" s="1"/>
  <c r="K285" i="6" l="1"/>
  <c r="L285" i="6" s="1"/>
  <c r="K277" i="6" l="1"/>
  <c r="L277" i="6" s="1"/>
  <c r="K271" i="6"/>
  <c r="L271" i="6" s="1"/>
  <c r="K279" i="6" l="1"/>
  <c r="L279" i="6" s="1"/>
  <c r="K267" i="6" l="1"/>
  <c r="L267" i="6" s="1"/>
  <c r="K268" i="6" l="1"/>
  <c r="L268" i="6" s="1"/>
  <c r="K261" i="6"/>
  <c r="L261" i="6" s="1"/>
  <c r="K278" i="6" l="1"/>
  <c r="L278" i="6" s="1"/>
  <c r="K272" i="6"/>
  <c r="L272" i="6" s="1"/>
  <c r="K274" i="6" l="1"/>
  <c r="L274" i="6" s="1"/>
  <c r="L6" i="2" l="1"/>
  <c r="K6" i="3"/>
  <c r="D7" i="5" l="1"/>
  <c r="M7" i="6"/>
  <c r="K269" i="6" l="1"/>
  <c r="L269" i="6" s="1"/>
  <c r="K266" i="6" l="1"/>
  <c r="L266" i="6" s="1"/>
  <c r="K270" i="6" l="1"/>
  <c r="L270" i="6" s="1"/>
  <c r="K265" i="6"/>
  <c r="L265" i="6" s="1"/>
  <c r="K264" i="6"/>
  <c r="L264" i="6" s="1"/>
  <c r="K262" i="6"/>
  <c r="L262" i="6" s="1"/>
  <c r="H260" i="6"/>
  <c r="K260" i="6" s="1"/>
  <c r="L260" i="6" s="1"/>
  <c r="K259" i="6"/>
  <c r="L259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F228" i="6"/>
  <c r="K228" i="6" s="1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F222" i="6"/>
  <c r="K222" i="6" s="1"/>
  <c r="L222" i="6" s="1"/>
  <c r="F221" i="6"/>
  <c r="K221" i="6" s="1"/>
  <c r="L221" i="6" s="1"/>
  <c r="K220" i="6"/>
  <c r="L220" i="6" s="1"/>
  <c r="F219" i="6"/>
  <c r="K219" i="6" s="1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3" i="6"/>
  <c r="L203" i="6" s="1"/>
  <c r="K201" i="6"/>
  <c r="L201" i="6" s="1"/>
  <c r="K200" i="6"/>
  <c r="L200" i="6" s="1"/>
  <c r="F199" i="6"/>
  <c r="K199" i="6" s="1"/>
  <c r="L199" i="6" s="1"/>
  <c r="K198" i="6"/>
  <c r="L198" i="6" s="1"/>
  <c r="K195" i="6"/>
  <c r="L195" i="6" s="1"/>
  <c r="K194" i="6"/>
  <c r="L194" i="6" s="1"/>
  <c r="K193" i="6"/>
  <c r="L193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3" i="6"/>
  <c r="L173" i="6" s="1"/>
  <c r="K171" i="6"/>
  <c r="L171" i="6" s="1"/>
  <c r="K169" i="6"/>
  <c r="L169" i="6" s="1"/>
  <c r="K167" i="6"/>
  <c r="L167" i="6" s="1"/>
  <c r="K166" i="6"/>
  <c r="L166" i="6" s="1"/>
  <c r="K165" i="6"/>
  <c r="L165" i="6" s="1"/>
  <c r="K163" i="6"/>
  <c r="L163" i="6" s="1"/>
  <c r="K162" i="6"/>
  <c r="L162" i="6" s="1"/>
  <c r="K161" i="6"/>
  <c r="L161" i="6" s="1"/>
  <c r="K160" i="6"/>
  <c r="K159" i="6"/>
  <c r="L159" i="6" s="1"/>
  <c r="K158" i="6"/>
  <c r="L158" i="6" s="1"/>
  <c r="K156" i="6"/>
  <c r="L156" i="6" s="1"/>
  <c r="K155" i="6"/>
  <c r="L155" i="6" s="1"/>
  <c r="K154" i="6"/>
  <c r="L154" i="6" s="1"/>
  <c r="K153" i="6"/>
  <c r="L153" i="6" s="1"/>
  <c r="K152" i="6"/>
  <c r="L152" i="6" s="1"/>
  <c r="F151" i="6"/>
  <c r="K151" i="6" s="1"/>
  <c r="L151" i="6" s="1"/>
  <c r="H150" i="6"/>
  <c r="K150" i="6" s="1"/>
  <c r="L150" i="6" s="1"/>
  <c r="K147" i="6"/>
  <c r="L147" i="6" s="1"/>
  <c r="K146" i="6"/>
  <c r="L146" i="6" s="1"/>
  <c r="K145" i="6"/>
  <c r="L145" i="6" s="1"/>
  <c r="K144" i="6"/>
  <c r="L144" i="6" s="1"/>
  <c r="K143" i="6"/>
  <c r="L143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H116" i="6"/>
  <c r="K116" i="6" s="1"/>
  <c r="L116" i="6" s="1"/>
  <c r="F115" i="6"/>
  <c r="K115" i="6" s="1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6" i="4"/>
</calcChain>
</file>

<file path=xl/sharedStrings.xml><?xml version="1.0" encoding="utf-8"?>
<sst xmlns="http://schemas.openxmlformats.org/spreadsheetml/2006/main" count="3031" uniqueCount="1147">
  <si>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</si>
  <si>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</si>
  <si>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</si>
  <si>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</si>
  <si>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</si>
  <si>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</si>
  <si>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</si>
  <si>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</si>
  <si>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</si>
  <si>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</si>
  <si>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</si>
  <si>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</si>
  <si>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</si>
  <si>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</si>
  <si>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</si>
  <si>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</si>
  <si>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</si>
  <si>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</si>
  <si>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</si>
  <si>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</si>
  <si>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</si>
  <si>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</si>
  <si>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</si>
  <si>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</si>
  <si>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</si>
  <si>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</si>
  <si>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</si>
  <si>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</si>
  <si>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</si>
  <si>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</si>
  <si>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</si>
  <si>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</si>
  <si>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</si>
  <si>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</si>
  <si>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</si>
  <si>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</si>
  <si>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</si>
  <si>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</si>
  <si>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</si>
  <si>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</si>
  <si>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</si>
  <si>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</si>
  <si>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</si>
  <si>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</si>
  <si>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</si>
  <si>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</si>
  <si>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</si>
  <si>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</si>
  <si>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</si>
  <si>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</si>
  <si>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</si>
  <si>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</si>
  <si>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</si>
  <si>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</si>
  <si>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</si>
  <si>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</si>
  <si>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</si>
  <si>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</si>
  <si>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</si>
  <si>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</si>
  <si>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</si>
  <si>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</si>
  <si>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</si>
  <si>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</si>
  <si>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</si>
  <si>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</si>
  <si>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</si>
  <si>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</si>
  <si>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</si>
  <si>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</si>
  <si>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</si>
  <si>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</si>
  <si>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</si>
  <si>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</si>
  <si>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</si>
  <si>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</si>
  <si>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</si>
  <si>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</si>
  <si>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</si>
  <si>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</si>
  <si>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</si>
  <si>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</si>
  <si>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</si>
  <si>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</si>
  <si>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</si>
  <si>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</si>
  <si>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</si>
  <si>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</si>
  <si>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</si>
  <si>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</si>
  <si>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</si>
  <si>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</si>
  <si>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</si>
  <si>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</si>
  <si>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</si>
  <si>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</si>
  <si>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</si>
  <si>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</si>
  <si>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</si>
  <si>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</si>
  <si>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</si>
  <si>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</si>
  <si>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</si>
  <si>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</si>
  <si>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</si>
  <si>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</si>
  <si>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</si>
  <si>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</si>
  <si>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</si>
  <si>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</si>
  <si>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</si>
  <si>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</si>
  <si>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</si>
  <si>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</si>
  <si>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</si>
  <si>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</si>
  <si>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</si>
  <si>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</si>
  <si>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</si>
  <si>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</si>
  <si>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</si>
  <si>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</si>
  <si>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</si>
  <si>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</si>
  <si>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</si>
  <si>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</si>
  <si>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</si>
  <si>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</si>
  <si>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</si>
  <si>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</si>
  <si>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</si>
  <si>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</si>
  <si>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</si>
  <si>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</si>
  <si>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</si>
  <si>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</si>
  <si>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</si>
  <si>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</si>
  <si>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</si>
  <si>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</si>
  <si>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</si>
  <si>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</si>
  <si>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</si>
  <si>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</si>
  <si>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</si>
  <si>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</si>
  <si>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</si>
  <si>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</si>
  <si>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</si>
  <si>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</si>
  <si>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</si>
  <si>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</si>
  <si>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</si>
  <si>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</si>
  <si>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</si>
  <si>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</si>
  <si>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</si>
  <si>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</si>
  <si>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</si>
  <si>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</si>
  <si>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</si>
  <si>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</si>
  <si>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</si>
  <si>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</si>
  <si>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</si>
  <si>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</si>
  <si>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</si>
  <si>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</si>
  <si>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</si>
  <si>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</si>
  <si>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</si>
  <si>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</si>
  <si>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</si>
  <si>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</si>
  <si>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</si>
  <si>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</si>
  <si>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</si>
  <si>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</si>
  <si>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</si>
  <si>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</si>
  <si>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</si>
  <si>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</si>
  <si>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</si>
  <si>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</si>
  <si>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</si>
  <si>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</si>
  <si>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</si>
  <si>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</si>
  <si>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</si>
  <si>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</si>
  <si>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</si>
  <si>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</si>
  <si>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</si>
  <si>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</si>
  <si>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</si>
  <si>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</si>
  <si>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</si>
  <si>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</si>
  <si>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</si>
  <si>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</si>
  <si>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</si>
  <si>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</si>
  <si>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</si>
  <si>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</si>
  <si>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</si>
  <si>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</si>
  <si>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</si>
  <si>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</si>
  <si>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</si>
  <si>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</si>
  <si>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</si>
  <si>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</si>
  <si>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</si>
  <si>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</si>
  <si>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</si>
  <si>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</si>
  <si>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</si>
  <si>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</si>
  <si>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</si>
  <si>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</si>
  <si>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</si>
  <si>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</si>
  <si>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</si>
  <si>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</si>
  <si>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</si>
  <si>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</si>
  <si>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</si>
  <si>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</si>
  <si>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</si>
  <si>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</si>
  <si>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</si>
  <si>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</si>
  <si>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</si>
  <si>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</si>
  <si>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</si>
  <si>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</si>
  <si>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</si>
  <si>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</si>
  <si>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</si>
  <si>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</si>
  <si>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</si>
  <si>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</si>
  <si>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</si>
  <si>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</si>
  <si>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</si>
  <si>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</si>
  <si>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</si>
  <si>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</si>
  <si>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</si>
  <si>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</si>
  <si>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</si>
  <si>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</si>
  <si>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</si>
  <si>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</si>
  <si>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</si>
  <si>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</si>
  <si>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</si>
  <si>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</si>
  <si>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</si>
  <si>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</si>
  <si>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</si>
  <si>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</si>
  <si>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</si>
  <si>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</si>
  <si>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</si>
  <si>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</si>
  <si>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</si>
  <si>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</si>
  <si>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</si>
  <si>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</si>
  <si>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</si>
  <si>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</si>
  <si>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</si>
  <si>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</si>
  <si>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</si>
  <si>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</si>
  <si>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</si>
  <si>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</si>
  <si>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</si>
  <si>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</si>
  <si>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</si>
  <si>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</si>
  <si>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</si>
  <si>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</si>
  <si>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</si>
  <si>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</si>
  <si>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</si>
  <si>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</si>
  <si>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</si>
  <si>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</si>
  <si>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</si>
  <si>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</si>
  <si>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</si>
  <si>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</si>
  <si>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</si>
  <si>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</si>
  <si>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</si>
  <si>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</si>
  <si>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</si>
  <si>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</si>
  <si>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</si>
  <si>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</si>
  <si>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</si>
  <si>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</si>
  <si>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</si>
  <si>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</si>
  <si>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</si>
  <si>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</si>
  <si>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</si>
  <si>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</si>
  <si>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</si>
  <si>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</si>
  <si>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</si>
  <si>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</si>
  <si>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</si>
  <si>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</si>
  <si>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</si>
  <si>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</si>
  <si>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</si>
  <si>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</si>
  <si>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</si>
  <si>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</si>
  <si>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</si>
  <si>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</si>
  <si>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</si>
  <si>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</si>
  <si>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</si>
  <si>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</si>
  <si>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</si>
  <si>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</si>
  <si>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</si>
  <si>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</si>
  <si>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</si>
  <si>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</si>
  <si>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</si>
  <si>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</si>
  <si>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</si>
  <si>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</si>
  <si>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</si>
  <si>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</si>
  <si>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</si>
  <si>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</si>
  <si>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</si>
  <si>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</si>
  <si>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</si>
  <si>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</si>
  <si>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</si>
  <si>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</si>
  <si>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</si>
  <si>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</si>
  <si>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</si>
  <si>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</si>
  <si>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</si>
  <si>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</si>
  <si>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</si>
  <si>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</si>
  <si>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</si>
  <si>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</si>
  <si>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</si>
  <si>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</si>
  <si>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</si>
  <si>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</si>
  <si>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</si>
  <si>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</si>
  <si>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</si>
  <si>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</si>
  <si>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</si>
  <si>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</si>
  <si>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</si>
  <si>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</si>
  <si>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</si>
  <si>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</si>
  <si>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</si>
  <si>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</si>
  <si>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</si>
  <si>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</si>
  <si>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</si>
  <si>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</si>
  <si>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</si>
  <si>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</si>
  <si>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</si>
  <si>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</si>
  <si>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</si>
  <si>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</si>
  <si>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</si>
  <si>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</si>
  <si>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</si>
  <si>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</si>
  <si>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</si>
  <si>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</si>
  <si>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</si>
  <si>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</si>
  <si>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</si>
  <si>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</si>
  <si>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</si>
  <si>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</si>
  <si>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</si>
  <si>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</si>
  <si>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</si>
  <si>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</si>
  <si>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</si>
  <si>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</si>
  <si>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</si>
  <si>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</si>
  <si>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</si>
  <si>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</si>
  <si>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</si>
  <si>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</si>
  <si>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</si>
  <si>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</si>
  <si>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</si>
  <si>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</si>
  <si>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</si>
  <si>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</si>
  <si>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</si>
  <si>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</si>
  <si>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</si>
  <si>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</si>
  <si>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</si>
  <si>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</si>
  <si>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</si>
  <si>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</si>
  <si>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</si>
  <si>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</si>
  <si>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</si>
  <si>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</si>
  <si>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</si>
  <si>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</si>
  <si>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</si>
  <si>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</si>
  <si>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</si>
  <si>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</si>
  <si>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</si>
  <si>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</si>
  <si>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</si>
  <si>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</si>
  <si>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</si>
  <si>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</si>
  <si>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</si>
  <si>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</si>
  <si>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</si>
  <si>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</si>
  <si>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</si>
  <si>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</si>
  <si>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</si>
  <si>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</si>
  <si>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</si>
  <si>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</si>
  <si>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</si>
  <si>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</si>
  <si>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</si>
  <si>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</si>
  <si>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</si>
  <si>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</si>
  <si>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</si>
  <si>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</si>
  <si>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</si>
  <si>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</si>
  <si>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</si>
  <si>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</si>
  <si>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</si>
  <si>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</si>
  <si>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</si>
  <si>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</si>
  <si>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</si>
  <si>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</si>
  <si>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</si>
  <si>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</si>
  <si>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</si>
  <si>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</si>
  <si>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</si>
  <si>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</si>
  <si>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</si>
  <si>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</si>
  <si>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</si>
  <si>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</si>
  <si>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</si>
  <si>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</si>
  <si>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</si>
  <si>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</si>
  <si>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</si>
  <si>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</si>
  <si>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</si>
  <si>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</si>
  <si>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</si>
  <si>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</si>
  <si>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</si>
  <si>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</si>
  <si>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</si>
  <si>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</si>
  <si>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</si>
  <si>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</si>
  <si>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</si>
  <si>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</si>
  <si>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</si>
  <si>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</si>
  <si>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</si>
  <si>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</si>
  <si>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</si>
  <si>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</si>
  <si>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</si>
  <si>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</si>
  <si>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</si>
  <si>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</si>
  <si>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</si>
  <si>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</si>
  <si>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</si>
  <si>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</si>
  <si>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</si>
  <si>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</si>
  <si>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</si>
  <si>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</si>
  <si>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</si>
  <si>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</si>
  <si>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</si>
  <si>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</si>
  <si>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</si>
  <si>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</si>
  <si>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</si>
  <si>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</si>
  <si>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</si>
  <si>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</si>
  <si>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</si>
  <si>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</si>
  <si>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</si>
  <si>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</si>
  <si>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</si>
  <si>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</si>
  <si>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</si>
  <si>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</si>
  <si>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</si>
  <si>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</si>
  <si>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</si>
  <si>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</si>
  <si>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</si>
  <si>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</si>
  <si>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</si>
  <si>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</si>
  <si>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</si>
  <si>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</si>
  <si>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</si>
  <si>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</si>
  <si>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</si>
  <si>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</si>
  <si>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</si>
  <si>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</si>
  <si>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</si>
  <si>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</si>
  <si>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</si>
  <si>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</si>
  <si>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</si>
  <si>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</si>
  <si>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</si>
  <si>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</si>
  <si>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</si>
  <si>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</si>
  <si>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</si>
  <si>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</si>
  <si>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</si>
  <si>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</si>
  <si>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</si>
  <si>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</si>
  <si>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</si>
  <si>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</si>
  <si>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</si>
  <si>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</si>
  <si>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</si>
  <si>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</si>
  <si>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</si>
  <si>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</si>
  <si>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</si>
  <si>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</si>
  <si>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</si>
  <si>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</si>
  <si>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</si>
  <si>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</si>
  <si>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</si>
  <si>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</si>
  <si>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</si>
  <si>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</si>
  <si>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</si>
  <si>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</si>
  <si>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</si>
  <si>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</si>
  <si>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</si>
  <si>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</si>
  <si>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</si>
  <si>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</si>
  <si>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</si>
  <si>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</si>
  <si>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</si>
  <si>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</si>
  <si>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</si>
  <si>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</si>
  <si>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</si>
  <si>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</si>
  <si>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</si>
  <si>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</si>
  <si>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</si>
  <si>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</si>
  <si>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</si>
  <si>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</si>
  <si>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</si>
  <si>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</si>
  <si>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</si>
  <si>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</si>
  <si>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</si>
  <si>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</si>
  <si>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</si>
  <si>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</si>
  <si>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</si>
  <si>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</si>
  <si>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</si>
  <si>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</si>
  <si>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</si>
  <si>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</si>
  <si>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</si>
  <si>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</si>
  <si>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</si>
  <si>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</si>
  <si>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</si>
  <si>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</si>
  <si>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</si>
  <si>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</si>
  <si>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</si>
  <si>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</si>
  <si>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</si>
  <si>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</si>
  <si>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</si>
  <si>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</si>
  <si>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</si>
  <si>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</si>
  <si>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</si>
  <si>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</si>
  <si>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</si>
  <si>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</si>
  <si>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</si>
  <si>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</si>
  <si>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</si>
  <si>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</si>
  <si>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</si>
  <si>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</si>
  <si>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</si>
  <si>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</si>
  <si>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</si>
  <si>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</si>
  <si>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</si>
  <si>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</si>
  <si>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</si>
  <si>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</si>
  <si>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</si>
  <si>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</si>
  <si>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</si>
  <si>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</si>
  <si>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</si>
  <si>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</si>
  <si>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</si>
  <si>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</si>
  <si>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</si>
  <si>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</si>
  <si>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</si>
  <si>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</si>
  <si>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</si>
  <si>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</si>
  <si>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</si>
  <si>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</si>
  <si>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</si>
  <si>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</si>
  <si>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</si>
  <si>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</si>
  <si>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</si>
  <si>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</si>
  <si>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</si>
  <si>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</si>
  <si>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</si>
  <si>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</si>
  <si>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</si>
  <si>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</si>
  <si>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</si>
  <si>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</si>
  <si>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</si>
  <si>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</si>
  <si>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</si>
  <si>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</si>
  <si>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</si>
  <si>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</si>
  <si>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</si>
  <si>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</si>
  <si>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</si>
  <si>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</si>
  <si>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</si>
  <si>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</si>
  <si>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</si>
  <si>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</si>
  <si>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</si>
  <si>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</si>
  <si>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</si>
  <si>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</si>
  <si>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</si>
  <si>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</si>
  <si>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</si>
  <si>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</si>
  <si>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</si>
  <si>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</si>
  <si>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</si>
  <si>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</si>
  <si>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</si>
  <si>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</si>
  <si>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</si>
  <si>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</si>
  <si>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</si>
  <si>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</si>
  <si>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</si>
  <si>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</si>
  <si>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</si>
  <si>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</si>
  <si>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</si>
  <si>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</si>
  <si>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</si>
  <si>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</si>
  <si>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</si>
  <si>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</si>
  <si>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</si>
  <si>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</si>
  <si>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</si>
  <si>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</si>
  <si>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</si>
  <si>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</si>
  <si>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</si>
  <si>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</si>
  <si>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</si>
  <si>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</si>
  <si>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</si>
  <si>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</si>
  <si>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</si>
  <si>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</si>
  <si>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</si>
  <si>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</si>
  <si>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</si>
  <si>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</si>
  <si>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</si>
  <si>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</si>
  <si>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</si>
  <si>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</si>
  <si>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</si>
  <si>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</si>
  <si>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</si>
  <si>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</si>
  <si>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</si>
  <si>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</si>
  <si>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</si>
  <si>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</si>
  <si>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</si>
  <si>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</si>
  <si>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</si>
  <si>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</si>
  <si>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</si>
  <si>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</si>
  <si>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</si>
  <si>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</si>
  <si>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</si>
  <si>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</si>
  <si>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</si>
  <si>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</si>
  <si>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</si>
  <si>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</si>
  <si>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</si>
  <si>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</si>
  <si>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</si>
  <si>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</si>
  <si>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</si>
  <si>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</si>
  <si>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</si>
  <si>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</si>
  <si>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</si>
  <si>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</si>
  <si>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</si>
  <si>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</si>
  <si>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</si>
  <si>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</si>
  <si>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</si>
  <si>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</si>
  <si>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</si>
  <si>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</si>
  <si>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</si>
  <si>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</si>
  <si>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</si>
  <si>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</si>
  <si>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</si>
  <si>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</si>
  <si>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</si>
  <si>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</si>
  <si>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</si>
  <si>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</si>
  <si>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</si>
  <si>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</si>
  <si>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</si>
  <si>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</si>
  <si>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</si>
  <si>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</si>
  <si>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</si>
  <si>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</si>
  <si>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</si>
  <si>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</si>
  <si>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</si>
  <si>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</si>
  <si>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</si>
  <si>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</si>
  <si>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</si>
  <si>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</si>
  <si>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</si>
  <si>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</si>
  <si>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</si>
  <si>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</si>
  <si>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</si>
  <si>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</si>
  <si>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</si>
  <si>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</si>
  <si>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</si>
  <si>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</si>
  <si>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</si>
  <si>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</si>
  <si>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</si>
  <si>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</si>
  <si>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</si>
  <si>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</si>
  <si>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</si>
  <si>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</si>
  <si>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</si>
  <si>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</si>
  <si>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</si>
  <si>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</si>
  <si>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</si>
  <si>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</si>
  <si>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</si>
  <si>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</si>
  <si>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</si>
  <si>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</si>
  <si>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</si>
  <si>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</si>
  <si>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</si>
  <si>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</si>
  <si>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</si>
  <si>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</si>
  <si>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</si>
  <si>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</si>
  <si>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</si>
  <si>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</si>
  <si>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</si>
  <si>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</si>
  <si>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</si>
  <si>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</si>
  <si>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</si>
  <si>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</si>
  <si>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</si>
  <si>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</si>
  <si>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</si>
  <si>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</si>
  <si>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</si>
  <si>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</si>
  <si>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</si>
  <si>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</si>
  <si>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</si>
  <si>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</si>
  <si>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</si>
  <si>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</si>
  <si>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</si>
  <si>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</si>
  <si>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</si>
  <si>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</si>
  <si>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</si>
  <si>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</si>
  <si>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</si>
  <si>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</si>
  <si>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</si>
  <si>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</si>
  <si>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</si>
  <si>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</si>
  <si>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</si>
  <si>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</si>
  <si>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</si>
  <si>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</si>
  <si>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</si>
  <si>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</si>
  <si>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</si>
  <si>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NSE</t>
  </si>
  <si>
    <t>48-52</t>
  </si>
  <si>
    <t>920-930</t>
  </si>
  <si>
    <t>37.3-41.30</t>
  </si>
  <si>
    <t>D</t>
  </si>
  <si>
    <t>2485-2585</t>
  </si>
  <si>
    <t>2800-3000</t>
  </si>
  <si>
    <t>670-710</t>
  </si>
  <si>
    <t>158-168</t>
  </si>
  <si>
    <t>MULTIPLIER SHARE &amp; STOCK ADVISORS PRIVATE LIMITED</t>
  </si>
  <si>
    <t>2900-2920</t>
  </si>
  <si>
    <t>3780-3880</t>
  </si>
  <si>
    <t>4100-4200</t>
  </si>
  <si>
    <t>1810-1945</t>
  </si>
  <si>
    <t>2150-2350</t>
  </si>
  <si>
    <t>ASIANPAINT 2900 CE 25 APR</t>
  </si>
  <si>
    <t>ASIANPAINT 3000 CE 25 APR</t>
  </si>
  <si>
    <t>GRAVITON RESEARCH CAPITAL LLP</t>
  </si>
  <si>
    <t>3795-3875</t>
  </si>
  <si>
    <t>4100-4300</t>
  </si>
  <si>
    <t>1820-1950</t>
  </si>
  <si>
    <t>MANSI SHARE AND STOCK ADVISORS PVT LTD</t>
  </si>
  <si>
    <t>INDSWFTLAB</t>
  </si>
  <si>
    <t>Ind-Swift Labs Ltd.</t>
  </si>
  <si>
    <t>1490-1590</t>
  </si>
  <si>
    <t>1024-1054</t>
  </si>
  <si>
    <t>1125-1195</t>
  </si>
  <si>
    <t>TITAN APR FUT</t>
  </si>
  <si>
    <t>3903-3963</t>
  </si>
  <si>
    <t>BANKNIFTY 47300 CE 3 APR</t>
  </si>
  <si>
    <t>BANKNIFTY 47800 CE 3 APR</t>
  </si>
  <si>
    <t>FINNIFTY 20850 PE 02 APR</t>
  </si>
  <si>
    <t>FINNIFTY 21100 CE 02 APR</t>
  </si>
  <si>
    <t>Chemicals</t>
  </si>
  <si>
    <t>Loss of Rs.59/-</t>
  </si>
  <si>
    <t>Profit of Rs.85/-</t>
  </si>
  <si>
    <t>MARUTI APR FUT</t>
  </si>
  <si>
    <t>12815-13025</t>
  </si>
  <si>
    <t>90-60</t>
  </si>
  <si>
    <t>Profit of Rs.20/-</t>
  </si>
  <si>
    <t>NIFTY 23000 CE 25 APR</t>
  </si>
  <si>
    <t>Profit of Rs.92/-</t>
  </si>
  <si>
    <t>Loss of Rs.57.5/-</t>
  </si>
  <si>
    <t>Retail Research Technical Calls &amp; Fundamental Performance Report for the month of April-2024</t>
  </si>
  <si>
    <t>MANSI SHARE &amp; STOCK ADVISORS PRIVATE LIMITED</t>
  </si>
  <si>
    <t>Profit of Rs.33.5/-</t>
  </si>
  <si>
    <t>HDFCBANK APR FUT</t>
  </si>
  <si>
    <t>1525-1550</t>
  </si>
  <si>
    <t>FINNIFTY 21200 CE 02 APR</t>
  </si>
  <si>
    <t>50-75</t>
  </si>
  <si>
    <t>1250-1310</t>
  </si>
  <si>
    <t>1415-1515</t>
  </si>
  <si>
    <t>Profit of Rs.7.5/-</t>
  </si>
  <si>
    <t>TATACONSUM 1100 CE 28 APR</t>
  </si>
  <si>
    <t>TATACONSUM 1130 CE 28 APR</t>
  </si>
  <si>
    <t>NAVINFLUOR APR FUT</t>
  </si>
  <si>
    <t>3173-3179</t>
  </si>
  <si>
    <t>3240-3310</t>
  </si>
  <si>
    <t>Profit of Rs.5.5/-</t>
  </si>
  <si>
    <t>20-30</t>
  </si>
  <si>
    <t>Loss of Rs.6/-</t>
  </si>
  <si>
    <t>127.5-131.5</t>
  </si>
  <si>
    <t>139-148</t>
  </si>
  <si>
    <t>DALBHARAT APR FUT</t>
  </si>
  <si>
    <t>2057-2099</t>
  </si>
  <si>
    <t>ULTRACEMCO APR FUT</t>
  </si>
  <si>
    <t>10225-10330</t>
  </si>
  <si>
    <t>BRANDBUCKT</t>
  </si>
  <si>
    <t>GUJTLRM</t>
  </si>
  <si>
    <t>CRONY VYAPAR PVT LTD</t>
  </si>
  <si>
    <t>BANKNIFTY 47500 CE 10 APR</t>
  </si>
  <si>
    <t>BANKNIFTY 48000 CE 10 APR</t>
  </si>
  <si>
    <t>4710-4810</t>
  </si>
  <si>
    <t>5050-5300</t>
  </si>
  <si>
    <t>Profit of Rs.75/-</t>
  </si>
  <si>
    <t>NIFTY 22450 PE 04 APR</t>
  </si>
  <si>
    <t>60-80</t>
  </si>
  <si>
    <t>Profit of Rs.37/-</t>
  </si>
  <si>
    <t>Profit of Rs.87/-</t>
  </si>
  <si>
    <t>NAV CAPITAL VCC - NAV CAPITAL EMERGING STAR FUND</t>
  </si>
  <si>
    <t>GCONNECT</t>
  </si>
  <si>
    <t>STEPTRADE REVOLUTION FUND</t>
  </si>
  <si>
    <t>SETU SECURITIES PVT LTD</t>
  </si>
  <si>
    <t>ANKIT MAHENDRABHAI PARLESHA</t>
  </si>
  <si>
    <t>SPAR</t>
  </si>
  <si>
    <t>GREEN PEAKS ENTERPRISES LLP</t>
  </si>
  <si>
    <t>ASPIRE</t>
  </si>
  <si>
    <t>Aspire &amp; Innovative Adv L</t>
  </si>
  <si>
    <t>DCW</t>
  </si>
  <si>
    <t>DCW Ltd</t>
  </si>
  <si>
    <t>HRTI PRIVATE LIMITED</t>
  </si>
  <si>
    <t>NIKHIL RAJESH SINGH</t>
  </si>
  <si>
    <t>MALANI WEALTH ADVISORS PRIVATE LIMITED</t>
  </si>
  <si>
    <t>Profit of Rs.26.5/-</t>
  </si>
  <si>
    <t>Loss of Rs.100/-</t>
  </si>
  <si>
    <t>Profit of Rs.8/-</t>
  </si>
  <si>
    <t>NIFTY 22350 CE 04 APR</t>
  </si>
  <si>
    <t>70-100</t>
  </si>
  <si>
    <t>Profit of Rs.37.5/-</t>
  </si>
  <si>
    <t>BHARTIARTL 1220 CE 28 APR</t>
  </si>
  <si>
    <t>BHARTIARTL 1260 CE 28 APR</t>
  </si>
  <si>
    <t>TATACONSUM 1160 CE 28 APR</t>
  </si>
  <si>
    <t>24.5-25.5</t>
  </si>
  <si>
    <t>14.5-15.5</t>
  </si>
  <si>
    <t>Loss of Rs.160/-</t>
  </si>
  <si>
    <t>INFY APR FUT</t>
  </si>
  <si>
    <t>1496-1498</t>
  </si>
  <si>
    <t>ITBEES</t>
  </si>
  <si>
    <t>37-37.60</t>
  </si>
  <si>
    <t>40-42</t>
  </si>
  <si>
    <t>CRESSAN</t>
  </si>
  <si>
    <t>INTEX COMMOSALES LLP</t>
  </si>
  <si>
    <t>MILIND MADHANI SECURITIES PRIVATE LIMITED</t>
  </si>
  <si>
    <t>MEAPL</t>
  </si>
  <si>
    <t>BEELINE MERCHANT BANKING PRIVATE LIMITED</t>
  </si>
  <si>
    <t>TOPGAIN FINANCE PRIVATE LIMITED</t>
  </si>
  <si>
    <t>VIVANZA</t>
  </si>
  <si>
    <t>ARDENT VENTURES LLP</t>
  </si>
  <si>
    <t>COFFEEDAY</t>
  </si>
  <si>
    <t>Coffee Day Enterprise Ltd</t>
  </si>
  <si>
    <t>IBREALEST</t>
  </si>
  <si>
    <t>Indiabulls Real Estate Li</t>
  </si>
  <si>
    <t>NAMAN</t>
  </si>
  <si>
    <t>Naman In-Store (India) L</t>
  </si>
  <si>
    <t>OMFURN</t>
  </si>
  <si>
    <t>Omfurn India Limited</t>
  </si>
  <si>
    <t>PROGNOSIS SECURITIES PVT. LTD</t>
  </si>
  <si>
    <t>SECL</t>
  </si>
  <si>
    <t>Salasar Exterior Cont Ltd</t>
  </si>
  <si>
    <t>TARMAT</t>
  </si>
  <si>
    <t>Tarmat Limited</t>
  </si>
  <si>
    <t>Aavas Financiers Limited</t>
  </si>
  <si>
    <t>GRETEX SHARE BROKING LIMITED</t>
  </si>
  <si>
    <t>RHL</t>
  </si>
  <si>
    <t>Robust Hotels Limited</t>
  </si>
  <si>
    <t>WHITEPIN  TIE UP  LIMITED</t>
  </si>
  <si>
    <t>NIKUNJ ANILKUMAR MITTAL</t>
  </si>
  <si>
    <t>7675-8000</t>
  </si>
  <si>
    <t>8400-8600</t>
  </si>
  <si>
    <t>NIFTY 22400 PE 10 APR</t>
  </si>
  <si>
    <t>HAVELLS APR FUT</t>
  </si>
  <si>
    <t>1552-1554</t>
  </si>
  <si>
    <t>1577-1596</t>
  </si>
  <si>
    <t>9.5</t>
  </si>
  <si>
    <t>Loss of Rs.4.85/-</t>
  </si>
  <si>
    <t>AVANCE</t>
  </si>
  <si>
    <t>ADAN TRADERS LLP</t>
  </si>
  <si>
    <t>EMPOWER TRADEX PRIVATE LIMITED</t>
  </si>
  <si>
    <t>SAHASTRAA ADVISORS PRIVATE LIMITED</t>
  </si>
  <si>
    <t>DEV GANPAT PAWAR</t>
  </si>
  <si>
    <t>ANFIMA NV</t>
  </si>
  <si>
    <t>ASHISH SUBHASH DANDEKAR</t>
  </si>
  <si>
    <t>DELTA</t>
  </si>
  <si>
    <t>SIKANDER MANN</t>
  </si>
  <si>
    <t>FRONTCORP</t>
  </si>
  <si>
    <t>SHASHANK BHATEJA</t>
  </si>
  <si>
    <t>RESHMI R NAIR</t>
  </si>
  <si>
    <t>GEMSI</t>
  </si>
  <si>
    <t>YASHRAMESHBRAHMBHATT</t>
  </si>
  <si>
    <t>GIANLIFE</t>
  </si>
  <si>
    <t>ARUN KUMAR GUPTA</t>
  </si>
  <si>
    <t>SHIELD MULTISTATE COOPERATIVE CREDIT SOCIETY LIMITED</t>
  </si>
  <si>
    <t>DHRUV PRADIPKUMAR SHAH</t>
  </si>
  <si>
    <t>HAZOOR</t>
  </si>
  <si>
    <t>MEENAKSHI .</t>
  </si>
  <si>
    <t>MAA VAISHNO VENTURE</t>
  </si>
  <si>
    <t>IISL</t>
  </si>
  <si>
    <t>FAISALSHAIKH</t>
  </si>
  <si>
    <t>INTEGSW</t>
  </si>
  <si>
    <t>MAHACORP</t>
  </si>
  <si>
    <t>MAHANIN</t>
  </si>
  <si>
    <t>CHARTERED HOLDINGS INDIA PRIVATE LIMITED</t>
  </si>
  <si>
    <t>MEDICAPQ</t>
  </si>
  <si>
    <t>GOPAL KRISHNA MAHESHWARI</t>
  </si>
  <si>
    <t>DHEERAJ KUMAR LOHIA</t>
  </si>
  <si>
    <t>NAGTECH</t>
  </si>
  <si>
    <t>BHAVANI NADIMPALLI</t>
  </si>
  <si>
    <t>NCLRESE</t>
  </si>
  <si>
    <t>VIBRANT SECURITIES PRIVATE LIMITED</t>
  </si>
  <si>
    <t>SCARNOSE</t>
  </si>
  <si>
    <t>PRANITH REALITIES LLP</t>
  </si>
  <si>
    <t>NARESHBHAI KHETAJI PURABIA</t>
  </si>
  <si>
    <t>SHIVAAGRO</t>
  </si>
  <si>
    <t>RAJESH MADHAVAN UNNI(HUF)</t>
  </si>
  <si>
    <t>SHYMINV</t>
  </si>
  <si>
    <t>PARESH DHIRAJLAL SHAH</t>
  </si>
  <si>
    <t>PRAKASH SHAH</t>
  </si>
  <si>
    <t>SPECFOOD</t>
  </si>
  <si>
    <t>KIFS ENTERPRISE</t>
  </si>
  <si>
    <t>SYLPH</t>
  </si>
  <si>
    <t>ARPNA DINESH LODHA</t>
  </si>
  <si>
    <t>THIRDFIN</t>
  </si>
  <si>
    <t>SYKES AND RAY EQUITIES (INDIA) LIMITED</t>
  </si>
  <si>
    <t>IRFAN FAKHRI KARIMI</t>
  </si>
  <si>
    <t>VIJAY RAMLALL VATS</t>
  </si>
  <si>
    <t>SAROJ BHARATKUMAR DAVDA</t>
  </si>
  <si>
    <t>BHADRESH SHASHIKANT DOSHI</t>
  </si>
  <si>
    <t>KENIL KALPESH SANGHVI</t>
  </si>
  <si>
    <t>PRAGNA JAYESHKUMAR SANGHVI</t>
  </si>
  <si>
    <t>JAYESHKUMAR CHAMPAKLAL SANGHVI</t>
  </si>
  <si>
    <t>MADHAVI KALPESH SANGHVI</t>
  </si>
  <si>
    <t>ZULIA ZAFAR</t>
  </si>
  <si>
    <t>XTENDED BUSINESS REPORTING LIMITED</t>
  </si>
  <si>
    <t>URVI GOSALIA</t>
  </si>
  <si>
    <t>VEDANTASSET</t>
  </si>
  <si>
    <t>NANCY PIYUSH AGARWALA</t>
  </si>
  <si>
    <t>VIJAYTX</t>
  </si>
  <si>
    <t>BHARATHI ALLURI</t>
  </si>
  <si>
    <t>SAHADEVA RAJU ALLURI</t>
  </si>
  <si>
    <t>MOORTHY SARAVANAN</t>
  </si>
  <si>
    <t>TANYA ESTATES PRIVATE LIMITED .</t>
  </si>
  <si>
    <t>ASAL</t>
  </si>
  <si>
    <t>Automotive Stampings and</t>
  </si>
  <si>
    <t>HEM FINLEASE PVT LTD</t>
  </si>
  <si>
    <t>BLBLIMITED</t>
  </si>
  <si>
    <t>BLB Limited</t>
  </si>
  <si>
    <t>JETFREIGHT</t>
  </si>
  <si>
    <t>Jet Freight Logistics Ltd</t>
  </si>
  <si>
    <t>KRUNALKUMAR KANUJI THAKOR</t>
  </si>
  <si>
    <t>KAMOPAINTS</t>
  </si>
  <si>
    <t>Kamdhenu Ventures Limited</t>
  </si>
  <si>
    <t>SHYAM JI TRADING</t>
  </si>
  <si>
    <t>KEYFINSERV</t>
  </si>
  <si>
    <t>Keynote Fin Serv Ltd.</t>
  </si>
  <si>
    <t>MTNL</t>
  </si>
  <si>
    <t>Maha Tel Nigam Ltd.</t>
  </si>
  <si>
    <t>ANKITA VISHAL SHAH</t>
  </si>
  <si>
    <t>VINEY EQUITY MARKET LLP</t>
  </si>
  <si>
    <t>NDL</t>
  </si>
  <si>
    <t>Nandan Denim Limited</t>
  </si>
  <si>
    <t>JAINAM BROKING LIMITED</t>
  </si>
  <si>
    <t>KAUL VINEET SOMNATH</t>
  </si>
  <si>
    <t>RADIOWALLA</t>
  </si>
  <si>
    <t>Radiowalla Network Ltd</t>
  </si>
  <si>
    <t>MOUNTAIN VENTURES</t>
  </si>
  <si>
    <t>PRAVIN J.DADLIKA</t>
  </si>
  <si>
    <t>SHUBHLAXMI</t>
  </si>
  <si>
    <t>Shubhlaxmi Jewel Art Ltd</t>
  </si>
  <si>
    <t>BHAVNA ABHIRAM BHAI NATHWANI</t>
  </si>
  <si>
    <t>SIGNORIA</t>
  </si>
  <si>
    <t>Signoria Creation Limited</t>
  </si>
  <si>
    <t>VM PORTFOLIO PRIVATE LIMITED</t>
  </si>
  <si>
    <t>SKMEGGPROD</t>
  </si>
  <si>
    <t>SKM Egg Products Export</t>
  </si>
  <si>
    <t>SRM</t>
  </si>
  <si>
    <t>SRM Contractors Limited</t>
  </si>
  <si>
    <t>TAC</t>
  </si>
  <si>
    <t>TAC Infosec Limited</t>
  </si>
  <si>
    <t>NG FAMILY TRUST</t>
  </si>
  <si>
    <t>AEGIS INVESTMENT FUND</t>
  </si>
  <si>
    <t>BLUEPEBBLE</t>
  </si>
  <si>
    <t>Blue Pebble Limited</t>
  </si>
  <si>
    <t>GSTL</t>
  </si>
  <si>
    <t>Globesecure Techno Ltd</t>
  </si>
  <si>
    <t>CHARMI NAYANBHAI PATEL</t>
  </si>
  <si>
    <t>SHRUTI JAY SHAH</t>
  </si>
  <si>
    <t>RILINFRA</t>
  </si>
  <si>
    <t>Rachana Infra Ltd</t>
  </si>
  <si>
    <t>ALKABEN PRADIPKUMAR SHAH</t>
  </si>
  <si>
    <t>MOTISONS SHARES PVT LTD</t>
  </si>
  <si>
    <t>Vijaya Diagnostic Cen Ltd</t>
  </si>
  <si>
    <t>CANARA ROBECO MUTUAL FUND A/C - CANARA ROBECO SMALL CAP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</si>
</sst>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3" borderId="33" applyNumberFormat="0" applyAlignment="0" applyProtection="0"/>
    <xf numFmtId="0" fontId="47" fillId="14" borderId="34" applyNumberFormat="0" applyAlignment="0" applyProtection="0"/>
    <xf numFmtId="0" fontId="48" fillId="14" borderId="33" applyNumberFormat="0" applyAlignment="0" applyProtection="0"/>
    <xf numFmtId="0" fontId="49" fillId="0" borderId="35" applyNumberFormat="0" applyFill="0" applyAlignment="0" applyProtection="0"/>
    <xf numFmtId="0" fontId="50" fillId="15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54" fillId="40" borderId="22" applyNumberFormat="0" applyBorder="0" applyAlignment="0" applyProtection="0"/>
    <xf numFmtId="0" fontId="54" fillId="17" borderId="22" applyNumberFormat="0" applyBorder="0" applyAlignment="0" applyProtection="0"/>
    <xf numFmtId="0" fontId="54" fillId="21" borderId="22" applyNumberFormat="0" applyBorder="0" applyAlignment="0" applyProtection="0"/>
    <xf numFmtId="0" fontId="54" fillId="25" borderId="22" applyNumberFormat="0" applyBorder="0" applyAlignment="0" applyProtection="0"/>
    <xf numFmtId="0" fontId="54" fillId="29" borderId="22" applyNumberFormat="0" applyBorder="0" applyAlignment="0" applyProtection="0"/>
    <xf numFmtId="0" fontId="54" fillId="33" borderId="22" applyNumberFormat="0" applyBorder="0" applyAlignment="0" applyProtection="0"/>
    <xf numFmtId="0" fontId="54" fillId="37" borderId="22" applyNumberFormat="0" applyBorder="0" applyAlignment="0" applyProtection="0"/>
    <xf numFmtId="0" fontId="44" fillId="11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0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2" borderId="22" applyNumberFormat="0" applyBorder="0" applyAlignment="0" applyProtection="0"/>
    <xf numFmtId="0" fontId="3" fillId="0" borderId="22"/>
    <xf numFmtId="0" fontId="3" fillId="0" borderId="22"/>
    <xf numFmtId="0" fontId="2" fillId="16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6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2" borderId="22" applyNumberFormat="0" applyBorder="0" applyAlignment="0" applyProtection="0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7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left"/>
    </xf>
    <xf numFmtId="1" fontId="3" fillId="9" borderId="2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/>
    <xf numFmtId="9" fontId="3" fillId="9" borderId="2" xfId="0" applyNumberFormat="1" applyFont="1" applyFill="1" applyBorder="1" applyAlignment="1">
      <alignment horizontal="center"/>
    </xf>
    <xf numFmtId="168" fontId="3" fillId="9" borderId="2" xfId="0" applyNumberFormat="1" applyFont="1" applyFill="1" applyBorder="1" applyAlignment="1">
      <alignment horizontal="center" vertical="center" wrapText="1"/>
    </xf>
    <xf numFmtId="15" fontId="3" fillId="9" borderId="2" xfId="0" applyNumberFormat="1" applyFont="1" applyFill="1" applyBorder="1"/>
    <xf numFmtId="1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9" fontId="3" fillId="7" borderId="2" xfId="0" applyNumberFormat="1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0" fontId="3" fillId="8" borderId="3" xfId="0" applyNumberFormat="1" applyFont="1" applyFill="1" applyBorder="1" applyAlignment="1">
      <alignment horizontal="center" vertical="center" wrapText="1"/>
    </xf>
    <xf numFmtId="167" fontId="3" fillId="8" borderId="3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 vertical="center" wrapText="1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/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8" borderId="7" xfId="0" applyNumberFormat="1" applyFont="1" applyFill="1" applyBorder="1" applyAlignment="1">
      <alignment horizontal="center" vertical="center"/>
    </xf>
    <xf numFmtId="167" fontId="3" fillId="8" borderId="7" xfId="0" applyNumberFormat="1" applyFont="1" applyFill="1" applyBorder="1" applyAlignment="1">
      <alignment horizontal="center" vertical="center"/>
    </xf>
    <xf numFmtId="167" fontId="3" fillId="8" borderId="7" xfId="0" applyNumberFormat="1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1" borderId="29" xfId="0" applyFont="1" applyFill="1" applyBorder="1" applyAlignment="1">
      <alignment horizontal="center" vertical="center"/>
    </xf>
    <xf numFmtId="16" fontId="36" fillId="41" borderId="29" xfId="0" applyNumberFormat="1" applyFont="1" applyFill="1" applyBorder="1" applyAlignment="1">
      <alignment horizontal="center" vertical="center"/>
    </xf>
    <xf numFmtId="0" fontId="36" fillId="41" borderId="29" xfId="0" applyFont="1" applyFill="1" applyBorder="1"/>
    <xf numFmtId="0" fontId="37" fillId="41" borderId="29" xfId="0" applyFont="1" applyFill="1" applyBorder="1" applyAlignment="1">
      <alignment horizontal="center" vertical="center"/>
    </xf>
    <xf numFmtId="16" fontId="36" fillId="41" borderId="22" xfId="0" applyNumberFormat="1" applyFont="1" applyFill="1" applyBorder="1" applyAlignment="1">
      <alignment horizontal="center" vertical="center"/>
    </xf>
    <xf numFmtId="0" fontId="36" fillId="41" borderId="0" xfId="0" applyFont="1" applyFill="1"/>
    <xf numFmtId="0" fontId="3" fillId="41" borderId="0" xfId="0" applyFont="1" applyFill="1" applyAlignment="1">
      <alignment horizontal="center"/>
    </xf>
    <xf numFmtId="0" fontId="3" fillId="41" borderId="0" xfId="0" applyFont="1" applyFill="1"/>
    <xf numFmtId="0" fontId="36" fillId="41" borderId="0" xfId="0" applyFont="1" applyFill="1" applyAlignment="1">
      <alignment horizontal="center" vertical="center"/>
    </xf>
    <xf numFmtId="165" fontId="36" fillId="41" borderId="0" xfId="0" applyNumberFormat="1" applyFont="1" applyFill="1" applyAlignment="1">
      <alignment horizontal="center" vertical="center"/>
    </xf>
    <xf numFmtId="0" fontId="0" fillId="41" borderId="0" xfId="0" applyFill="1"/>
    <xf numFmtId="166" fontId="36" fillId="41" borderId="29" xfId="0" applyNumberFormat="1" applyFont="1" applyFill="1" applyBorder="1" applyAlignment="1">
      <alignment horizontal="center" vertical="center"/>
    </xf>
    <xf numFmtId="2" fontId="36" fillId="41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7" fillId="42" borderId="25" xfId="0" applyFont="1" applyFill="1" applyBorder="1" applyAlignment="1">
      <alignment horizontal="center" vertical="center"/>
    </xf>
    <xf numFmtId="0" fontId="36" fillId="42" borderId="2" xfId="0" applyFont="1" applyFill="1" applyBorder="1" applyAlignment="1">
      <alignment horizontal="center" vertical="center"/>
    </xf>
    <xf numFmtId="2" fontId="37" fillId="42" borderId="2" xfId="0" applyNumberFormat="1" applyFont="1" applyFill="1" applyBorder="1" applyAlignment="1">
      <alignment horizontal="center" vertical="center"/>
    </xf>
    <xf numFmtId="166" fontId="36" fillId="42" borderId="2" xfId="0" applyNumberFormat="1" applyFont="1" applyFill="1" applyBorder="1" applyAlignment="1">
      <alignment horizontal="center" vertical="center"/>
    </xf>
    <xf numFmtId="0" fontId="37" fillId="42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6" fillId="43" borderId="29" xfId="0" applyFont="1" applyFill="1" applyBorder="1" applyAlignment="1">
      <alignment horizontal="center" vertical="center"/>
    </xf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5" borderId="29" xfId="0" applyNumberFormat="1" applyFont="1" applyFill="1" applyBorder="1" applyAlignment="1">
      <alignment horizontal="center" vertical="center"/>
    </xf>
    <xf numFmtId="0" fontId="3" fillId="45" borderId="29" xfId="0" applyFont="1" applyFill="1" applyBorder="1" applyAlignment="1">
      <alignment horizontal="center" vertical="center"/>
    </xf>
    <xf numFmtId="165" fontId="36" fillId="45" borderId="29" xfId="0" applyNumberFormat="1" applyFont="1" applyFill="1" applyBorder="1" applyAlignment="1">
      <alignment horizontal="center" vertical="center"/>
    </xf>
    <xf numFmtId="15" fontId="3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left"/>
    </xf>
    <xf numFmtId="43" fontId="36" fillId="45" borderId="29" xfId="0" applyNumberFormat="1" applyFont="1" applyFill="1" applyBorder="1" applyAlignment="1">
      <alignment horizontal="center" vertical="top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6" fontId="36" fillId="47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49" fontId="36" fillId="43" borderId="29" xfId="0" applyNumberFormat="1" applyFont="1" applyFill="1" applyBorder="1" applyAlignment="1">
      <alignment horizontal="center" vertical="center"/>
    </xf>
    <xf numFmtId="49" fontId="36" fillId="42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" fontId="36" fillId="45" borderId="3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3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6" fontId="36" fillId="44" borderId="39" xfId="0" applyNumberFormat="1" applyFont="1" applyFill="1" applyBorder="1" applyAlignment="1">
      <alignment horizontal="center" vertical="center"/>
    </xf>
    <xf numFmtId="166" fontId="36" fillId="44" borderId="40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21" sqref="C21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309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45390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45390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5" t="s">
        <v>16</v>
      </c>
      <c r="B9" s="347" t="s">
        <v>17</v>
      </c>
      <c r="C9" s="347" t="s">
        <v>18</v>
      </c>
      <c r="D9" s="347" t="s">
        <v>19</v>
      </c>
      <c r="E9" s="26" t="s">
        <v>20</v>
      </c>
      <c r="F9" s="26" t="s">
        <v>21</v>
      </c>
      <c r="G9" s="342" t="s">
        <v>22</v>
      </c>
      <c r="H9" s="343"/>
      <c r="I9" s="344"/>
      <c r="J9" s="342" t="s">
        <v>23</v>
      </c>
      <c r="K9" s="343"/>
      <c r="L9" s="344"/>
      <c r="M9" s="26"/>
      <c r="N9" s="27"/>
      <c r="O9" s="27"/>
      <c r="P9" s="27"/>
    </row>
    <row r="10" spans="1:16" ht="38.25">
      <c r="A10" s="346"/>
      <c r="B10" s="348"/>
      <c r="C10" s="348"/>
      <c r="D10" s="348"/>
      <c r="E10" s="28" t="s">
        <v>24</v>
      </c>
      <c r="F10" s="28" t="s">
        <v>24</v>
      </c>
      <c r="G10" s="232" t="s">
        <v>25</v>
      </c>
      <c r="H10" s="232" t="s">
        <v>26</v>
      </c>
      <c r="I10" s="232" t="s">
        <v>27</v>
      </c>
      <c r="J10" s="232" t="s">
        <v>28</v>
      </c>
      <c r="K10" s="232" t="s">
        <v>29</v>
      </c>
      <c r="L10" s="232" t="s">
        <v>30</v>
      </c>
      <c r="M10" s="232" t="s">
        <v>31</v>
      </c>
      <c r="N10" s="29" t="s">
        <v>32</v>
      </c>
      <c r="O10" s="29" t="s">
        <v>33</v>
      </c>
      <c r="P10" s="30" t="s">
        <v>838</v>
      </c>
    </row>
    <row r="11" spans="1:16" ht="12.75" customHeight="1">
      <c r="A11" s="239">
        <v>1</v>
      </c>
      <c r="B11" s="251" t="s">
        <v>34</v>
      </c>
      <c r="C11" s="230" t="s">
        <v>35</v>
      </c>
      <c r="D11" s="242">
        <v>45407</v>
      </c>
      <c r="E11" s="230">
        <v>22595.5</v>
      </c>
      <c r="F11" s="230">
        <v>22572.866666666669</v>
      </c>
      <c r="G11" s="229">
        <v>22527.733333333337</v>
      </c>
      <c r="H11" s="229">
        <v>22459.966666666667</v>
      </c>
      <c r="I11" s="229">
        <v>22414.833333333336</v>
      </c>
      <c r="J11" s="229">
        <v>22640.633333333339</v>
      </c>
      <c r="K11" s="229">
        <v>22685.76666666667</v>
      </c>
      <c r="L11" s="229">
        <v>22753.53333333334</v>
      </c>
      <c r="M11" s="228">
        <v>22618</v>
      </c>
      <c r="N11" s="228">
        <v>22505.1</v>
      </c>
      <c r="O11" s="228">
        <v>10822900</v>
      </c>
      <c r="P11" s="231">
        <v>-8.619584134835578E-3</v>
      </c>
    </row>
    <row r="12" spans="1:16" ht="12.75" customHeight="1">
      <c r="A12" s="239">
        <v>2</v>
      </c>
      <c r="B12" s="251" t="s">
        <v>34</v>
      </c>
      <c r="C12" s="230" t="s">
        <v>36</v>
      </c>
      <c r="D12" s="242">
        <v>45406</v>
      </c>
      <c r="E12" s="230">
        <v>48658.1</v>
      </c>
      <c r="F12" s="230">
        <v>48465.716666666674</v>
      </c>
      <c r="G12" s="229">
        <v>48206.433333333349</v>
      </c>
      <c r="H12" s="229">
        <v>47754.766666666677</v>
      </c>
      <c r="I12" s="229">
        <v>47495.483333333352</v>
      </c>
      <c r="J12" s="229">
        <v>48917.383333333346</v>
      </c>
      <c r="K12" s="229">
        <v>49176.666666666672</v>
      </c>
      <c r="L12" s="229">
        <v>49628.333333333343</v>
      </c>
      <c r="M12" s="228">
        <v>48725</v>
      </c>
      <c r="N12" s="228">
        <v>48014.05</v>
      </c>
      <c r="O12" s="228">
        <v>2509290</v>
      </c>
      <c r="P12" s="231">
        <v>0.13130452424426861</v>
      </c>
    </row>
    <row r="13" spans="1:16" ht="12.75" customHeight="1">
      <c r="A13" s="239">
        <v>3</v>
      </c>
      <c r="B13" s="251" t="s">
        <v>34</v>
      </c>
      <c r="C13" s="250" t="s">
        <v>37</v>
      </c>
      <c r="D13" s="244">
        <v>45412</v>
      </c>
      <c r="E13" s="243">
        <v>21613.599999999999</v>
      </c>
      <c r="F13" s="243">
        <v>21542.733333333334</v>
      </c>
      <c r="G13" s="245">
        <v>21441.466666666667</v>
      </c>
      <c r="H13" s="245">
        <v>21269.333333333332</v>
      </c>
      <c r="I13" s="245">
        <v>21168.066666666666</v>
      </c>
      <c r="J13" s="245">
        <v>21714.866666666669</v>
      </c>
      <c r="K13" s="245">
        <v>21816.133333333339</v>
      </c>
      <c r="L13" s="245">
        <v>21988.26666666667</v>
      </c>
      <c r="M13" s="246">
        <v>21644</v>
      </c>
      <c r="N13" s="246">
        <v>21370.6</v>
      </c>
      <c r="O13" s="246">
        <v>78600</v>
      </c>
      <c r="P13" s="247">
        <v>0.33855585831062668</v>
      </c>
    </row>
    <row r="14" spans="1:16" ht="12.75" customHeight="1">
      <c r="A14" s="239">
        <v>4</v>
      </c>
      <c r="B14" s="251" t="s">
        <v>34</v>
      </c>
      <c r="C14" s="250" t="s">
        <v>38</v>
      </c>
      <c r="D14" s="244">
        <v>45411</v>
      </c>
      <c r="E14" s="243">
        <v>10867.45</v>
      </c>
      <c r="F14" s="243">
        <v>10841.066666666668</v>
      </c>
      <c r="G14" s="245">
        <v>10802.133333333335</v>
      </c>
      <c r="H14" s="245">
        <v>10736.816666666668</v>
      </c>
      <c r="I14" s="245">
        <v>10697.883333333335</v>
      </c>
      <c r="J14" s="245">
        <v>10906.383333333335</v>
      </c>
      <c r="K14" s="245">
        <v>10945.316666666666</v>
      </c>
      <c r="L14" s="245">
        <v>11010.633333333335</v>
      </c>
      <c r="M14" s="246">
        <v>10880</v>
      </c>
      <c r="N14" s="246">
        <v>10775.75</v>
      </c>
      <c r="O14" s="246">
        <v>1779525</v>
      </c>
      <c r="P14" s="247">
        <v>1.6363246947954595E-2</v>
      </c>
    </row>
    <row r="15" spans="1:16" ht="12.75" customHeight="1">
      <c r="A15" s="239">
        <v>5</v>
      </c>
      <c r="B15" s="251" t="s">
        <v>918</v>
      </c>
      <c r="C15" s="243" t="s">
        <v>39</v>
      </c>
      <c r="D15" s="244">
        <v>45407</v>
      </c>
      <c r="E15" s="243">
        <v>699.5</v>
      </c>
      <c r="F15" s="243">
        <v>696.88333333333333</v>
      </c>
      <c r="G15" s="245">
        <v>689.81666666666661</v>
      </c>
      <c r="H15" s="245">
        <v>680.13333333333333</v>
      </c>
      <c r="I15" s="245">
        <v>673.06666666666661</v>
      </c>
      <c r="J15" s="245">
        <v>706.56666666666661</v>
      </c>
      <c r="K15" s="245">
        <v>713.63333333333344</v>
      </c>
      <c r="L15" s="245">
        <v>723.31666666666661</v>
      </c>
      <c r="M15" s="246">
        <v>703.95</v>
      </c>
      <c r="N15" s="246">
        <v>687.2</v>
      </c>
      <c r="O15" s="246">
        <v>14041000</v>
      </c>
      <c r="P15" s="247">
        <v>1.5550412266743816E-2</v>
      </c>
    </row>
    <row r="16" spans="1:16" ht="12.75" customHeight="1">
      <c r="A16" s="239">
        <v>6</v>
      </c>
      <c r="B16" s="251" t="s">
        <v>40</v>
      </c>
      <c r="C16" s="248" t="s">
        <v>41</v>
      </c>
      <c r="D16" s="244">
        <v>45407</v>
      </c>
      <c r="E16" s="243">
        <v>6685.15</v>
      </c>
      <c r="F16" s="243">
        <v>6636.6833333333334</v>
      </c>
      <c r="G16" s="245">
        <v>6578.4666666666672</v>
      </c>
      <c r="H16" s="245">
        <v>6471.7833333333338</v>
      </c>
      <c r="I16" s="245">
        <v>6413.5666666666675</v>
      </c>
      <c r="J16" s="245">
        <v>6743.3666666666668</v>
      </c>
      <c r="K16" s="245">
        <v>6801.5833333333321</v>
      </c>
      <c r="L16" s="245">
        <v>6908.2666666666664</v>
      </c>
      <c r="M16" s="246">
        <v>6694.9</v>
      </c>
      <c r="N16" s="246">
        <v>6530</v>
      </c>
      <c r="O16" s="246">
        <v>1062000</v>
      </c>
      <c r="P16" s="247">
        <v>3.8884812912692593E-2</v>
      </c>
    </row>
    <row r="17" spans="1:16" ht="12.75" customHeight="1">
      <c r="A17" s="239">
        <v>7</v>
      </c>
      <c r="B17" s="251" t="s">
        <v>42</v>
      </c>
      <c r="C17" s="248" t="s">
        <v>43</v>
      </c>
      <c r="D17" s="244">
        <v>45407</v>
      </c>
      <c r="E17" s="243">
        <v>26689.95</v>
      </c>
      <c r="F17" s="243">
        <v>26760.566666666669</v>
      </c>
      <c r="G17" s="245">
        <v>26551.233333333337</v>
      </c>
      <c r="H17" s="245">
        <v>26412.516666666666</v>
      </c>
      <c r="I17" s="245">
        <v>26203.183333333334</v>
      </c>
      <c r="J17" s="245">
        <v>26899.28333333334</v>
      </c>
      <c r="K17" s="245">
        <v>27108.616666666676</v>
      </c>
      <c r="L17" s="245">
        <v>27247.333333333343</v>
      </c>
      <c r="M17" s="246">
        <v>26969.9</v>
      </c>
      <c r="N17" s="246">
        <v>26621.85</v>
      </c>
      <c r="O17" s="246">
        <v>204920</v>
      </c>
      <c r="P17" s="247">
        <v>-7.1705426356589146E-3</v>
      </c>
    </row>
    <row r="18" spans="1:16" ht="12.75" customHeight="1">
      <c r="A18" s="239">
        <v>8</v>
      </c>
      <c r="B18" s="251" t="s">
        <v>66</v>
      </c>
      <c r="C18" s="249" t="s">
        <v>44</v>
      </c>
      <c r="D18" s="244">
        <v>45407</v>
      </c>
      <c r="E18" s="243">
        <v>205.75</v>
      </c>
      <c r="F18" s="243">
        <v>205.16666666666666</v>
      </c>
      <c r="G18" s="245">
        <v>202.68333333333331</v>
      </c>
      <c r="H18" s="245">
        <v>199.61666666666665</v>
      </c>
      <c r="I18" s="245">
        <v>197.1333333333333</v>
      </c>
      <c r="J18" s="245">
        <v>208.23333333333332</v>
      </c>
      <c r="K18" s="245">
        <v>210.71666666666667</v>
      </c>
      <c r="L18" s="245">
        <v>213.78333333333333</v>
      </c>
      <c r="M18" s="246">
        <v>207.65</v>
      </c>
      <c r="N18" s="246">
        <v>202.1</v>
      </c>
      <c r="O18" s="246">
        <v>48027600</v>
      </c>
      <c r="P18" s="247">
        <v>-1.799712929226013E-2</v>
      </c>
    </row>
    <row r="19" spans="1:16" ht="12.75" customHeight="1">
      <c r="A19" s="239">
        <v>9</v>
      </c>
      <c r="B19" s="251" t="s">
        <v>45</v>
      </c>
      <c r="C19" s="246" t="s">
        <v>46</v>
      </c>
      <c r="D19" s="244">
        <v>45407</v>
      </c>
      <c r="E19" s="243">
        <v>238.6</v>
      </c>
      <c r="F19" s="243">
        <v>238.86666666666665</v>
      </c>
      <c r="G19" s="245">
        <v>234.68333333333328</v>
      </c>
      <c r="H19" s="245">
        <v>230.76666666666662</v>
      </c>
      <c r="I19" s="245">
        <v>226.58333333333326</v>
      </c>
      <c r="J19" s="245">
        <v>242.7833333333333</v>
      </c>
      <c r="K19" s="245">
        <v>246.96666666666664</v>
      </c>
      <c r="L19" s="245">
        <v>250.88333333333333</v>
      </c>
      <c r="M19" s="246">
        <v>243.05</v>
      </c>
      <c r="N19" s="246">
        <v>234.95</v>
      </c>
      <c r="O19" s="246">
        <v>43680000</v>
      </c>
      <c r="P19" s="247">
        <v>2.1835654765525212E-2</v>
      </c>
    </row>
    <row r="20" spans="1:16" ht="12.75" customHeight="1">
      <c r="A20" s="239">
        <v>10</v>
      </c>
      <c r="B20" s="251" t="s">
        <v>47</v>
      </c>
      <c r="C20" s="243" t="s">
        <v>48</v>
      </c>
      <c r="D20" s="244">
        <v>45407</v>
      </c>
      <c r="E20" s="243">
        <v>2586.1999999999998</v>
      </c>
      <c r="F20" s="243">
        <v>2591.9666666666667</v>
      </c>
      <c r="G20" s="245">
        <v>2564.4333333333334</v>
      </c>
      <c r="H20" s="245">
        <v>2542.6666666666665</v>
      </c>
      <c r="I20" s="245">
        <v>2515.1333333333332</v>
      </c>
      <c r="J20" s="245">
        <v>2613.7333333333336</v>
      </c>
      <c r="K20" s="245">
        <v>2641.2666666666673</v>
      </c>
      <c r="L20" s="245">
        <v>2663.0333333333338</v>
      </c>
      <c r="M20" s="246">
        <v>2619.5</v>
      </c>
      <c r="N20" s="246">
        <v>2570.1999999999998</v>
      </c>
      <c r="O20" s="246">
        <v>5232900</v>
      </c>
      <c r="P20" s="247">
        <v>-9.1456487162008635E-3</v>
      </c>
    </row>
    <row r="21" spans="1:16" ht="12.75" customHeight="1">
      <c r="A21" s="239">
        <v>11</v>
      </c>
      <c r="B21" s="251" t="s">
        <v>115</v>
      </c>
      <c r="C21" s="243" t="s">
        <v>49</v>
      </c>
      <c r="D21" s="244">
        <v>45407</v>
      </c>
      <c r="E21" s="243">
        <v>3237.7</v>
      </c>
      <c r="F21" s="243">
        <v>3226.5666666666671</v>
      </c>
      <c r="G21" s="245">
        <v>3203.1333333333341</v>
      </c>
      <c r="H21" s="245">
        <v>3168.5666666666671</v>
      </c>
      <c r="I21" s="245">
        <v>3145.1333333333341</v>
      </c>
      <c r="J21" s="245">
        <v>3261.1333333333341</v>
      </c>
      <c r="K21" s="245">
        <v>3284.5666666666675</v>
      </c>
      <c r="L21" s="245">
        <v>3319.1333333333341</v>
      </c>
      <c r="M21" s="246">
        <v>3250</v>
      </c>
      <c r="N21" s="246">
        <v>3192</v>
      </c>
      <c r="O21" s="246">
        <v>13990200</v>
      </c>
      <c r="P21" s="247">
        <v>-5.8836069068428903E-3</v>
      </c>
    </row>
    <row r="22" spans="1:16" ht="12.75" customHeight="1">
      <c r="A22" s="239">
        <v>12</v>
      </c>
      <c r="B22" s="251" t="s">
        <v>115</v>
      </c>
      <c r="C22" s="243" t="s">
        <v>50</v>
      </c>
      <c r="D22" s="244">
        <v>45407</v>
      </c>
      <c r="E22" s="243">
        <v>1378.35</v>
      </c>
      <c r="F22" s="243">
        <v>1374.8333333333333</v>
      </c>
      <c r="G22" s="245">
        <v>1364.2166666666665</v>
      </c>
      <c r="H22" s="245">
        <v>1350.0833333333333</v>
      </c>
      <c r="I22" s="245">
        <v>1339.4666666666665</v>
      </c>
      <c r="J22" s="245">
        <v>1388.9666666666665</v>
      </c>
      <c r="K22" s="245">
        <v>1399.5833333333333</v>
      </c>
      <c r="L22" s="245">
        <v>1413.7166666666665</v>
      </c>
      <c r="M22" s="246">
        <v>1385.45</v>
      </c>
      <c r="N22" s="246">
        <v>1360.7</v>
      </c>
      <c r="O22" s="246">
        <v>36360800</v>
      </c>
      <c r="P22" s="247">
        <v>-6.1566877020163152E-4</v>
      </c>
    </row>
    <row r="23" spans="1:16" ht="12.75" customHeight="1">
      <c r="A23" s="239">
        <v>13</v>
      </c>
      <c r="B23" s="251" t="s">
        <v>42</v>
      </c>
      <c r="C23" s="243" t="s">
        <v>51</v>
      </c>
      <c r="D23" s="244">
        <v>45407</v>
      </c>
      <c r="E23" s="243">
        <v>4936.1000000000004</v>
      </c>
      <c r="F23" s="243">
        <v>4979.4833333333336</v>
      </c>
      <c r="G23" s="245">
        <v>4844.3166666666675</v>
      </c>
      <c r="H23" s="245">
        <v>4752.5333333333338</v>
      </c>
      <c r="I23" s="245">
        <v>4617.3666666666677</v>
      </c>
      <c r="J23" s="245">
        <v>5071.2666666666673</v>
      </c>
      <c r="K23" s="245">
        <v>5206.4333333333334</v>
      </c>
      <c r="L23" s="245">
        <v>5298.2166666666672</v>
      </c>
      <c r="M23" s="246">
        <v>5114.6499999999996</v>
      </c>
      <c r="N23" s="246">
        <v>4887.7</v>
      </c>
      <c r="O23" s="246">
        <v>1085200</v>
      </c>
      <c r="P23" s="247">
        <v>-1.2916136074222304E-2</v>
      </c>
    </row>
    <row r="24" spans="1:16" ht="12.75" customHeight="1">
      <c r="A24" s="239">
        <v>14</v>
      </c>
      <c r="B24" s="251" t="s">
        <v>47</v>
      </c>
      <c r="C24" s="243" t="s">
        <v>52</v>
      </c>
      <c r="D24" s="244">
        <v>45407</v>
      </c>
      <c r="E24" s="243">
        <v>628.4</v>
      </c>
      <c r="F24" s="243">
        <v>627.75</v>
      </c>
      <c r="G24" s="245">
        <v>621.04999999999995</v>
      </c>
      <c r="H24" s="245">
        <v>613.69999999999993</v>
      </c>
      <c r="I24" s="245">
        <v>606.99999999999989</v>
      </c>
      <c r="J24" s="245">
        <v>635.1</v>
      </c>
      <c r="K24" s="245">
        <v>641.80000000000007</v>
      </c>
      <c r="L24" s="245">
        <v>649.15000000000009</v>
      </c>
      <c r="M24" s="246">
        <v>634.45000000000005</v>
      </c>
      <c r="N24" s="246">
        <v>620.4</v>
      </c>
      <c r="O24" s="246">
        <v>48238200</v>
      </c>
      <c r="P24" s="247">
        <v>-1.1362378721363486E-2</v>
      </c>
    </row>
    <row r="25" spans="1:16" ht="12.75" customHeight="1">
      <c r="A25" s="239">
        <v>15</v>
      </c>
      <c r="B25" s="251" t="s">
        <v>42</v>
      </c>
      <c r="C25" s="243" t="s">
        <v>53</v>
      </c>
      <c r="D25" s="244">
        <v>45407</v>
      </c>
      <c r="E25" s="243">
        <v>6422.95</v>
      </c>
      <c r="F25" s="243">
        <v>6442.7666666666664</v>
      </c>
      <c r="G25" s="245">
        <v>6387.1833333333325</v>
      </c>
      <c r="H25" s="245">
        <v>6351.4166666666661</v>
      </c>
      <c r="I25" s="245">
        <v>6295.8333333333321</v>
      </c>
      <c r="J25" s="245">
        <v>6478.5333333333328</v>
      </c>
      <c r="K25" s="245">
        <v>6534.1166666666668</v>
      </c>
      <c r="L25" s="245">
        <v>6569.8833333333332</v>
      </c>
      <c r="M25" s="246">
        <v>6498.35</v>
      </c>
      <c r="N25" s="246">
        <v>6407</v>
      </c>
      <c r="O25" s="246">
        <v>1733250</v>
      </c>
      <c r="P25" s="247">
        <v>5.3654292343387469E-3</v>
      </c>
    </row>
    <row r="26" spans="1:16" ht="12.75" customHeight="1">
      <c r="A26" s="239">
        <v>16</v>
      </c>
      <c r="B26" s="251" t="s">
        <v>54</v>
      </c>
      <c r="C26" s="243" t="s">
        <v>55</v>
      </c>
      <c r="D26" s="244">
        <v>45407</v>
      </c>
      <c r="E26" s="243">
        <v>469.35</v>
      </c>
      <c r="F26" s="243">
        <v>464.13333333333338</v>
      </c>
      <c r="G26" s="245">
        <v>458.26666666666677</v>
      </c>
      <c r="H26" s="245">
        <v>447.18333333333339</v>
      </c>
      <c r="I26" s="245">
        <v>441.31666666666678</v>
      </c>
      <c r="J26" s="245">
        <v>475.21666666666675</v>
      </c>
      <c r="K26" s="245">
        <v>481.08333333333343</v>
      </c>
      <c r="L26" s="245">
        <v>492.16666666666674</v>
      </c>
      <c r="M26" s="246">
        <v>470</v>
      </c>
      <c r="N26" s="246">
        <v>453.05</v>
      </c>
      <c r="O26" s="246">
        <v>14875000</v>
      </c>
      <c r="P26" s="247">
        <v>2.6392961876832845E-2</v>
      </c>
    </row>
    <row r="27" spans="1:16" ht="12.75" customHeight="1">
      <c r="A27" s="239">
        <v>17</v>
      </c>
      <c r="B27" s="251" t="s">
        <v>54</v>
      </c>
      <c r="C27" s="243" t="s">
        <v>56</v>
      </c>
      <c r="D27" s="244">
        <v>45407</v>
      </c>
      <c r="E27" s="243">
        <v>176.85</v>
      </c>
      <c r="F27" s="243">
        <v>175.46666666666667</v>
      </c>
      <c r="G27" s="245">
        <v>173.63333333333333</v>
      </c>
      <c r="H27" s="245">
        <v>170.41666666666666</v>
      </c>
      <c r="I27" s="245">
        <v>168.58333333333331</v>
      </c>
      <c r="J27" s="245">
        <v>178.68333333333334</v>
      </c>
      <c r="K27" s="245">
        <v>180.51666666666665</v>
      </c>
      <c r="L27" s="245">
        <v>183.73333333333335</v>
      </c>
      <c r="M27" s="246">
        <v>177.3</v>
      </c>
      <c r="N27" s="246">
        <v>172.25</v>
      </c>
      <c r="O27" s="246">
        <v>97195000</v>
      </c>
      <c r="P27" s="247">
        <v>2.3590121636564688E-2</v>
      </c>
    </row>
    <row r="28" spans="1:16" ht="12.75" customHeight="1">
      <c r="A28" s="239">
        <v>18</v>
      </c>
      <c r="B28" s="251" t="s">
        <v>57</v>
      </c>
      <c r="C28" s="243" t="s">
        <v>58</v>
      </c>
      <c r="D28" s="244">
        <v>45407</v>
      </c>
      <c r="E28" s="243">
        <v>2888.35</v>
      </c>
      <c r="F28" s="243">
        <v>2900.0666666666671</v>
      </c>
      <c r="G28" s="245">
        <v>2871.1333333333341</v>
      </c>
      <c r="H28" s="245">
        <v>2853.916666666667</v>
      </c>
      <c r="I28" s="245">
        <v>2824.983333333334</v>
      </c>
      <c r="J28" s="245">
        <v>2917.2833333333342</v>
      </c>
      <c r="K28" s="245">
        <v>2946.2166666666676</v>
      </c>
      <c r="L28" s="245">
        <v>2963.4333333333343</v>
      </c>
      <c r="M28" s="246">
        <v>2929</v>
      </c>
      <c r="N28" s="246">
        <v>2882.85</v>
      </c>
      <c r="O28" s="246">
        <v>9918800</v>
      </c>
      <c r="P28" s="247">
        <v>3.7336066431006718E-2</v>
      </c>
    </row>
    <row r="29" spans="1:16" ht="12.75" customHeight="1">
      <c r="A29" s="239">
        <v>19</v>
      </c>
      <c r="B29" s="251" t="s">
        <v>40</v>
      </c>
      <c r="C29" s="243" t="s">
        <v>59</v>
      </c>
      <c r="D29" s="244">
        <v>45407</v>
      </c>
      <c r="E29" s="243">
        <v>2051.5</v>
      </c>
      <c r="F29" s="243">
        <v>2056.5166666666669</v>
      </c>
      <c r="G29" s="245">
        <v>2040.0333333333338</v>
      </c>
      <c r="H29" s="245">
        <v>2028.5666666666668</v>
      </c>
      <c r="I29" s="245">
        <v>2012.0833333333337</v>
      </c>
      <c r="J29" s="245">
        <v>2067.9833333333336</v>
      </c>
      <c r="K29" s="245">
        <v>2084.4666666666662</v>
      </c>
      <c r="L29" s="245">
        <v>2095.9333333333338</v>
      </c>
      <c r="M29" s="246">
        <v>2073</v>
      </c>
      <c r="N29" s="246">
        <v>2045.05</v>
      </c>
      <c r="O29" s="246">
        <v>2956919</v>
      </c>
      <c r="P29" s="247">
        <v>8.511703592439605E-3</v>
      </c>
    </row>
    <row r="30" spans="1:16" ht="12.75" customHeight="1">
      <c r="A30" s="239">
        <v>20</v>
      </c>
      <c r="B30" s="251" t="s">
        <v>918</v>
      </c>
      <c r="C30" s="248" t="s">
        <v>60</v>
      </c>
      <c r="D30" s="244">
        <v>45407</v>
      </c>
      <c r="E30" s="243">
        <v>6001.6</v>
      </c>
      <c r="F30" s="243">
        <v>6002.333333333333</v>
      </c>
      <c r="G30" s="245">
        <v>5957.6666666666661</v>
      </c>
      <c r="H30" s="245">
        <v>5913.7333333333327</v>
      </c>
      <c r="I30" s="245">
        <v>5869.0666666666657</v>
      </c>
      <c r="J30" s="245">
        <v>6046.2666666666664</v>
      </c>
      <c r="K30" s="245">
        <v>6090.9333333333325</v>
      </c>
      <c r="L30" s="245">
        <v>6134.8666666666668</v>
      </c>
      <c r="M30" s="246">
        <v>6047</v>
      </c>
      <c r="N30" s="246">
        <v>5958.4</v>
      </c>
      <c r="O30" s="246">
        <v>463200</v>
      </c>
      <c r="P30" s="247">
        <v>-1.184E-2</v>
      </c>
    </row>
    <row r="31" spans="1:16" ht="12.75" customHeight="1">
      <c r="A31" s="239">
        <v>21</v>
      </c>
      <c r="B31" s="251" t="s">
        <v>61</v>
      </c>
      <c r="C31" s="243" t="s">
        <v>62</v>
      </c>
      <c r="D31" s="244">
        <v>45407</v>
      </c>
      <c r="E31" s="243">
        <v>633.15</v>
      </c>
      <c r="F31" s="243">
        <v>626.68333333333328</v>
      </c>
      <c r="G31" s="245">
        <v>618.91666666666652</v>
      </c>
      <c r="H31" s="245">
        <v>604.68333333333328</v>
      </c>
      <c r="I31" s="245">
        <v>596.91666666666652</v>
      </c>
      <c r="J31" s="245">
        <v>640.91666666666652</v>
      </c>
      <c r="K31" s="245">
        <v>648.68333333333317</v>
      </c>
      <c r="L31" s="245">
        <v>662.91666666666652</v>
      </c>
      <c r="M31" s="246">
        <v>634.45000000000005</v>
      </c>
      <c r="N31" s="246">
        <v>612.45000000000005</v>
      </c>
      <c r="O31" s="246">
        <v>18909000</v>
      </c>
      <c r="P31" s="247">
        <v>-4.1417418635303661E-2</v>
      </c>
    </row>
    <row r="32" spans="1:16" ht="12.75" customHeight="1">
      <c r="A32" s="239">
        <v>22</v>
      </c>
      <c r="B32" s="251" t="s">
        <v>42</v>
      </c>
      <c r="C32" s="243" t="s">
        <v>63</v>
      </c>
      <c r="D32" s="244">
        <v>45407</v>
      </c>
      <c r="E32" s="243">
        <v>1129.2</v>
      </c>
      <c r="F32" s="243">
        <v>1133.4166666666667</v>
      </c>
      <c r="G32" s="245">
        <v>1121.7833333333335</v>
      </c>
      <c r="H32" s="245">
        <v>1114.3666666666668</v>
      </c>
      <c r="I32" s="245">
        <v>1102.7333333333336</v>
      </c>
      <c r="J32" s="245">
        <v>1140.8333333333335</v>
      </c>
      <c r="K32" s="245">
        <v>1152.4666666666667</v>
      </c>
      <c r="L32" s="245">
        <v>1159.8833333333334</v>
      </c>
      <c r="M32" s="246">
        <v>1145.05</v>
      </c>
      <c r="N32" s="246">
        <v>1126</v>
      </c>
      <c r="O32" s="246">
        <v>15120600</v>
      </c>
      <c r="P32" s="247">
        <v>1.0809618354290756E-2</v>
      </c>
    </row>
    <row r="33" spans="1:16" ht="12.75" customHeight="1">
      <c r="A33" s="239">
        <v>23</v>
      </c>
      <c r="B33" s="251" t="s">
        <v>61</v>
      </c>
      <c r="C33" s="243" t="s">
        <v>64</v>
      </c>
      <c r="D33" s="244">
        <v>45407</v>
      </c>
      <c r="E33" s="243">
        <v>1064.5</v>
      </c>
      <c r="F33" s="243">
        <v>1061.6333333333332</v>
      </c>
      <c r="G33" s="245">
        <v>1055.0666666666664</v>
      </c>
      <c r="H33" s="245">
        <v>1045.6333333333332</v>
      </c>
      <c r="I33" s="245">
        <v>1039.0666666666664</v>
      </c>
      <c r="J33" s="245">
        <v>1071.0666666666664</v>
      </c>
      <c r="K33" s="245">
        <v>1077.633333333333</v>
      </c>
      <c r="L33" s="245">
        <v>1087.0666666666664</v>
      </c>
      <c r="M33" s="246">
        <v>1068.2</v>
      </c>
      <c r="N33" s="246">
        <v>1052.2</v>
      </c>
      <c r="O33" s="246">
        <v>56621250</v>
      </c>
      <c r="P33" s="247">
        <v>5.0633204991418101E-2</v>
      </c>
    </row>
    <row r="34" spans="1:16" ht="12.75" customHeight="1">
      <c r="A34" s="239">
        <v>24</v>
      </c>
      <c r="B34" s="251" t="s">
        <v>54</v>
      </c>
      <c r="C34" s="243" t="s">
        <v>65</v>
      </c>
      <c r="D34" s="244">
        <v>45407</v>
      </c>
      <c r="E34" s="243">
        <v>9045.6</v>
      </c>
      <c r="F34" s="243">
        <v>9075.5666666666675</v>
      </c>
      <c r="G34" s="245">
        <v>9002.4833333333354</v>
      </c>
      <c r="H34" s="245">
        <v>8959.3666666666686</v>
      </c>
      <c r="I34" s="245">
        <v>8886.2833333333365</v>
      </c>
      <c r="J34" s="245">
        <v>9118.6833333333343</v>
      </c>
      <c r="K34" s="245">
        <v>9191.7666666666664</v>
      </c>
      <c r="L34" s="245">
        <v>9234.8833333333332</v>
      </c>
      <c r="M34" s="246">
        <v>9148.65</v>
      </c>
      <c r="N34" s="246">
        <v>9032.4500000000007</v>
      </c>
      <c r="O34" s="246">
        <v>2778750</v>
      </c>
      <c r="P34" s="247">
        <v>8.3461852490247668E-3</v>
      </c>
    </row>
    <row r="35" spans="1:16" ht="12.75" customHeight="1">
      <c r="A35" s="239">
        <v>25</v>
      </c>
      <c r="B35" s="251" t="s">
        <v>66</v>
      </c>
      <c r="C35" s="243" t="s">
        <v>67</v>
      </c>
      <c r="D35" s="244">
        <v>45407</v>
      </c>
      <c r="E35" s="243">
        <v>1683.2</v>
      </c>
      <c r="F35" s="243">
        <v>1676.8500000000001</v>
      </c>
      <c r="G35" s="245">
        <v>1665.1000000000004</v>
      </c>
      <c r="H35" s="245">
        <v>1647.0000000000002</v>
      </c>
      <c r="I35" s="245">
        <v>1635.2500000000005</v>
      </c>
      <c r="J35" s="245">
        <v>1694.9500000000003</v>
      </c>
      <c r="K35" s="245">
        <v>1706.6999999999998</v>
      </c>
      <c r="L35" s="245">
        <v>1724.8000000000002</v>
      </c>
      <c r="M35" s="246">
        <v>1688.6</v>
      </c>
      <c r="N35" s="246">
        <v>1658.75</v>
      </c>
      <c r="O35" s="246">
        <v>10132000</v>
      </c>
      <c r="P35" s="247">
        <v>-2.0447624111761008E-2</v>
      </c>
    </row>
    <row r="36" spans="1:16" ht="12.75" customHeight="1">
      <c r="A36" s="239">
        <v>26</v>
      </c>
      <c r="B36" s="251" t="s">
        <v>66</v>
      </c>
      <c r="C36" s="243" t="s">
        <v>68</v>
      </c>
      <c r="D36" s="244">
        <v>45407</v>
      </c>
      <c r="E36" s="243">
        <v>7196.15</v>
      </c>
      <c r="F36" s="243">
        <v>7215.4666666666672</v>
      </c>
      <c r="G36" s="245">
        <v>7149.0333333333347</v>
      </c>
      <c r="H36" s="245">
        <v>7101.9166666666679</v>
      </c>
      <c r="I36" s="245">
        <v>7035.4833333333354</v>
      </c>
      <c r="J36" s="245">
        <v>7262.5833333333339</v>
      </c>
      <c r="K36" s="245">
        <v>7329.0166666666664</v>
      </c>
      <c r="L36" s="245">
        <v>7376.1333333333332</v>
      </c>
      <c r="M36" s="246">
        <v>7281.9</v>
      </c>
      <c r="N36" s="246">
        <v>7168.35</v>
      </c>
      <c r="O36" s="246">
        <v>6251250</v>
      </c>
      <c r="P36" s="247">
        <v>5.7204464738711311E-2</v>
      </c>
    </row>
    <row r="37" spans="1:16" ht="12.75" customHeight="1">
      <c r="A37" s="239">
        <v>27</v>
      </c>
      <c r="B37" s="251" t="s">
        <v>54</v>
      </c>
      <c r="C37" s="243" t="s">
        <v>69</v>
      </c>
      <c r="D37" s="244">
        <v>45407</v>
      </c>
      <c r="E37" s="243">
        <v>2414.9</v>
      </c>
      <c r="F37" s="243">
        <v>2387.7333333333336</v>
      </c>
      <c r="G37" s="245">
        <v>2346.8166666666671</v>
      </c>
      <c r="H37" s="245">
        <v>2278.7333333333336</v>
      </c>
      <c r="I37" s="245">
        <v>2237.8166666666671</v>
      </c>
      <c r="J37" s="245">
        <v>2455.8166666666671</v>
      </c>
      <c r="K37" s="245">
        <v>2496.7333333333331</v>
      </c>
      <c r="L37" s="245">
        <v>2564.8166666666671</v>
      </c>
      <c r="M37" s="246">
        <v>2428.65</v>
      </c>
      <c r="N37" s="246">
        <v>2319.65</v>
      </c>
      <c r="O37" s="246">
        <v>2331000</v>
      </c>
      <c r="P37" s="247">
        <v>3.8214858364510954E-2</v>
      </c>
    </row>
    <row r="38" spans="1:16" ht="12.75" customHeight="1">
      <c r="A38" s="239">
        <v>28</v>
      </c>
      <c r="B38" s="251" t="s">
        <v>57</v>
      </c>
      <c r="C38" s="249" t="s">
        <v>70</v>
      </c>
      <c r="D38" s="244">
        <v>45407</v>
      </c>
      <c r="E38" s="243">
        <v>389.85</v>
      </c>
      <c r="F38" s="243">
        <v>388.35000000000008</v>
      </c>
      <c r="G38" s="245">
        <v>384.85000000000014</v>
      </c>
      <c r="H38" s="245">
        <v>379.85000000000008</v>
      </c>
      <c r="I38" s="245">
        <v>376.35000000000014</v>
      </c>
      <c r="J38" s="245">
        <v>393.35000000000014</v>
      </c>
      <c r="K38" s="245">
        <v>396.85</v>
      </c>
      <c r="L38" s="245">
        <v>401.85000000000014</v>
      </c>
      <c r="M38" s="246">
        <v>391.85</v>
      </c>
      <c r="N38" s="246">
        <v>383.35</v>
      </c>
      <c r="O38" s="246">
        <v>11412800</v>
      </c>
      <c r="P38" s="247">
        <v>2.1042084168336674E-2</v>
      </c>
    </row>
    <row r="39" spans="1:16" ht="12.75" customHeight="1">
      <c r="A39" s="239">
        <v>29</v>
      </c>
      <c r="B39" s="251" t="s">
        <v>61</v>
      </c>
      <c r="C39" s="243" t="s">
        <v>71</v>
      </c>
      <c r="D39" s="244">
        <v>45407</v>
      </c>
      <c r="E39" s="243">
        <v>197.75</v>
      </c>
      <c r="F39" s="243">
        <v>199.7166666666667</v>
      </c>
      <c r="G39" s="245">
        <v>194.8333333333334</v>
      </c>
      <c r="H39" s="245">
        <v>191.91666666666671</v>
      </c>
      <c r="I39" s="245">
        <v>187.03333333333342</v>
      </c>
      <c r="J39" s="245">
        <v>202.63333333333338</v>
      </c>
      <c r="K39" s="245">
        <v>207.51666666666671</v>
      </c>
      <c r="L39" s="245">
        <v>210.43333333333337</v>
      </c>
      <c r="M39" s="246">
        <v>204.6</v>
      </c>
      <c r="N39" s="246">
        <v>196.8</v>
      </c>
      <c r="O39" s="246">
        <v>127582500</v>
      </c>
      <c r="P39" s="247">
        <v>1.4612907073839915E-2</v>
      </c>
    </row>
    <row r="40" spans="1:16" ht="12.75" customHeight="1">
      <c r="A40" s="239">
        <v>30</v>
      </c>
      <c r="B40" s="251" t="s">
        <v>61</v>
      </c>
      <c r="C40" s="243" t="s">
        <v>72</v>
      </c>
      <c r="D40" s="244">
        <v>45407</v>
      </c>
      <c r="E40" s="243">
        <v>270.2</v>
      </c>
      <c r="F40" s="243">
        <v>269.66666666666669</v>
      </c>
      <c r="G40" s="245">
        <v>267.13333333333338</v>
      </c>
      <c r="H40" s="245">
        <v>264.06666666666672</v>
      </c>
      <c r="I40" s="245">
        <v>261.53333333333342</v>
      </c>
      <c r="J40" s="245">
        <v>272.73333333333335</v>
      </c>
      <c r="K40" s="245">
        <v>275.26666666666665</v>
      </c>
      <c r="L40" s="245">
        <v>278.33333333333331</v>
      </c>
      <c r="M40" s="246">
        <v>272.2</v>
      </c>
      <c r="N40" s="246">
        <v>266.60000000000002</v>
      </c>
      <c r="O40" s="246">
        <v>136837350</v>
      </c>
      <c r="P40" s="247">
        <v>8.7762803234501356E-3</v>
      </c>
    </row>
    <row r="41" spans="1:16" ht="12.75" customHeight="1">
      <c r="A41" s="239">
        <v>31</v>
      </c>
      <c r="B41" s="251" t="s">
        <v>57</v>
      </c>
      <c r="C41" s="243" t="s">
        <v>73</v>
      </c>
      <c r="D41" s="244">
        <v>45407</v>
      </c>
      <c r="E41" s="243">
        <v>1361.6</v>
      </c>
      <c r="F41" s="243">
        <v>1362.4833333333333</v>
      </c>
      <c r="G41" s="245">
        <v>1352.7166666666667</v>
      </c>
      <c r="H41" s="245">
        <v>1343.8333333333333</v>
      </c>
      <c r="I41" s="245">
        <v>1334.0666666666666</v>
      </c>
      <c r="J41" s="245">
        <v>1371.3666666666668</v>
      </c>
      <c r="K41" s="245">
        <v>1381.1333333333337</v>
      </c>
      <c r="L41" s="245">
        <v>1390.0166666666669</v>
      </c>
      <c r="M41" s="246">
        <v>1372.25</v>
      </c>
      <c r="N41" s="246">
        <v>1353.6</v>
      </c>
      <c r="O41" s="246">
        <v>3539250</v>
      </c>
      <c r="P41" s="247">
        <v>5.9140388284143197E-2</v>
      </c>
    </row>
    <row r="42" spans="1:16" ht="12.75" customHeight="1">
      <c r="A42" s="239">
        <v>32</v>
      </c>
      <c r="B42" s="251" t="s">
        <v>40</v>
      </c>
      <c r="C42" s="243" t="s">
        <v>74</v>
      </c>
      <c r="D42" s="244">
        <v>45407</v>
      </c>
      <c r="E42" s="243">
        <v>225.4</v>
      </c>
      <c r="F42" s="243">
        <v>224.01666666666665</v>
      </c>
      <c r="G42" s="245">
        <v>220.93333333333331</v>
      </c>
      <c r="H42" s="245">
        <v>216.46666666666667</v>
      </c>
      <c r="I42" s="245">
        <v>213.38333333333333</v>
      </c>
      <c r="J42" s="245">
        <v>228.48333333333329</v>
      </c>
      <c r="K42" s="245">
        <v>231.56666666666666</v>
      </c>
      <c r="L42" s="245">
        <v>236.03333333333327</v>
      </c>
      <c r="M42" s="246">
        <v>227.1</v>
      </c>
      <c r="N42" s="246">
        <v>219.55</v>
      </c>
      <c r="O42" s="246">
        <v>160380900</v>
      </c>
      <c r="P42" s="247">
        <v>-2.0128852516106563E-2</v>
      </c>
    </row>
    <row r="43" spans="1:16" ht="12.75" customHeight="1">
      <c r="A43" s="239">
        <v>33</v>
      </c>
      <c r="B43" s="251" t="s">
        <v>57</v>
      </c>
      <c r="C43" s="243" t="s">
        <v>75</v>
      </c>
      <c r="D43" s="244">
        <v>45407</v>
      </c>
      <c r="E43" s="243">
        <v>559.95000000000005</v>
      </c>
      <c r="F43" s="243">
        <v>559.01666666666677</v>
      </c>
      <c r="G43" s="245">
        <v>557.18333333333351</v>
      </c>
      <c r="H43" s="245">
        <v>554.41666666666674</v>
      </c>
      <c r="I43" s="245">
        <v>552.58333333333348</v>
      </c>
      <c r="J43" s="245">
        <v>561.78333333333353</v>
      </c>
      <c r="K43" s="245">
        <v>563.61666666666679</v>
      </c>
      <c r="L43" s="245">
        <v>566.38333333333355</v>
      </c>
      <c r="M43" s="246">
        <v>560.85</v>
      </c>
      <c r="N43" s="246">
        <v>556.25</v>
      </c>
      <c r="O43" s="246">
        <v>13710840</v>
      </c>
      <c r="P43" s="247">
        <v>7.5662042875157629E-3</v>
      </c>
    </row>
    <row r="44" spans="1:16" ht="12.75" customHeight="1">
      <c r="A44" s="239">
        <v>34</v>
      </c>
      <c r="B44" s="251" t="s">
        <v>54</v>
      </c>
      <c r="C44" s="243" t="s">
        <v>76</v>
      </c>
      <c r="D44" s="244">
        <v>45407</v>
      </c>
      <c r="E44" s="243">
        <v>1146.7</v>
      </c>
      <c r="F44" s="243">
        <v>1146.55</v>
      </c>
      <c r="G44" s="245">
        <v>1137.25</v>
      </c>
      <c r="H44" s="245">
        <v>1127.8</v>
      </c>
      <c r="I44" s="245">
        <v>1118.5</v>
      </c>
      <c r="J44" s="245">
        <v>1156</v>
      </c>
      <c r="K44" s="245">
        <v>1165.2999999999997</v>
      </c>
      <c r="L44" s="245">
        <v>1174.75</v>
      </c>
      <c r="M44" s="246">
        <v>1155.8499999999999</v>
      </c>
      <c r="N44" s="246">
        <v>1137.0999999999999</v>
      </c>
      <c r="O44" s="246">
        <v>7440000</v>
      </c>
      <c r="P44" s="247">
        <v>5.2016483145308386E-3</v>
      </c>
    </row>
    <row r="45" spans="1:16" ht="12.75" customHeight="1">
      <c r="A45" s="239">
        <v>35</v>
      </c>
      <c r="B45" s="251" t="s">
        <v>77</v>
      </c>
      <c r="C45" s="243" t="s">
        <v>78</v>
      </c>
      <c r="D45" s="244">
        <v>45407</v>
      </c>
      <c r="E45" s="243">
        <v>1195.45</v>
      </c>
      <c r="F45" s="243">
        <v>1201.2833333333333</v>
      </c>
      <c r="G45" s="245">
        <v>1187.7666666666667</v>
      </c>
      <c r="H45" s="245">
        <v>1180.0833333333333</v>
      </c>
      <c r="I45" s="245">
        <v>1166.5666666666666</v>
      </c>
      <c r="J45" s="245">
        <v>1208.9666666666667</v>
      </c>
      <c r="K45" s="245">
        <v>1222.4833333333331</v>
      </c>
      <c r="L45" s="245">
        <v>1230.1666666666667</v>
      </c>
      <c r="M45" s="246">
        <v>1214.8</v>
      </c>
      <c r="N45" s="246">
        <v>1193.5999999999999</v>
      </c>
      <c r="O45" s="246">
        <v>32742700</v>
      </c>
      <c r="P45" s="247">
        <v>1.6516250811065888E-2</v>
      </c>
    </row>
    <row r="46" spans="1:16" ht="12.75" customHeight="1">
      <c r="A46" s="239">
        <v>36</v>
      </c>
      <c r="B46" s="251" t="s">
        <v>40</v>
      </c>
      <c r="C46" s="243" t="s">
        <v>79</v>
      </c>
      <c r="D46" s="244">
        <v>45407</v>
      </c>
      <c r="E46" s="243">
        <v>255.95</v>
      </c>
      <c r="F46" s="243">
        <v>253.85</v>
      </c>
      <c r="G46" s="245">
        <v>250.89999999999998</v>
      </c>
      <c r="H46" s="245">
        <v>245.85</v>
      </c>
      <c r="I46" s="245">
        <v>242.89999999999998</v>
      </c>
      <c r="J46" s="245">
        <v>258.89999999999998</v>
      </c>
      <c r="K46" s="245">
        <v>261.84999999999997</v>
      </c>
      <c r="L46" s="245">
        <v>266.89999999999998</v>
      </c>
      <c r="M46" s="246">
        <v>256.8</v>
      </c>
      <c r="N46" s="246">
        <v>248.8</v>
      </c>
      <c r="O46" s="246">
        <v>91024500</v>
      </c>
      <c r="P46" s="247">
        <v>-2.2660653889515221E-2</v>
      </c>
    </row>
    <row r="47" spans="1:16" ht="12.75" customHeight="1">
      <c r="A47" s="239">
        <v>37</v>
      </c>
      <c r="B47" s="251" t="s">
        <v>42</v>
      </c>
      <c r="C47" s="243" t="s">
        <v>80</v>
      </c>
      <c r="D47" s="244">
        <v>45407</v>
      </c>
      <c r="E47" s="243">
        <v>272.39999999999998</v>
      </c>
      <c r="F47" s="243">
        <v>272.09999999999997</v>
      </c>
      <c r="G47" s="245">
        <v>270.29999999999995</v>
      </c>
      <c r="H47" s="245">
        <v>268.2</v>
      </c>
      <c r="I47" s="245">
        <v>266.39999999999998</v>
      </c>
      <c r="J47" s="245">
        <v>274.19999999999993</v>
      </c>
      <c r="K47" s="245">
        <v>276</v>
      </c>
      <c r="L47" s="245">
        <v>278.09999999999991</v>
      </c>
      <c r="M47" s="246">
        <v>273.89999999999998</v>
      </c>
      <c r="N47" s="246">
        <v>270</v>
      </c>
      <c r="O47" s="246">
        <v>44917500</v>
      </c>
      <c r="P47" s="247">
        <v>-2.7821054974404627E-4</v>
      </c>
    </row>
    <row r="48" spans="1:16" ht="12.75" customHeight="1">
      <c r="A48" s="239">
        <v>38</v>
      </c>
      <c r="B48" s="251" t="s">
        <v>54</v>
      </c>
      <c r="C48" s="243" t="s">
        <v>81</v>
      </c>
      <c r="D48" s="244">
        <v>45407</v>
      </c>
      <c r="E48" s="243">
        <v>30917.8</v>
      </c>
      <c r="F48" s="243">
        <v>30902.316666666666</v>
      </c>
      <c r="G48" s="245">
        <v>30715.583333333332</v>
      </c>
      <c r="H48" s="245">
        <v>30513.366666666665</v>
      </c>
      <c r="I48" s="245">
        <v>30326.633333333331</v>
      </c>
      <c r="J48" s="245">
        <v>31104.533333333333</v>
      </c>
      <c r="K48" s="245">
        <v>31291.26666666667</v>
      </c>
      <c r="L48" s="245">
        <v>31493.483333333334</v>
      </c>
      <c r="M48" s="246">
        <v>31089.05</v>
      </c>
      <c r="N48" s="246">
        <v>30700.1</v>
      </c>
      <c r="O48" s="246">
        <v>290800</v>
      </c>
      <c r="P48" s="247">
        <v>8.496618692561124E-3</v>
      </c>
    </row>
    <row r="49" spans="1:16" ht="12.75" customHeight="1">
      <c r="A49" s="239">
        <v>39</v>
      </c>
      <c r="B49" s="251" t="s">
        <v>82</v>
      </c>
      <c r="C49" s="243" t="s">
        <v>83</v>
      </c>
      <c r="D49" s="244">
        <v>45407</v>
      </c>
      <c r="E49" s="243">
        <v>593.20000000000005</v>
      </c>
      <c r="F49" s="243">
        <v>591.01666666666665</v>
      </c>
      <c r="G49" s="245">
        <v>585.13333333333333</v>
      </c>
      <c r="H49" s="245">
        <v>577.06666666666672</v>
      </c>
      <c r="I49" s="245">
        <v>571.18333333333339</v>
      </c>
      <c r="J49" s="245">
        <v>599.08333333333326</v>
      </c>
      <c r="K49" s="245">
        <v>604.96666666666647</v>
      </c>
      <c r="L49" s="245">
        <v>613.03333333333319</v>
      </c>
      <c r="M49" s="246">
        <v>596.9</v>
      </c>
      <c r="N49" s="246">
        <v>582.95000000000005</v>
      </c>
      <c r="O49" s="246">
        <v>24962400</v>
      </c>
      <c r="P49" s="247">
        <v>4.231491920330703E-2</v>
      </c>
    </row>
    <row r="50" spans="1:16" ht="12.75" customHeight="1">
      <c r="A50" s="239">
        <v>40</v>
      </c>
      <c r="B50" s="251" t="s">
        <v>57</v>
      </c>
      <c r="C50" s="243" t="s">
        <v>84</v>
      </c>
      <c r="D50" s="244">
        <v>45407</v>
      </c>
      <c r="E50" s="243">
        <v>4831.5</v>
      </c>
      <c r="F50" s="243">
        <v>4823.2</v>
      </c>
      <c r="G50" s="245">
        <v>4798.2999999999993</v>
      </c>
      <c r="H50" s="245">
        <v>4765.0999999999995</v>
      </c>
      <c r="I50" s="245">
        <v>4740.1999999999989</v>
      </c>
      <c r="J50" s="245">
        <v>4856.3999999999996</v>
      </c>
      <c r="K50" s="245">
        <v>4881.2999999999993</v>
      </c>
      <c r="L50" s="245">
        <v>4914.5</v>
      </c>
      <c r="M50" s="246">
        <v>4848.1000000000004</v>
      </c>
      <c r="N50" s="246">
        <v>4790</v>
      </c>
      <c r="O50" s="246">
        <v>1781600</v>
      </c>
      <c r="P50" s="247">
        <v>5.4176072234762979E-3</v>
      </c>
    </row>
    <row r="51" spans="1:16" ht="12.75" customHeight="1">
      <c r="A51" s="239">
        <v>41</v>
      </c>
      <c r="B51" s="251" t="s">
        <v>85</v>
      </c>
      <c r="C51" s="248" t="s">
        <v>86</v>
      </c>
      <c r="D51" s="244">
        <v>45407</v>
      </c>
      <c r="E51" s="243">
        <v>750.65</v>
      </c>
      <c r="F51" s="243">
        <v>758.54999999999984</v>
      </c>
      <c r="G51" s="245">
        <v>738.14999999999964</v>
      </c>
      <c r="H51" s="245">
        <v>725.64999999999975</v>
      </c>
      <c r="I51" s="245">
        <v>705.24999999999955</v>
      </c>
      <c r="J51" s="245">
        <v>771.04999999999973</v>
      </c>
      <c r="K51" s="245">
        <v>791.45</v>
      </c>
      <c r="L51" s="245">
        <v>803.94999999999982</v>
      </c>
      <c r="M51" s="246">
        <v>778.95</v>
      </c>
      <c r="N51" s="246">
        <v>746.05</v>
      </c>
      <c r="O51" s="246">
        <v>7383000</v>
      </c>
      <c r="P51" s="247">
        <v>-5.3946694003075349E-2</v>
      </c>
    </row>
    <row r="52" spans="1:16" ht="12.75" customHeight="1">
      <c r="A52" s="239">
        <v>42</v>
      </c>
      <c r="B52" s="251" t="s">
        <v>61</v>
      </c>
      <c r="C52" s="243" t="s">
        <v>87</v>
      </c>
      <c r="D52" s="244">
        <v>45407</v>
      </c>
      <c r="E52" s="243">
        <v>616.65</v>
      </c>
      <c r="F52" s="243">
        <v>615.1</v>
      </c>
      <c r="G52" s="245">
        <v>609.20000000000005</v>
      </c>
      <c r="H52" s="245">
        <v>601.75</v>
      </c>
      <c r="I52" s="245">
        <v>595.85</v>
      </c>
      <c r="J52" s="245">
        <v>622.55000000000007</v>
      </c>
      <c r="K52" s="245">
        <v>628.44999999999993</v>
      </c>
      <c r="L52" s="245">
        <v>635.90000000000009</v>
      </c>
      <c r="M52" s="246">
        <v>621</v>
      </c>
      <c r="N52" s="246">
        <v>607.65</v>
      </c>
      <c r="O52" s="246">
        <v>63666000</v>
      </c>
      <c r="P52" s="247">
        <v>-1.3017454271482985E-2</v>
      </c>
    </row>
    <row r="53" spans="1:16" ht="12.75" customHeight="1">
      <c r="A53" s="239">
        <v>43</v>
      </c>
      <c r="B53" s="251" t="s">
        <v>66</v>
      </c>
      <c r="C53" s="250" t="s">
        <v>88</v>
      </c>
      <c r="D53" s="244">
        <v>45407</v>
      </c>
      <c r="E53" s="243">
        <v>802.75</v>
      </c>
      <c r="F53" s="243">
        <v>805.2833333333333</v>
      </c>
      <c r="G53" s="245">
        <v>798.96666666666658</v>
      </c>
      <c r="H53" s="245">
        <v>795.18333333333328</v>
      </c>
      <c r="I53" s="245">
        <v>788.86666666666656</v>
      </c>
      <c r="J53" s="245">
        <v>809.06666666666661</v>
      </c>
      <c r="K53" s="245">
        <v>815.38333333333321</v>
      </c>
      <c r="L53" s="245">
        <v>819.16666666666663</v>
      </c>
      <c r="M53" s="246">
        <v>811.6</v>
      </c>
      <c r="N53" s="246">
        <v>801.5</v>
      </c>
      <c r="O53" s="246">
        <v>3505125</v>
      </c>
      <c r="P53" s="247">
        <v>3.0972182391740752E-2</v>
      </c>
    </row>
    <row r="54" spans="1:16" ht="12.75" customHeight="1">
      <c r="A54" s="239">
        <v>44</v>
      </c>
      <c r="B54" s="251" t="s">
        <v>918</v>
      </c>
      <c r="C54" s="248" t="s">
        <v>89</v>
      </c>
      <c r="D54" s="244">
        <v>45407</v>
      </c>
      <c r="E54" s="243">
        <v>381.5</v>
      </c>
      <c r="F54" s="243">
        <v>378.4666666666667</v>
      </c>
      <c r="G54" s="245">
        <v>373.83333333333337</v>
      </c>
      <c r="H54" s="245">
        <v>366.16666666666669</v>
      </c>
      <c r="I54" s="245">
        <v>361.53333333333336</v>
      </c>
      <c r="J54" s="245">
        <v>386.13333333333338</v>
      </c>
      <c r="K54" s="245">
        <v>390.76666666666671</v>
      </c>
      <c r="L54" s="245">
        <v>398.43333333333339</v>
      </c>
      <c r="M54" s="246">
        <v>383.1</v>
      </c>
      <c r="N54" s="246">
        <v>370.8</v>
      </c>
      <c r="O54" s="246">
        <v>9562700</v>
      </c>
      <c r="P54" s="247">
        <v>2.7982026143790851E-2</v>
      </c>
    </row>
    <row r="55" spans="1:16" ht="12.75" customHeight="1">
      <c r="A55" s="239">
        <v>45</v>
      </c>
      <c r="B55" s="251" t="s">
        <v>66</v>
      </c>
      <c r="C55" s="243" t="s">
        <v>90</v>
      </c>
      <c r="D55" s="244">
        <v>45407</v>
      </c>
      <c r="E55" s="243">
        <v>1218.95</v>
      </c>
      <c r="F55" s="243">
        <v>1210.9833333333333</v>
      </c>
      <c r="G55" s="245">
        <v>1200.1166666666668</v>
      </c>
      <c r="H55" s="245">
        <v>1181.2833333333335</v>
      </c>
      <c r="I55" s="245">
        <v>1170.416666666667</v>
      </c>
      <c r="J55" s="245">
        <v>1229.8166666666666</v>
      </c>
      <c r="K55" s="245">
        <v>1240.6833333333329</v>
      </c>
      <c r="L55" s="245">
        <v>1259.5166666666664</v>
      </c>
      <c r="M55" s="246">
        <v>1221.8499999999999</v>
      </c>
      <c r="N55" s="246">
        <v>1192.1500000000001</v>
      </c>
      <c r="O55" s="246">
        <v>9158750</v>
      </c>
      <c r="P55" s="247">
        <v>1.8275310958237787E-2</v>
      </c>
    </row>
    <row r="56" spans="1:16" ht="12.75" customHeight="1">
      <c r="A56" s="239">
        <v>46</v>
      </c>
      <c r="B56" s="251" t="s">
        <v>42</v>
      </c>
      <c r="C56" s="243" t="s">
        <v>91</v>
      </c>
      <c r="D56" s="244">
        <v>45407</v>
      </c>
      <c r="E56" s="243">
        <v>1453.8</v>
      </c>
      <c r="F56" s="243">
        <v>1457.8500000000001</v>
      </c>
      <c r="G56" s="245">
        <v>1438.7000000000003</v>
      </c>
      <c r="H56" s="245">
        <v>1423.6000000000001</v>
      </c>
      <c r="I56" s="245">
        <v>1404.4500000000003</v>
      </c>
      <c r="J56" s="245">
        <v>1472.9500000000003</v>
      </c>
      <c r="K56" s="245">
        <v>1492.1000000000004</v>
      </c>
      <c r="L56" s="245">
        <v>1507.2000000000003</v>
      </c>
      <c r="M56" s="246">
        <v>1477</v>
      </c>
      <c r="N56" s="246">
        <v>1442.75</v>
      </c>
      <c r="O56" s="246">
        <v>9244300</v>
      </c>
      <c r="P56" s="247">
        <v>5.585802163614509E-3</v>
      </c>
    </row>
    <row r="57" spans="1:16" ht="12.75" customHeight="1">
      <c r="A57" s="239">
        <v>47</v>
      </c>
      <c r="B57" s="251" t="s">
        <v>130</v>
      </c>
      <c r="C57" s="243" t="s">
        <v>92</v>
      </c>
      <c r="D57" s="244">
        <v>45407</v>
      </c>
      <c r="E57" s="243">
        <v>448.5</v>
      </c>
      <c r="F57" s="243">
        <v>447.91666666666669</v>
      </c>
      <c r="G57" s="245">
        <v>445.33333333333337</v>
      </c>
      <c r="H57" s="245">
        <v>442.16666666666669</v>
      </c>
      <c r="I57" s="245">
        <v>439.58333333333337</v>
      </c>
      <c r="J57" s="245">
        <v>451.08333333333337</v>
      </c>
      <c r="K57" s="245">
        <v>453.66666666666674</v>
      </c>
      <c r="L57" s="245">
        <v>456.83333333333337</v>
      </c>
      <c r="M57" s="246">
        <v>450.5</v>
      </c>
      <c r="N57" s="246">
        <v>444.75</v>
      </c>
      <c r="O57" s="246">
        <v>58058700</v>
      </c>
      <c r="P57" s="247">
        <v>-7.9658401808461021E-3</v>
      </c>
    </row>
    <row r="58" spans="1:16" ht="12.75" customHeight="1">
      <c r="A58" s="239">
        <v>48</v>
      </c>
      <c r="B58" s="251" t="s">
        <v>85</v>
      </c>
      <c r="C58" s="243" t="s">
        <v>93</v>
      </c>
      <c r="D58" s="244">
        <v>45407</v>
      </c>
      <c r="E58" s="243">
        <v>5791.15</v>
      </c>
      <c r="F58" s="243">
        <v>5798.7166666666672</v>
      </c>
      <c r="G58" s="245">
        <v>5747.4333333333343</v>
      </c>
      <c r="H58" s="245">
        <v>5703.7166666666672</v>
      </c>
      <c r="I58" s="245">
        <v>5652.4333333333343</v>
      </c>
      <c r="J58" s="245">
        <v>5842.4333333333343</v>
      </c>
      <c r="K58" s="245">
        <v>5893.7166666666672</v>
      </c>
      <c r="L58" s="245">
        <v>5937.4333333333343</v>
      </c>
      <c r="M58" s="246">
        <v>5850</v>
      </c>
      <c r="N58" s="246">
        <v>5755</v>
      </c>
      <c r="O58" s="246">
        <v>1608750</v>
      </c>
      <c r="P58" s="247">
        <v>8.2730093071354711E-3</v>
      </c>
    </row>
    <row r="59" spans="1:16" ht="12.75" customHeight="1">
      <c r="A59" s="239">
        <v>49</v>
      </c>
      <c r="B59" s="251" t="s">
        <v>57</v>
      </c>
      <c r="C59" s="243" t="s">
        <v>94</v>
      </c>
      <c r="D59" s="244">
        <v>45407</v>
      </c>
      <c r="E59" s="243">
        <v>2729.6</v>
      </c>
      <c r="F59" s="243">
        <v>2727.8333333333335</v>
      </c>
      <c r="G59" s="245">
        <v>2712.666666666667</v>
      </c>
      <c r="H59" s="245">
        <v>2695.7333333333336</v>
      </c>
      <c r="I59" s="245">
        <v>2680.5666666666671</v>
      </c>
      <c r="J59" s="245">
        <v>2744.7666666666669</v>
      </c>
      <c r="K59" s="245">
        <v>2759.9333333333338</v>
      </c>
      <c r="L59" s="245">
        <v>2776.8666666666668</v>
      </c>
      <c r="M59" s="246">
        <v>2743</v>
      </c>
      <c r="N59" s="246">
        <v>2710.9</v>
      </c>
      <c r="O59" s="246">
        <v>4112850</v>
      </c>
      <c r="P59" s="247">
        <v>7.6647930505876344E-4</v>
      </c>
    </row>
    <row r="60" spans="1:16" ht="12.75" customHeight="1">
      <c r="A60" s="239">
        <v>50</v>
      </c>
      <c r="B60" s="251" t="s">
        <v>115</v>
      </c>
      <c r="C60" s="243" t="s">
        <v>95</v>
      </c>
      <c r="D60" s="244">
        <v>45407</v>
      </c>
      <c r="E60" s="243">
        <v>935.6</v>
      </c>
      <c r="F60" s="243">
        <v>929.41666666666663</v>
      </c>
      <c r="G60" s="245">
        <v>914.83333333333326</v>
      </c>
      <c r="H60" s="245">
        <v>894.06666666666661</v>
      </c>
      <c r="I60" s="245">
        <v>879.48333333333323</v>
      </c>
      <c r="J60" s="245">
        <v>950.18333333333328</v>
      </c>
      <c r="K60" s="245">
        <v>964.76666666666654</v>
      </c>
      <c r="L60" s="245">
        <v>985.5333333333333</v>
      </c>
      <c r="M60" s="246">
        <v>944</v>
      </c>
      <c r="N60" s="246">
        <v>908.65</v>
      </c>
      <c r="O60" s="246">
        <v>14874000</v>
      </c>
      <c r="P60" s="247">
        <v>-2.5933202357563849E-2</v>
      </c>
    </row>
    <row r="61" spans="1:16" ht="12.75" customHeight="1">
      <c r="A61" s="239">
        <v>51</v>
      </c>
      <c r="B61" s="251" t="s">
        <v>918</v>
      </c>
      <c r="C61" s="250" t="s">
        <v>96</v>
      </c>
      <c r="D61" s="244">
        <v>45407</v>
      </c>
      <c r="E61" s="243">
        <v>1163.2</v>
      </c>
      <c r="F61" s="243">
        <v>1158.5999999999999</v>
      </c>
      <c r="G61" s="245">
        <v>1149.6999999999998</v>
      </c>
      <c r="H61" s="245">
        <v>1136.1999999999998</v>
      </c>
      <c r="I61" s="245">
        <v>1127.2999999999997</v>
      </c>
      <c r="J61" s="245">
        <v>1172.0999999999999</v>
      </c>
      <c r="K61" s="245">
        <v>1181</v>
      </c>
      <c r="L61" s="245">
        <v>1194.5</v>
      </c>
      <c r="M61" s="246">
        <v>1167.5</v>
      </c>
      <c r="N61" s="246">
        <v>1145.0999999999999</v>
      </c>
      <c r="O61" s="246">
        <v>1478400</v>
      </c>
      <c r="P61" s="247">
        <v>1.1978917105893628E-2</v>
      </c>
    </row>
    <row r="62" spans="1:16" ht="12.75" customHeight="1">
      <c r="A62" s="239">
        <v>52</v>
      </c>
      <c r="B62" s="251" t="s">
        <v>40</v>
      </c>
      <c r="C62" s="248" t="s">
        <v>97</v>
      </c>
      <c r="D62" s="244">
        <v>45407</v>
      </c>
      <c r="E62" s="243">
        <v>281.89999999999998</v>
      </c>
      <c r="F62" s="243">
        <v>281.93333333333334</v>
      </c>
      <c r="G62" s="245">
        <v>279.86666666666667</v>
      </c>
      <c r="H62" s="245">
        <v>277.83333333333331</v>
      </c>
      <c r="I62" s="245">
        <v>275.76666666666665</v>
      </c>
      <c r="J62" s="245">
        <v>283.9666666666667</v>
      </c>
      <c r="K62" s="245">
        <v>286.03333333333342</v>
      </c>
      <c r="L62" s="245">
        <v>288.06666666666672</v>
      </c>
      <c r="M62" s="246">
        <v>284</v>
      </c>
      <c r="N62" s="246">
        <v>279.89999999999998</v>
      </c>
      <c r="O62" s="246">
        <v>23675400</v>
      </c>
      <c r="P62" s="247">
        <v>-4.3149129447388346E-3</v>
      </c>
    </row>
    <row r="63" spans="1:16" ht="12.75" customHeight="1">
      <c r="A63" s="239">
        <v>53</v>
      </c>
      <c r="B63" s="251" t="s">
        <v>61</v>
      </c>
      <c r="C63" s="243" t="s">
        <v>98</v>
      </c>
      <c r="D63" s="244">
        <v>45407</v>
      </c>
      <c r="E63" s="243">
        <v>158.6</v>
      </c>
      <c r="F63" s="243">
        <v>157.06666666666666</v>
      </c>
      <c r="G63" s="245">
        <v>154.73333333333332</v>
      </c>
      <c r="H63" s="245">
        <v>150.86666666666665</v>
      </c>
      <c r="I63" s="245">
        <v>148.5333333333333</v>
      </c>
      <c r="J63" s="245">
        <v>160.93333333333334</v>
      </c>
      <c r="K63" s="245">
        <v>163.26666666666671</v>
      </c>
      <c r="L63" s="245">
        <v>167.13333333333335</v>
      </c>
      <c r="M63" s="246">
        <v>159.4</v>
      </c>
      <c r="N63" s="246">
        <v>153.19999999999999</v>
      </c>
      <c r="O63" s="246">
        <v>36585000</v>
      </c>
      <c r="P63" s="247">
        <v>-8.8337901819087961E-2</v>
      </c>
    </row>
    <row r="64" spans="1:16" ht="12.75" customHeight="1">
      <c r="A64" s="239">
        <v>54</v>
      </c>
      <c r="B64" s="251" t="s">
        <v>40</v>
      </c>
      <c r="C64" s="243" t="s">
        <v>99</v>
      </c>
      <c r="D64" s="244">
        <v>45407</v>
      </c>
      <c r="E64" s="243">
        <v>3044.7</v>
      </c>
      <c r="F64" s="243">
        <v>3033.85</v>
      </c>
      <c r="G64" s="245">
        <v>3016.3999999999996</v>
      </c>
      <c r="H64" s="245">
        <v>2988.1</v>
      </c>
      <c r="I64" s="245">
        <v>2970.6499999999996</v>
      </c>
      <c r="J64" s="245">
        <v>3062.1499999999996</v>
      </c>
      <c r="K64" s="245">
        <v>3079.5999999999995</v>
      </c>
      <c r="L64" s="245">
        <v>3107.8999999999996</v>
      </c>
      <c r="M64" s="246">
        <v>3051.3</v>
      </c>
      <c r="N64" s="246">
        <v>3005.55</v>
      </c>
      <c r="O64" s="246">
        <v>3147000</v>
      </c>
      <c r="P64" s="247">
        <v>-2.8517110266159697E-3</v>
      </c>
    </row>
    <row r="65" spans="1:16" ht="12.75" customHeight="1">
      <c r="A65" s="239">
        <v>55</v>
      </c>
      <c r="B65" s="251" t="s">
        <v>57</v>
      </c>
      <c r="C65" s="243" t="s">
        <v>100</v>
      </c>
      <c r="D65" s="244">
        <v>45407</v>
      </c>
      <c r="E65" s="243">
        <v>510.1</v>
      </c>
      <c r="F65" s="243">
        <v>508.73333333333335</v>
      </c>
      <c r="G65" s="245">
        <v>506.61666666666667</v>
      </c>
      <c r="H65" s="245">
        <v>503.13333333333333</v>
      </c>
      <c r="I65" s="245">
        <v>501.01666666666665</v>
      </c>
      <c r="J65" s="245">
        <v>512.2166666666667</v>
      </c>
      <c r="K65" s="245">
        <v>514.33333333333337</v>
      </c>
      <c r="L65" s="245">
        <v>517.81666666666672</v>
      </c>
      <c r="M65" s="246">
        <v>510.85</v>
      </c>
      <c r="N65" s="246">
        <v>505.25</v>
      </c>
      <c r="O65" s="246">
        <v>23193750</v>
      </c>
      <c r="P65" s="247">
        <v>-2.2237445328555618E-2</v>
      </c>
    </row>
    <row r="66" spans="1:16" ht="12.75" customHeight="1">
      <c r="A66" s="239">
        <v>56</v>
      </c>
      <c r="B66" s="251" t="s">
        <v>47</v>
      </c>
      <c r="C66" s="248" t="s">
        <v>101</v>
      </c>
      <c r="D66" s="244">
        <v>45407</v>
      </c>
      <c r="E66" s="243">
        <v>1994.45</v>
      </c>
      <c r="F66" s="243">
        <v>1999.4833333333333</v>
      </c>
      <c r="G66" s="245">
        <v>1980.9666666666667</v>
      </c>
      <c r="H66" s="245">
        <v>1967.4833333333333</v>
      </c>
      <c r="I66" s="245">
        <v>1948.9666666666667</v>
      </c>
      <c r="J66" s="245">
        <v>2012.9666666666667</v>
      </c>
      <c r="K66" s="245">
        <v>2031.4833333333336</v>
      </c>
      <c r="L66" s="245">
        <v>2044.9666666666667</v>
      </c>
      <c r="M66" s="246">
        <v>2018</v>
      </c>
      <c r="N66" s="246">
        <v>1986</v>
      </c>
      <c r="O66" s="246">
        <v>3209500</v>
      </c>
      <c r="P66" s="247">
        <v>1.9779172293271904E-2</v>
      </c>
    </row>
    <row r="67" spans="1:16" ht="12.75" customHeight="1">
      <c r="A67" s="239">
        <v>57</v>
      </c>
      <c r="B67" s="251" t="s">
        <v>918</v>
      </c>
      <c r="C67" s="243" t="s">
        <v>102</v>
      </c>
      <c r="D67" s="244">
        <v>45407</v>
      </c>
      <c r="E67" s="243">
        <v>2224.3000000000002</v>
      </c>
      <c r="F67" s="243">
        <v>2215.0333333333333</v>
      </c>
      <c r="G67" s="245">
        <v>2201.2166666666667</v>
      </c>
      <c r="H67" s="245">
        <v>2178.1333333333332</v>
      </c>
      <c r="I67" s="245">
        <v>2164.3166666666666</v>
      </c>
      <c r="J67" s="245">
        <v>2238.1166666666668</v>
      </c>
      <c r="K67" s="245">
        <v>2251.9333333333334</v>
      </c>
      <c r="L67" s="245">
        <v>2275.0166666666669</v>
      </c>
      <c r="M67" s="246">
        <v>2228.85</v>
      </c>
      <c r="N67" s="246">
        <v>2191.9499999999998</v>
      </c>
      <c r="O67" s="246">
        <v>2971200</v>
      </c>
      <c r="P67" s="247">
        <v>-3.3209218073865353E-3</v>
      </c>
    </row>
    <row r="68" spans="1:16" ht="12.75" customHeight="1">
      <c r="A68" s="239">
        <v>58</v>
      </c>
      <c r="B68" s="251" t="s">
        <v>42</v>
      </c>
      <c r="C68" s="248" t="s">
        <v>104</v>
      </c>
      <c r="D68" s="244">
        <v>45407</v>
      </c>
      <c r="E68" s="243">
        <v>3755.4</v>
      </c>
      <c r="F68" s="243">
        <v>3761.9166666666665</v>
      </c>
      <c r="G68" s="245">
        <v>3732.083333333333</v>
      </c>
      <c r="H68" s="245">
        <v>3708.7666666666664</v>
      </c>
      <c r="I68" s="245">
        <v>3678.9333333333329</v>
      </c>
      <c r="J68" s="245">
        <v>3785.2333333333331</v>
      </c>
      <c r="K68" s="245">
        <v>3815.0666666666662</v>
      </c>
      <c r="L68" s="245">
        <v>3838.3833333333332</v>
      </c>
      <c r="M68" s="246">
        <v>3791.75</v>
      </c>
      <c r="N68" s="246">
        <v>3738.6</v>
      </c>
      <c r="O68" s="246">
        <v>2906600</v>
      </c>
      <c r="P68" s="247">
        <v>-4.1801279092767193E-2</v>
      </c>
    </row>
    <row r="69" spans="1:16" ht="12.75" customHeight="1">
      <c r="A69" s="239">
        <v>59</v>
      </c>
      <c r="B69" s="251" t="s">
        <v>40</v>
      </c>
      <c r="C69" s="243" t="s">
        <v>105</v>
      </c>
      <c r="D69" s="244">
        <v>45407</v>
      </c>
      <c r="E69" s="243">
        <v>7704.35</v>
      </c>
      <c r="F69" s="243">
        <v>7708.1333333333341</v>
      </c>
      <c r="G69" s="245">
        <v>7631.3666666666686</v>
      </c>
      <c r="H69" s="245">
        <v>7558.3833333333341</v>
      </c>
      <c r="I69" s="245">
        <v>7481.6166666666686</v>
      </c>
      <c r="J69" s="245">
        <v>7781.1166666666686</v>
      </c>
      <c r="K69" s="245">
        <v>7857.8833333333332</v>
      </c>
      <c r="L69" s="245">
        <v>7930.8666666666686</v>
      </c>
      <c r="M69" s="246">
        <v>7784.9</v>
      </c>
      <c r="N69" s="246">
        <v>7635.15</v>
      </c>
      <c r="O69" s="246">
        <v>1204900</v>
      </c>
      <c r="P69" s="247">
        <v>1.7652027027027027E-2</v>
      </c>
    </row>
    <row r="70" spans="1:16" ht="12.75" customHeight="1">
      <c r="A70" s="239">
        <v>60</v>
      </c>
      <c r="B70" s="251" t="s">
        <v>106</v>
      </c>
      <c r="C70" s="250" t="s">
        <v>107</v>
      </c>
      <c r="D70" s="244">
        <v>45407</v>
      </c>
      <c r="E70" s="243">
        <v>907.8</v>
      </c>
      <c r="F70" s="243">
        <v>902.04999999999984</v>
      </c>
      <c r="G70" s="245">
        <v>892.4499999999997</v>
      </c>
      <c r="H70" s="245">
        <v>877.09999999999991</v>
      </c>
      <c r="I70" s="245">
        <v>867.49999999999977</v>
      </c>
      <c r="J70" s="245">
        <v>917.39999999999964</v>
      </c>
      <c r="K70" s="245">
        <v>926.99999999999977</v>
      </c>
      <c r="L70" s="245">
        <v>942.34999999999957</v>
      </c>
      <c r="M70" s="246">
        <v>911.65</v>
      </c>
      <c r="N70" s="246">
        <v>886.7</v>
      </c>
      <c r="O70" s="246">
        <v>44939400</v>
      </c>
      <c r="P70" s="247">
        <v>2.0724806056290523E-2</v>
      </c>
    </row>
    <row r="71" spans="1:16" ht="12.75" customHeight="1">
      <c r="A71" s="239">
        <v>61</v>
      </c>
      <c r="B71" s="251" t="s">
        <v>42</v>
      </c>
      <c r="C71" s="243" t="s">
        <v>108</v>
      </c>
      <c r="D71" s="244">
        <v>45407</v>
      </c>
      <c r="E71" s="243">
        <v>6207.15</v>
      </c>
      <c r="F71" s="243">
        <v>6226.6333333333341</v>
      </c>
      <c r="G71" s="245">
        <v>6133.2666666666682</v>
      </c>
      <c r="H71" s="245">
        <v>6059.3833333333341</v>
      </c>
      <c r="I71" s="245">
        <v>5966.0166666666682</v>
      </c>
      <c r="J71" s="245">
        <v>6300.5166666666682</v>
      </c>
      <c r="K71" s="245">
        <v>6393.883333333335</v>
      </c>
      <c r="L71" s="245">
        <v>6467.7666666666682</v>
      </c>
      <c r="M71" s="246">
        <v>6320</v>
      </c>
      <c r="N71" s="246">
        <v>6152.75</v>
      </c>
      <c r="O71" s="246">
        <v>1960000</v>
      </c>
      <c r="P71" s="247">
        <v>-1.9877484685585697E-2</v>
      </c>
    </row>
    <row r="72" spans="1:16" ht="12.75" customHeight="1">
      <c r="A72" s="239">
        <v>62</v>
      </c>
      <c r="B72" s="251" t="s">
        <v>54</v>
      </c>
      <c r="C72" s="243" t="s">
        <v>109</v>
      </c>
      <c r="D72" s="244">
        <v>45407</v>
      </c>
      <c r="E72" s="243">
        <v>4046.8</v>
      </c>
      <c r="F72" s="243">
        <v>4027.4666666666667</v>
      </c>
      <c r="G72" s="245">
        <v>3999.9333333333334</v>
      </c>
      <c r="H72" s="245">
        <v>3953.0666666666666</v>
      </c>
      <c r="I72" s="245">
        <v>3925.5333333333333</v>
      </c>
      <c r="J72" s="245">
        <v>4074.3333333333335</v>
      </c>
      <c r="K72" s="245">
        <v>4101.8666666666668</v>
      </c>
      <c r="L72" s="245">
        <v>4148.7333333333336</v>
      </c>
      <c r="M72" s="246">
        <v>4055</v>
      </c>
      <c r="N72" s="246">
        <v>3980.6</v>
      </c>
      <c r="O72" s="246">
        <v>3760400</v>
      </c>
      <c r="P72" s="247">
        <v>-5.5555555555555552E-2</v>
      </c>
    </row>
    <row r="73" spans="1:16" ht="12.75" customHeight="1">
      <c r="A73" s="239">
        <v>63</v>
      </c>
      <c r="B73" s="251" t="s">
        <v>54</v>
      </c>
      <c r="C73" s="243" t="s">
        <v>110</v>
      </c>
      <c r="D73" s="244">
        <v>45407</v>
      </c>
      <c r="E73" s="243">
        <v>3012.4</v>
      </c>
      <c r="F73" s="243">
        <v>3016.9833333333336</v>
      </c>
      <c r="G73" s="245">
        <v>3002.4666666666672</v>
      </c>
      <c r="H73" s="245">
        <v>2992.5333333333338</v>
      </c>
      <c r="I73" s="245">
        <v>2978.0166666666673</v>
      </c>
      <c r="J73" s="245">
        <v>3026.916666666667</v>
      </c>
      <c r="K73" s="245">
        <v>3041.4333333333334</v>
      </c>
      <c r="L73" s="245">
        <v>3051.3666666666668</v>
      </c>
      <c r="M73" s="246">
        <v>3031.5</v>
      </c>
      <c r="N73" s="246">
        <v>3007.05</v>
      </c>
      <c r="O73" s="246">
        <v>1877425</v>
      </c>
      <c r="P73" s="247">
        <v>2.2924782738987116E-2</v>
      </c>
    </row>
    <row r="74" spans="1:16" ht="12.75" customHeight="1">
      <c r="A74" s="239">
        <v>64</v>
      </c>
      <c r="B74" s="251" t="s">
        <v>54</v>
      </c>
      <c r="C74" s="243" t="s">
        <v>111</v>
      </c>
      <c r="D74" s="244">
        <v>45407</v>
      </c>
      <c r="E74" s="243">
        <v>322.60000000000002</v>
      </c>
      <c r="F74" s="243">
        <v>322.13333333333333</v>
      </c>
      <c r="G74" s="245">
        <v>320.56666666666666</v>
      </c>
      <c r="H74" s="245">
        <v>318.53333333333336</v>
      </c>
      <c r="I74" s="245">
        <v>316.9666666666667</v>
      </c>
      <c r="J74" s="245">
        <v>324.16666666666663</v>
      </c>
      <c r="K74" s="245">
        <v>325.73333333333323</v>
      </c>
      <c r="L74" s="245">
        <v>327.76666666666659</v>
      </c>
      <c r="M74" s="246">
        <v>323.7</v>
      </c>
      <c r="N74" s="246">
        <v>320.10000000000002</v>
      </c>
      <c r="O74" s="246">
        <v>21956400</v>
      </c>
      <c r="P74" s="247">
        <v>1.1778367617783676E-2</v>
      </c>
    </row>
    <row r="75" spans="1:16" ht="12.75" customHeight="1">
      <c r="A75" s="239">
        <v>65</v>
      </c>
      <c r="B75" s="251" t="s">
        <v>61</v>
      </c>
      <c r="C75" s="243" t="s">
        <v>112</v>
      </c>
      <c r="D75" s="244">
        <v>45407</v>
      </c>
      <c r="E75" s="243">
        <v>155</v>
      </c>
      <c r="F75" s="243">
        <v>153.96666666666667</v>
      </c>
      <c r="G75" s="245">
        <v>152.63333333333333</v>
      </c>
      <c r="H75" s="245">
        <v>150.26666666666665</v>
      </c>
      <c r="I75" s="245">
        <v>148.93333333333331</v>
      </c>
      <c r="J75" s="245">
        <v>156.33333333333334</v>
      </c>
      <c r="K75" s="245">
        <v>157.66666666666666</v>
      </c>
      <c r="L75" s="245">
        <v>160.03333333333336</v>
      </c>
      <c r="M75" s="246">
        <v>155.30000000000001</v>
      </c>
      <c r="N75" s="246">
        <v>151.6</v>
      </c>
      <c r="O75" s="246">
        <v>95975000</v>
      </c>
      <c r="P75" s="247">
        <v>-5.1826898160145119E-3</v>
      </c>
    </row>
    <row r="76" spans="1:16" ht="12.75" customHeight="1">
      <c r="A76" s="239">
        <v>66</v>
      </c>
      <c r="B76" s="251" t="s">
        <v>82</v>
      </c>
      <c r="C76" s="243" t="s">
        <v>113</v>
      </c>
      <c r="D76" s="244">
        <v>45407</v>
      </c>
      <c r="E76" s="243">
        <v>191.75</v>
      </c>
      <c r="F76" s="243">
        <v>189.70000000000002</v>
      </c>
      <c r="G76" s="245">
        <v>187.05000000000004</v>
      </c>
      <c r="H76" s="245">
        <v>182.35000000000002</v>
      </c>
      <c r="I76" s="245">
        <v>179.70000000000005</v>
      </c>
      <c r="J76" s="245">
        <v>194.40000000000003</v>
      </c>
      <c r="K76" s="245">
        <v>197.05</v>
      </c>
      <c r="L76" s="245">
        <v>201.75000000000003</v>
      </c>
      <c r="M76" s="246">
        <v>192.35</v>
      </c>
      <c r="N76" s="246">
        <v>185</v>
      </c>
      <c r="O76" s="246">
        <v>131663925</v>
      </c>
      <c r="P76" s="247">
        <v>2.8151905969776E-2</v>
      </c>
    </row>
    <row r="77" spans="1:16" ht="12.75" customHeight="1">
      <c r="A77" s="239">
        <v>67</v>
      </c>
      <c r="B77" s="251" t="s">
        <v>42</v>
      </c>
      <c r="C77" s="243" t="s">
        <v>114</v>
      </c>
      <c r="D77" s="244">
        <v>45407</v>
      </c>
      <c r="E77" s="243">
        <v>1019.35</v>
      </c>
      <c r="F77" s="243">
        <v>1015.25</v>
      </c>
      <c r="G77" s="245">
        <v>1009.7</v>
      </c>
      <c r="H77" s="245">
        <v>1000.0500000000001</v>
      </c>
      <c r="I77" s="245">
        <v>994.50000000000011</v>
      </c>
      <c r="J77" s="245">
        <v>1024.9000000000001</v>
      </c>
      <c r="K77" s="245">
        <v>1030.4499999999998</v>
      </c>
      <c r="L77" s="245">
        <v>1040.0999999999999</v>
      </c>
      <c r="M77" s="246">
        <v>1020.8</v>
      </c>
      <c r="N77" s="246">
        <v>1005.6</v>
      </c>
      <c r="O77" s="246">
        <v>13260975</v>
      </c>
      <c r="P77" s="247">
        <v>2.631146193060352E-3</v>
      </c>
    </row>
    <row r="78" spans="1:16" ht="12.75" customHeight="1">
      <c r="A78" s="239">
        <v>68</v>
      </c>
      <c r="B78" s="251" t="s">
        <v>115</v>
      </c>
      <c r="C78" s="243" t="s">
        <v>116</v>
      </c>
      <c r="D78" s="244">
        <v>45407</v>
      </c>
      <c r="E78" s="243">
        <v>85.85</v>
      </c>
      <c r="F78" s="243">
        <v>85.583333333333329</v>
      </c>
      <c r="G78" s="245">
        <v>84.266666666666652</v>
      </c>
      <c r="H78" s="245">
        <v>82.683333333333323</v>
      </c>
      <c r="I78" s="245">
        <v>81.366666666666646</v>
      </c>
      <c r="J78" s="245">
        <v>87.166666666666657</v>
      </c>
      <c r="K78" s="245">
        <v>88.483333333333348</v>
      </c>
      <c r="L78" s="245">
        <v>90.066666666666663</v>
      </c>
      <c r="M78" s="246">
        <v>86.9</v>
      </c>
      <c r="N78" s="246">
        <v>84</v>
      </c>
      <c r="O78" s="246">
        <v>189225000</v>
      </c>
      <c r="P78" s="247">
        <v>-1.3605442176870748E-2</v>
      </c>
    </row>
    <row r="79" spans="1:16" ht="12.75" customHeight="1">
      <c r="A79" s="239">
        <v>69</v>
      </c>
      <c r="B79" s="251" t="s">
        <v>918</v>
      </c>
      <c r="C79" s="243" t="s">
        <v>117</v>
      </c>
      <c r="D79" s="244">
        <v>45407</v>
      </c>
      <c r="E79" s="243">
        <v>709.25</v>
      </c>
      <c r="F79" s="243">
        <v>704.35</v>
      </c>
      <c r="G79" s="245">
        <v>692</v>
      </c>
      <c r="H79" s="245">
        <v>674.75</v>
      </c>
      <c r="I79" s="245">
        <v>662.4</v>
      </c>
      <c r="J79" s="245">
        <v>721.6</v>
      </c>
      <c r="K79" s="245">
        <v>733.95000000000016</v>
      </c>
      <c r="L79" s="245">
        <v>751.2</v>
      </c>
      <c r="M79" s="246">
        <v>716.7</v>
      </c>
      <c r="N79" s="246">
        <v>687.1</v>
      </c>
      <c r="O79" s="246">
        <v>7789600</v>
      </c>
      <c r="P79" s="247">
        <v>5.6045118082481492E-2</v>
      </c>
    </row>
    <row r="80" spans="1:16" ht="12.75" customHeight="1">
      <c r="A80" s="239">
        <v>70</v>
      </c>
      <c r="B80" s="251" t="s">
        <v>57</v>
      </c>
      <c r="C80" s="249" t="s">
        <v>118</v>
      </c>
      <c r="D80" s="244">
        <v>45407</v>
      </c>
      <c r="E80" s="243">
        <v>1213</v>
      </c>
      <c r="F80" s="243">
        <v>1204.1499999999999</v>
      </c>
      <c r="G80" s="245">
        <v>1186.8499999999997</v>
      </c>
      <c r="H80" s="245">
        <v>1160.6999999999998</v>
      </c>
      <c r="I80" s="245">
        <v>1143.3999999999996</v>
      </c>
      <c r="J80" s="245">
        <v>1230.2999999999997</v>
      </c>
      <c r="K80" s="245">
        <v>1247.5999999999999</v>
      </c>
      <c r="L80" s="245">
        <v>1273.7499999999998</v>
      </c>
      <c r="M80" s="246">
        <v>1221.45</v>
      </c>
      <c r="N80" s="246">
        <v>1178</v>
      </c>
      <c r="O80" s="246">
        <v>5919500</v>
      </c>
      <c r="P80" s="247">
        <v>4.0608244704227831E-2</v>
      </c>
    </row>
    <row r="81" spans="1:16" ht="12.75" customHeight="1">
      <c r="A81" s="239">
        <v>71</v>
      </c>
      <c r="B81" s="251" t="s">
        <v>106</v>
      </c>
      <c r="C81" s="243" t="s">
        <v>119</v>
      </c>
      <c r="D81" s="244">
        <v>45407</v>
      </c>
      <c r="E81" s="243">
        <v>2512</v>
      </c>
      <c r="F81" s="243">
        <v>2473.4</v>
      </c>
      <c r="G81" s="245">
        <v>2420.8500000000004</v>
      </c>
      <c r="H81" s="245">
        <v>2329.7000000000003</v>
      </c>
      <c r="I81" s="245">
        <v>2277.1500000000005</v>
      </c>
      <c r="J81" s="245">
        <v>2564.5500000000002</v>
      </c>
      <c r="K81" s="245">
        <v>2617.1000000000004</v>
      </c>
      <c r="L81" s="245">
        <v>2708.25</v>
      </c>
      <c r="M81" s="246">
        <v>2525.9499999999998</v>
      </c>
      <c r="N81" s="246">
        <v>2382.25</v>
      </c>
      <c r="O81" s="246">
        <v>4381400</v>
      </c>
      <c r="P81" s="247">
        <v>-2.7209449483231386E-2</v>
      </c>
    </row>
    <row r="82" spans="1:16" ht="12.75" customHeight="1">
      <c r="A82" s="239">
        <v>72</v>
      </c>
      <c r="B82" s="251" t="s">
        <v>42</v>
      </c>
      <c r="C82" s="243" t="s">
        <v>120</v>
      </c>
      <c r="D82" s="244">
        <v>45407</v>
      </c>
      <c r="E82" s="243">
        <v>453.6</v>
      </c>
      <c r="F82" s="243">
        <v>451</v>
      </c>
      <c r="G82" s="245">
        <v>447.65</v>
      </c>
      <c r="H82" s="245">
        <v>441.7</v>
      </c>
      <c r="I82" s="245">
        <v>438.34999999999997</v>
      </c>
      <c r="J82" s="245">
        <v>456.95</v>
      </c>
      <c r="K82" s="245">
        <v>460.3</v>
      </c>
      <c r="L82" s="245">
        <v>466.25</v>
      </c>
      <c r="M82" s="246">
        <v>454.35</v>
      </c>
      <c r="N82" s="246">
        <v>445.05</v>
      </c>
      <c r="O82" s="246">
        <v>8836000</v>
      </c>
      <c r="P82" s="247">
        <v>-1.2075134168157423E-2</v>
      </c>
    </row>
    <row r="83" spans="1:16" ht="12.75" customHeight="1">
      <c r="A83" s="239">
        <v>73</v>
      </c>
      <c r="B83" s="251" t="s">
        <v>47</v>
      </c>
      <c r="C83" s="243" t="s">
        <v>121</v>
      </c>
      <c r="D83" s="244">
        <v>45407</v>
      </c>
      <c r="E83" s="243">
        <v>2247.25</v>
      </c>
      <c r="F83" s="243">
        <v>2254.6333333333332</v>
      </c>
      <c r="G83" s="245">
        <v>2233.6166666666663</v>
      </c>
      <c r="H83" s="245">
        <v>2219.9833333333331</v>
      </c>
      <c r="I83" s="245">
        <v>2198.9666666666662</v>
      </c>
      <c r="J83" s="245">
        <v>2268.2666666666664</v>
      </c>
      <c r="K83" s="245">
        <v>2289.2833333333328</v>
      </c>
      <c r="L83" s="245">
        <v>2302.9166666666665</v>
      </c>
      <c r="M83" s="246">
        <v>2275.65</v>
      </c>
      <c r="N83" s="246">
        <v>2241</v>
      </c>
      <c r="O83" s="246">
        <v>6762429</v>
      </c>
      <c r="P83" s="247">
        <v>1.6272401433691755E-2</v>
      </c>
    </row>
    <row r="84" spans="1:16" ht="12.75" customHeight="1">
      <c r="A84" s="239">
        <v>74</v>
      </c>
      <c r="B84" s="251" t="s">
        <v>82</v>
      </c>
      <c r="C84" s="243" t="s">
        <v>122</v>
      </c>
      <c r="D84" s="244">
        <v>45407</v>
      </c>
      <c r="E84" s="243">
        <v>551.04999999999995</v>
      </c>
      <c r="F84" s="243">
        <v>550.88333333333333</v>
      </c>
      <c r="G84" s="245">
        <v>538.86666666666667</v>
      </c>
      <c r="H84" s="245">
        <v>526.68333333333339</v>
      </c>
      <c r="I84" s="245">
        <v>514.66666666666674</v>
      </c>
      <c r="J84" s="245">
        <v>563.06666666666661</v>
      </c>
      <c r="K84" s="245">
        <v>575.08333333333326</v>
      </c>
      <c r="L84" s="245">
        <v>587.26666666666654</v>
      </c>
      <c r="M84" s="246">
        <v>562.9</v>
      </c>
      <c r="N84" s="246">
        <v>538.70000000000005</v>
      </c>
      <c r="O84" s="246">
        <v>6303750</v>
      </c>
      <c r="P84" s="247">
        <v>0.11768617021276596</v>
      </c>
    </row>
    <row r="85" spans="1:16" ht="12.75" customHeight="1">
      <c r="A85" s="239">
        <v>75</v>
      </c>
      <c r="B85" s="251" t="s">
        <v>40</v>
      </c>
      <c r="C85" s="243" t="s">
        <v>123</v>
      </c>
      <c r="D85" s="244">
        <v>45407</v>
      </c>
      <c r="E85" s="243">
        <v>3598.7</v>
      </c>
      <c r="F85" s="243">
        <v>3574.15</v>
      </c>
      <c r="G85" s="245">
        <v>3540.6000000000004</v>
      </c>
      <c r="H85" s="245">
        <v>3482.5000000000005</v>
      </c>
      <c r="I85" s="245">
        <v>3448.9500000000007</v>
      </c>
      <c r="J85" s="245">
        <v>3632.25</v>
      </c>
      <c r="K85" s="245">
        <v>3665.8</v>
      </c>
      <c r="L85" s="245">
        <v>3723.8999999999996</v>
      </c>
      <c r="M85" s="246">
        <v>3607.7</v>
      </c>
      <c r="N85" s="246">
        <v>3516.05</v>
      </c>
      <c r="O85" s="246">
        <v>7340700</v>
      </c>
      <c r="P85" s="247">
        <v>-1.2948769665187576E-2</v>
      </c>
    </row>
    <row r="86" spans="1:16" ht="12.75" customHeight="1">
      <c r="A86" s="239">
        <v>76</v>
      </c>
      <c r="B86" s="251" t="s">
        <v>40</v>
      </c>
      <c r="C86" s="250" t="s">
        <v>124</v>
      </c>
      <c r="D86" s="244">
        <v>45407</v>
      </c>
      <c r="E86" s="243">
        <v>1554.5</v>
      </c>
      <c r="F86" s="243">
        <v>1550.3833333333332</v>
      </c>
      <c r="G86" s="245">
        <v>1544.0166666666664</v>
      </c>
      <c r="H86" s="245">
        <v>1533.5333333333333</v>
      </c>
      <c r="I86" s="245">
        <v>1527.1666666666665</v>
      </c>
      <c r="J86" s="245">
        <v>1560.8666666666663</v>
      </c>
      <c r="K86" s="245">
        <v>1567.2333333333331</v>
      </c>
      <c r="L86" s="245">
        <v>1577.7166666666662</v>
      </c>
      <c r="M86" s="246">
        <v>1556.75</v>
      </c>
      <c r="N86" s="246">
        <v>1539.9</v>
      </c>
      <c r="O86" s="246">
        <v>7226500</v>
      </c>
      <c r="P86" s="247">
        <v>-1.8405324640043467E-2</v>
      </c>
    </row>
    <row r="87" spans="1:16" ht="12.75" customHeight="1">
      <c r="A87" s="239">
        <v>77</v>
      </c>
      <c r="B87" s="251" t="s">
        <v>85</v>
      </c>
      <c r="C87" s="243" t="s">
        <v>125</v>
      </c>
      <c r="D87" s="244">
        <v>45407</v>
      </c>
      <c r="E87" s="243">
        <v>1548.35</v>
      </c>
      <c r="F87" s="243">
        <v>1543.2666666666667</v>
      </c>
      <c r="G87" s="245">
        <v>1536.3333333333333</v>
      </c>
      <c r="H87" s="245">
        <v>1524.3166666666666</v>
      </c>
      <c r="I87" s="245">
        <v>1517.3833333333332</v>
      </c>
      <c r="J87" s="245">
        <v>1555.2833333333333</v>
      </c>
      <c r="K87" s="245">
        <v>1562.2166666666667</v>
      </c>
      <c r="L87" s="245">
        <v>1574.2333333333333</v>
      </c>
      <c r="M87" s="246">
        <v>1550.2</v>
      </c>
      <c r="N87" s="246">
        <v>1531.25</v>
      </c>
      <c r="O87" s="246">
        <v>15096900</v>
      </c>
      <c r="P87" s="247">
        <v>-1.5250445185151363E-2</v>
      </c>
    </row>
    <row r="88" spans="1:16" ht="12.75" customHeight="1">
      <c r="A88" s="239">
        <v>78</v>
      </c>
      <c r="B88" s="251" t="s">
        <v>66</v>
      </c>
      <c r="C88" s="243" t="s">
        <v>126</v>
      </c>
      <c r="D88" s="244">
        <v>45407</v>
      </c>
      <c r="E88" s="243">
        <v>3686.5</v>
      </c>
      <c r="F88" s="243">
        <v>3693.4</v>
      </c>
      <c r="G88" s="245">
        <v>3665.1000000000004</v>
      </c>
      <c r="H88" s="245">
        <v>3643.7000000000003</v>
      </c>
      <c r="I88" s="245">
        <v>3615.4000000000005</v>
      </c>
      <c r="J88" s="245">
        <v>3714.8</v>
      </c>
      <c r="K88" s="245">
        <v>3743.1000000000004</v>
      </c>
      <c r="L88" s="245">
        <v>3764.5</v>
      </c>
      <c r="M88" s="246">
        <v>3721.7</v>
      </c>
      <c r="N88" s="246">
        <v>3672</v>
      </c>
      <c r="O88" s="246">
        <v>2911800</v>
      </c>
      <c r="P88" s="247">
        <v>2.7633668607728958E-2</v>
      </c>
    </row>
    <row r="89" spans="1:16" ht="12.75" customHeight="1">
      <c r="A89" s="239">
        <v>79</v>
      </c>
      <c r="B89" s="251" t="s">
        <v>61</v>
      </c>
      <c r="C89" s="243" t="s">
        <v>127</v>
      </c>
      <c r="D89" s="244">
        <v>45407</v>
      </c>
      <c r="E89" s="243">
        <v>1552.55</v>
      </c>
      <c r="F89" s="243">
        <v>1547.3166666666666</v>
      </c>
      <c r="G89" s="245">
        <v>1537.2333333333331</v>
      </c>
      <c r="H89" s="245">
        <v>1521.9166666666665</v>
      </c>
      <c r="I89" s="245">
        <v>1511.833333333333</v>
      </c>
      <c r="J89" s="245">
        <v>1562.6333333333332</v>
      </c>
      <c r="K89" s="245">
        <v>1572.7166666666667</v>
      </c>
      <c r="L89" s="245">
        <v>1588.0333333333333</v>
      </c>
      <c r="M89" s="246">
        <v>1557.4</v>
      </c>
      <c r="N89" s="246">
        <v>1532</v>
      </c>
      <c r="O89" s="246">
        <v>181998850</v>
      </c>
      <c r="P89" s="247">
        <v>-3.03574620458468E-2</v>
      </c>
    </row>
    <row r="90" spans="1:16" ht="12.75" customHeight="1">
      <c r="A90" s="239">
        <v>80</v>
      </c>
      <c r="B90" s="251" t="s">
        <v>66</v>
      </c>
      <c r="C90" s="243" t="s">
        <v>128</v>
      </c>
      <c r="D90" s="244">
        <v>45407</v>
      </c>
      <c r="E90" s="243">
        <v>632.1</v>
      </c>
      <c r="F90" s="243">
        <v>628.18333333333328</v>
      </c>
      <c r="G90" s="245">
        <v>623.36666666666656</v>
      </c>
      <c r="H90" s="245">
        <v>614.63333333333333</v>
      </c>
      <c r="I90" s="245">
        <v>609.81666666666661</v>
      </c>
      <c r="J90" s="245">
        <v>636.91666666666652</v>
      </c>
      <c r="K90" s="245">
        <v>641.73333333333335</v>
      </c>
      <c r="L90" s="245">
        <v>650.46666666666647</v>
      </c>
      <c r="M90" s="246">
        <v>633</v>
      </c>
      <c r="N90" s="246">
        <v>619.45000000000005</v>
      </c>
      <c r="O90" s="246">
        <v>27606700</v>
      </c>
      <c r="P90" s="247">
        <v>2.0410652571660907E-2</v>
      </c>
    </row>
    <row r="91" spans="1:16" ht="12.75" customHeight="1">
      <c r="A91" s="239">
        <v>81</v>
      </c>
      <c r="B91" s="251" t="s">
        <v>54</v>
      </c>
      <c r="C91" s="243" t="s">
        <v>129</v>
      </c>
      <c r="D91" s="244">
        <v>45407</v>
      </c>
      <c r="E91" s="243">
        <v>4541.3999999999996</v>
      </c>
      <c r="F91" s="243">
        <v>4533.95</v>
      </c>
      <c r="G91" s="245">
        <v>4493.6499999999996</v>
      </c>
      <c r="H91" s="245">
        <v>4445.8999999999996</v>
      </c>
      <c r="I91" s="245">
        <v>4405.5999999999995</v>
      </c>
      <c r="J91" s="245">
        <v>4581.7</v>
      </c>
      <c r="K91" s="245">
        <v>4622.0000000000009</v>
      </c>
      <c r="L91" s="245">
        <v>4669.75</v>
      </c>
      <c r="M91" s="246">
        <v>4574.25</v>
      </c>
      <c r="N91" s="246">
        <v>4486.2</v>
      </c>
      <c r="O91" s="246">
        <v>4275300</v>
      </c>
      <c r="P91" s="247">
        <v>-8.9707927677329623E-3</v>
      </c>
    </row>
    <row r="92" spans="1:16" ht="12.75" customHeight="1">
      <c r="A92" s="239">
        <v>82</v>
      </c>
      <c r="B92" s="251" t="s">
        <v>130</v>
      </c>
      <c r="C92" s="243" t="s">
        <v>131</v>
      </c>
      <c r="D92" s="244">
        <v>45407</v>
      </c>
      <c r="E92" s="243">
        <v>572.65</v>
      </c>
      <c r="F92" s="243">
        <v>573.63333333333333</v>
      </c>
      <c r="G92" s="245">
        <v>569.31666666666661</v>
      </c>
      <c r="H92" s="245">
        <v>565.98333333333323</v>
      </c>
      <c r="I92" s="245">
        <v>561.66666666666652</v>
      </c>
      <c r="J92" s="245">
        <v>576.9666666666667</v>
      </c>
      <c r="K92" s="245">
        <v>581.28333333333353</v>
      </c>
      <c r="L92" s="245">
        <v>584.61666666666679</v>
      </c>
      <c r="M92" s="246">
        <v>577.95000000000005</v>
      </c>
      <c r="N92" s="246">
        <v>570.29999999999995</v>
      </c>
      <c r="O92" s="246">
        <v>41119400</v>
      </c>
      <c r="P92" s="247">
        <v>2.3415450015679989E-2</v>
      </c>
    </row>
    <row r="93" spans="1:16" ht="12.75" customHeight="1">
      <c r="A93" s="239">
        <v>83</v>
      </c>
      <c r="B93" s="251" t="s">
        <v>130</v>
      </c>
      <c r="C93" s="243" t="s">
        <v>132</v>
      </c>
      <c r="D93" s="244">
        <v>45407</v>
      </c>
      <c r="E93" s="243">
        <v>323</v>
      </c>
      <c r="F93" s="243">
        <v>319.63333333333333</v>
      </c>
      <c r="G93" s="245">
        <v>312.36666666666667</v>
      </c>
      <c r="H93" s="245">
        <v>301.73333333333335</v>
      </c>
      <c r="I93" s="245">
        <v>294.4666666666667</v>
      </c>
      <c r="J93" s="245">
        <v>330.26666666666665</v>
      </c>
      <c r="K93" s="245">
        <v>337.5333333333333</v>
      </c>
      <c r="L93" s="245">
        <v>348.16666666666663</v>
      </c>
      <c r="M93" s="246">
        <v>326.89999999999998</v>
      </c>
      <c r="N93" s="246">
        <v>309</v>
      </c>
      <c r="O93" s="246">
        <v>31434300</v>
      </c>
      <c r="P93" s="247">
        <v>-0.10434913923286017</v>
      </c>
    </row>
    <row r="94" spans="1:16" ht="12.75" customHeight="1">
      <c r="A94" s="239">
        <v>84</v>
      </c>
      <c r="B94" s="251" t="s">
        <v>82</v>
      </c>
      <c r="C94" s="249" t="s">
        <v>133</v>
      </c>
      <c r="D94" s="244">
        <v>45407</v>
      </c>
      <c r="E94" s="243">
        <v>462.05</v>
      </c>
      <c r="F94" s="243">
        <v>458.66666666666669</v>
      </c>
      <c r="G94" s="245">
        <v>453.53333333333336</v>
      </c>
      <c r="H94" s="245">
        <v>445.01666666666665</v>
      </c>
      <c r="I94" s="245">
        <v>439.88333333333333</v>
      </c>
      <c r="J94" s="245">
        <v>467.18333333333339</v>
      </c>
      <c r="K94" s="245">
        <v>472.31666666666672</v>
      </c>
      <c r="L94" s="245">
        <v>480.83333333333343</v>
      </c>
      <c r="M94" s="246">
        <v>463.8</v>
      </c>
      <c r="N94" s="246">
        <v>450.15</v>
      </c>
      <c r="O94" s="246">
        <v>40383900</v>
      </c>
      <c r="P94" s="247">
        <v>2.0097809338782075E-3</v>
      </c>
    </row>
    <row r="95" spans="1:16" ht="12.75" customHeight="1">
      <c r="A95" s="239">
        <v>85</v>
      </c>
      <c r="B95" s="251" t="s">
        <v>57</v>
      </c>
      <c r="C95" s="243" t="s">
        <v>134</v>
      </c>
      <c r="D95" s="244">
        <v>45407</v>
      </c>
      <c r="E95" s="243">
        <v>2272.85</v>
      </c>
      <c r="F95" s="243">
        <v>2274.2666666666664</v>
      </c>
      <c r="G95" s="245">
        <v>2263.6833333333329</v>
      </c>
      <c r="H95" s="245">
        <v>2254.5166666666664</v>
      </c>
      <c r="I95" s="245">
        <v>2243.9333333333329</v>
      </c>
      <c r="J95" s="245">
        <v>2283.4333333333329</v>
      </c>
      <c r="K95" s="245">
        <v>2294.0166666666669</v>
      </c>
      <c r="L95" s="245">
        <v>2303.1833333333329</v>
      </c>
      <c r="M95" s="246">
        <v>2284.85</v>
      </c>
      <c r="N95" s="246">
        <v>2265.1</v>
      </c>
      <c r="O95" s="246">
        <v>18958200</v>
      </c>
      <c r="P95" s="247">
        <v>4.0994025676878102E-3</v>
      </c>
    </row>
    <row r="96" spans="1:16" ht="12.75" customHeight="1">
      <c r="A96" s="239">
        <v>86</v>
      </c>
      <c r="B96" s="251" t="s">
        <v>61</v>
      </c>
      <c r="C96" s="243" t="s">
        <v>136</v>
      </c>
      <c r="D96" s="244">
        <v>45407</v>
      </c>
      <c r="E96" s="243">
        <v>1086.9000000000001</v>
      </c>
      <c r="F96" s="243">
        <v>1082.3166666666666</v>
      </c>
      <c r="G96" s="245">
        <v>1075.2833333333333</v>
      </c>
      <c r="H96" s="245">
        <v>1063.6666666666667</v>
      </c>
      <c r="I96" s="245">
        <v>1056.6333333333334</v>
      </c>
      <c r="J96" s="245">
        <v>1093.9333333333332</v>
      </c>
      <c r="K96" s="245">
        <v>1100.9666666666665</v>
      </c>
      <c r="L96" s="245">
        <v>1112.583333333333</v>
      </c>
      <c r="M96" s="246">
        <v>1089.3499999999999</v>
      </c>
      <c r="N96" s="246">
        <v>1070.7</v>
      </c>
      <c r="O96" s="246">
        <v>79647400</v>
      </c>
      <c r="P96" s="247">
        <v>6.395990349909296E-2</v>
      </c>
    </row>
    <row r="97" spans="1:16" ht="12.75" customHeight="1">
      <c r="A97" s="239">
        <v>87</v>
      </c>
      <c r="B97" s="251" t="s">
        <v>66</v>
      </c>
      <c r="C97" s="243" t="s">
        <v>137</v>
      </c>
      <c r="D97" s="244">
        <v>45407</v>
      </c>
      <c r="E97" s="243">
        <v>1721.9</v>
      </c>
      <c r="F97" s="243">
        <v>1700.8333333333333</v>
      </c>
      <c r="G97" s="245">
        <v>1674.1666666666665</v>
      </c>
      <c r="H97" s="245">
        <v>1626.4333333333332</v>
      </c>
      <c r="I97" s="245">
        <v>1599.7666666666664</v>
      </c>
      <c r="J97" s="245">
        <v>1748.5666666666666</v>
      </c>
      <c r="K97" s="245">
        <v>1775.2333333333331</v>
      </c>
      <c r="L97" s="245">
        <v>1822.9666666666667</v>
      </c>
      <c r="M97" s="246">
        <v>1727.5</v>
      </c>
      <c r="N97" s="246">
        <v>1653.1</v>
      </c>
      <c r="O97" s="246">
        <v>2866500</v>
      </c>
      <c r="P97" s="247">
        <v>7.5004687792987065E-2</v>
      </c>
    </row>
    <row r="98" spans="1:16" ht="12.75" customHeight="1">
      <c r="A98" s="239">
        <v>88</v>
      </c>
      <c r="B98" s="251" t="s">
        <v>66</v>
      </c>
      <c r="C98" s="243" t="s">
        <v>138</v>
      </c>
      <c r="D98" s="244">
        <v>45407</v>
      </c>
      <c r="E98" s="243">
        <v>622.45000000000005</v>
      </c>
      <c r="F98" s="243">
        <v>621.01666666666677</v>
      </c>
      <c r="G98" s="245">
        <v>613.43333333333351</v>
      </c>
      <c r="H98" s="245">
        <v>604.41666666666674</v>
      </c>
      <c r="I98" s="245">
        <v>596.83333333333348</v>
      </c>
      <c r="J98" s="245">
        <v>630.03333333333353</v>
      </c>
      <c r="K98" s="245">
        <v>637.61666666666679</v>
      </c>
      <c r="L98" s="245">
        <v>646.63333333333355</v>
      </c>
      <c r="M98" s="246">
        <v>628.6</v>
      </c>
      <c r="N98" s="246">
        <v>612</v>
      </c>
      <c r="O98" s="246">
        <v>12172500</v>
      </c>
      <c r="P98" s="247">
        <v>4.9941777720274291E-2</v>
      </c>
    </row>
    <row r="99" spans="1:16" ht="12.75" customHeight="1">
      <c r="A99" s="239">
        <v>89</v>
      </c>
      <c r="B99" s="251" t="s">
        <v>77</v>
      </c>
      <c r="C99" s="243" t="s">
        <v>139</v>
      </c>
      <c r="D99" s="244">
        <v>45407</v>
      </c>
      <c r="E99" s="243">
        <v>13.3</v>
      </c>
      <c r="F99" s="243">
        <v>13.25</v>
      </c>
      <c r="G99" s="245">
        <v>12.95</v>
      </c>
      <c r="H99" s="245">
        <v>12.6</v>
      </c>
      <c r="I99" s="245">
        <v>12.299999999999999</v>
      </c>
      <c r="J99" s="245">
        <v>13.6</v>
      </c>
      <c r="K99" s="245">
        <v>13.9</v>
      </c>
      <c r="L99" s="245">
        <v>14.25</v>
      </c>
      <c r="M99" s="246">
        <v>13.55</v>
      </c>
      <c r="N99" s="246">
        <v>12.9</v>
      </c>
      <c r="O99" s="246">
        <v>2398880000</v>
      </c>
      <c r="P99" s="247">
        <v>5.5733549272964124E-2</v>
      </c>
    </row>
    <row r="100" spans="1:16" ht="12.75" customHeight="1">
      <c r="A100" s="239">
        <v>90</v>
      </c>
      <c r="B100" s="251" t="s">
        <v>66</v>
      </c>
      <c r="C100" s="243" t="s">
        <v>140</v>
      </c>
      <c r="D100" s="244">
        <v>45407</v>
      </c>
      <c r="E100" s="243">
        <v>118</v>
      </c>
      <c r="F100" s="243">
        <v>117.25</v>
      </c>
      <c r="G100" s="245">
        <v>116.15</v>
      </c>
      <c r="H100" s="245">
        <v>114.30000000000001</v>
      </c>
      <c r="I100" s="245">
        <v>113.20000000000002</v>
      </c>
      <c r="J100" s="245">
        <v>119.1</v>
      </c>
      <c r="K100" s="245">
        <v>120.19999999999999</v>
      </c>
      <c r="L100" s="245">
        <v>122.04999999999998</v>
      </c>
      <c r="M100" s="246">
        <v>118.35</v>
      </c>
      <c r="N100" s="246">
        <v>115.4</v>
      </c>
      <c r="O100" s="246">
        <v>72950000</v>
      </c>
      <c r="P100" s="247">
        <v>2.8869947759142152E-3</v>
      </c>
    </row>
    <row r="101" spans="1:16" ht="12.75" customHeight="1">
      <c r="A101" s="239">
        <v>91</v>
      </c>
      <c r="B101" s="251" t="s">
        <v>61</v>
      </c>
      <c r="C101" s="243" t="s">
        <v>141</v>
      </c>
      <c r="D101" s="244">
        <v>45407</v>
      </c>
      <c r="E101" s="243">
        <v>81</v>
      </c>
      <c r="F101" s="243">
        <v>80.566666666666663</v>
      </c>
      <c r="G101" s="245">
        <v>79.783333333333331</v>
      </c>
      <c r="H101" s="245">
        <v>78.566666666666663</v>
      </c>
      <c r="I101" s="245">
        <v>77.783333333333331</v>
      </c>
      <c r="J101" s="245">
        <v>81.783333333333331</v>
      </c>
      <c r="K101" s="245">
        <v>82.566666666666663</v>
      </c>
      <c r="L101" s="245">
        <v>83.783333333333331</v>
      </c>
      <c r="M101" s="246">
        <v>81.349999999999994</v>
      </c>
      <c r="N101" s="246">
        <v>79.349999999999994</v>
      </c>
      <c r="O101" s="246">
        <v>359452500</v>
      </c>
      <c r="P101" s="247">
        <v>3.3075844166719002E-3</v>
      </c>
    </row>
    <row r="102" spans="1:16" ht="12.75" customHeight="1">
      <c r="A102" s="239">
        <v>92</v>
      </c>
      <c r="B102" s="251" t="s">
        <v>188</v>
      </c>
      <c r="C102" s="249" t="s">
        <v>142</v>
      </c>
      <c r="D102" s="244">
        <v>45407</v>
      </c>
      <c r="E102" s="243">
        <v>146.25</v>
      </c>
      <c r="F102" s="243">
        <v>145.33333333333334</v>
      </c>
      <c r="G102" s="245">
        <v>143.4666666666667</v>
      </c>
      <c r="H102" s="245">
        <v>140.68333333333337</v>
      </c>
      <c r="I102" s="245">
        <v>138.81666666666672</v>
      </c>
      <c r="J102" s="245">
        <v>148.11666666666667</v>
      </c>
      <c r="K102" s="245">
        <v>149.98333333333329</v>
      </c>
      <c r="L102" s="245">
        <v>152.76666666666665</v>
      </c>
      <c r="M102" s="246">
        <v>147.19999999999999</v>
      </c>
      <c r="N102" s="246">
        <v>142.55000000000001</v>
      </c>
      <c r="O102" s="246">
        <v>63836250</v>
      </c>
      <c r="P102" s="247">
        <v>-2.2857812683155549E-3</v>
      </c>
    </row>
    <row r="103" spans="1:16" ht="12.75" customHeight="1">
      <c r="A103" s="239">
        <v>93</v>
      </c>
      <c r="B103" s="251" t="s">
        <v>82</v>
      </c>
      <c r="C103" s="243" t="s">
        <v>143</v>
      </c>
      <c r="D103" s="244">
        <v>45407</v>
      </c>
      <c r="E103" s="243">
        <v>455.75</v>
      </c>
      <c r="F103" s="243">
        <v>451.43333333333339</v>
      </c>
      <c r="G103" s="245">
        <v>434.9166666666668</v>
      </c>
      <c r="H103" s="245">
        <v>414.08333333333343</v>
      </c>
      <c r="I103" s="245">
        <v>397.56666666666683</v>
      </c>
      <c r="J103" s="245">
        <v>472.26666666666677</v>
      </c>
      <c r="K103" s="245">
        <v>488.78333333333342</v>
      </c>
      <c r="L103" s="245">
        <v>509.61666666666673</v>
      </c>
      <c r="M103" s="246">
        <v>467.95</v>
      </c>
      <c r="N103" s="246">
        <v>430.6</v>
      </c>
      <c r="O103" s="246">
        <v>17671500</v>
      </c>
      <c r="P103" s="247">
        <v>2.6763601501957338E-2</v>
      </c>
    </row>
    <row r="104" spans="1:16" ht="12.75" customHeight="1">
      <c r="A104" s="239">
        <v>94</v>
      </c>
      <c r="B104" s="251" t="s">
        <v>115</v>
      </c>
      <c r="C104" s="250" t="s">
        <v>144</v>
      </c>
      <c r="D104" s="244">
        <v>45407</v>
      </c>
      <c r="E104" s="243">
        <v>614.4</v>
      </c>
      <c r="F104" s="243">
        <v>615.88333333333333</v>
      </c>
      <c r="G104" s="245">
        <v>608.26666666666665</v>
      </c>
      <c r="H104" s="245">
        <v>602.13333333333333</v>
      </c>
      <c r="I104" s="245">
        <v>594.51666666666665</v>
      </c>
      <c r="J104" s="245">
        <v>622.01666666666665</v>
      </c>
      <c r="K104" s="245">
        <v>629.63333333333321</v>
      </c>
      <c r="L104" s="245">
        <v>635.76666666666665</v>
      </c>
      <c r="M104" s="246">
        <v>623.5</v>
      </c>
      <c r="N104" s="246">
        <v>609.75</v>
      </c>
      <c r="O104" s="246">
        <v>16786000</v>
      </c>
      <c r="P104" s="247">
        <v>-4.233226837060703E-2</v>
      </c>
    </row>
    <row r="105" spans="1:16" ht="12.75" customHeight="1">
      <c r="A105" s="239">
        <v>95</v>
      </c>
      <c r="B105" s="251" t="s">
        <v>47</v>
      </c>
      <c r="C105" s="243" t="s">
        <v>145</v>
      </c>
      <c r="D105" s="244">
        <v>45407</v>
      </c>
      <c r="E105" s="243">
        <v>226.5</v>
      </c>
      <c r="F105" s="243">
        <v>225.16666666666666</v>
      </c>
      <c r="G105" s="245">
        <v>222.18333333333331</v>
      </c>
      <c r="H105" s="245">
        <v>217.86666666666665</v>
      </c>
      <c r="I105" s="245">
        <v>214.8833333333333</v>
      </c>
      <c r="J105" s="245">
        <v>229.48333333333332</v>
      </c>
      <c r="K105" s="245">
        <v>232.46666666666667</v>
      </c>
      <c r="L105" s="245">
        <v>236.78333333333333</v>
      </c>
      <c r="M105" s="246">
        <v>228.15</v>
      </c>
      <c r="N105" s="246">
        <v>220.85</v>
      </c>
      <c r="O105" s="246">
        <v>25702700</v>
      </c>
      <c r="P105" s="247">
        <v>4.8752834467120183E-3</v>
      </c>
    </row>
    <row r="106" spans="1:16" ht="12.75" customHeight="1">
      <c r="A106" s="239">
        <v>96</v>
      </c>
      <c r="B106" s="251" t="s">
        <v>57</v>
      </c>
      <c r="C106" s="250" t="s">
        <v>146</v>
      </c>
      <c r="D106" s="244">
        <v>45407</v>
      </c>
      <c r="E106" s="243">
        <v>2524.9</v>
      </c>
      <c r="F106" s="243">
        <v>2518.6666666666665</v>
      </c>
      <c r="G106" s="245">
        <v>2505.333333333333</v>
      </c>
      <c r="H106" s="245">
        <v>2485.7666666666664</v>
      </c>
      <c r="I106" s="245">
        <v>2472.4333333333329</v>
      </c>
      <c r="J106" s="245">
        <v>2538.2333333333331</v>
      </c>
      <c r="K106" s="245">
        <v>2551.5666666666662</v>
      </c>
      <c r="L106" s="245">
        <v>2571.1333333333332</v>
      </c>
      <c r="M106" s="246">
        <v>2532</v>
      </c>
      <c r="N106" s="246">
        <v>2499.1</v>
      </c>
      <c r="O106" s="246">
        <v>1376400</v>
      </c>
      <c r="P106" s="247">
        <v>1.5268864793095818E-2</v>
      </c>
    </row>
    <row r="107" spans="1:16" ht="12.75" customHeight="1">
      <c r="A107" s="239">
        <v>97</v>
      </c>
      <c r="B107" s="251" t="s">
        <v>115</v>
      </c>
      <c r="C107" s="248" t="s">
        <v>147</v>
      </c>
      <c r="D107" s="244">
        <v>45407</v>
      </c>
      <c r="E107" s="243">
        <v>3509.1</v>
      </c>
      <c r="F107" s="243">
        <v>3503.0333333333333</v>
      </c>
      <c r="G107" s="245">
        <v>3481.0666666666666</v>
      </c>
      <c r="H107" s="245">
        <v>3453.0333333333333</v>
      </c>
      <c r="I107" s="245">
        <v>3431.0666666666666</v>
      </c>
      <c r="J107" s="245">
        <v>3531.0666666666666</v>
      </c>
      <c r="K107" s="245">
        <v>3553.0333333333328</v>
      </c>
      <c r="L107" s="245">
        <v>3581.0666666666666</v>
      </c>
      <c r="M107" s="246">
        <v>3525</v>
      </c>
      <c r="N107" s="246">
        <v>3475</v>
      </c>
      <c r="O107" s="246">
        <v>6012300</v>
      </c>
      <c r="P107" s="247">
        <v>-1.3001723713371091E-2</v>
      </c>
    </row>
    <row r="108" spans="1:16" ht="12.75" customHeight="1">
      <c r="A108" s="239">
        <v>98</v>
      </c>
      <c r="B108" s="251" t="s">
        <v>61</v>
      </c>
      <c r="C108" s="250" t="s">
        <v>148</v>
      </c>
      <c r="D108" s="244">
        <v>45407</v>
      </c>
      <c r="E108" s="243">
        <v>1559.7</v>
      </c>
      <c r="F108" s="243">
        <v>1552.0833333333333</v>
      </c>
      <c r="G108" s="245">
        <v>1540.5666666666666</v>
      </c>
      <c r="H108" s="245">
        <v>1521.4333333333334</v>
      </c>
      <c r="I108" s="245">
        <v>1509.9166666666667</v>
      </c>
      <c r="J108" s="245">
        <v>1571.2166666666665</v>
      </c>
      <c r="K108" s="245">
        <v>1582.7333333333333</v>
      </c>
      <c r="L108" s="245">
        <v>1601.8666666666663</v>
      </c>
      <c r="M108" s="246">
        <v>1563.6</v>
      </c>
      <c r="N108" s="246">
        <v>1532.95</v>
      </c>
      <c r="O108" s="246">
        <v>22346500</v>
      </c>
      <c r="P108" s="247">
        <v>3.3149171270718231E-2</v>
      </c>
    </row>
    <row r="109" spans="1:16" ht="12.75" customHeight="1">
      <c r="A109" s="239">
        <v>99</v>
      </c>
      <c r="B109" s="251" t="s">
        <v>77</v>
      </c>
      <c r="C109" s="243" t="s">
        <v>149</v>
      </c>
      <c r="D109" s="244">
        <v>45407</v>
      </c>
      <c r="E109" s="243">
        <v>315.55</v>
      </c>
      <c r="F109" s="243">
        <v>313.91666666666669</v>
      </c>
      <c r="G109" s="245">
        <v>305.43333333333339</v>
      </c>
      <c r="H109" s="245">
        <v>295.31666666666672</v>
      </c>
      <c r="I109" s="245">
        <v>286.83333333333343</v>
      </c>
      <c r="J109" s="245">
        <v>324.03333333333336</v>
      </c>
      <c r="K109" s="245">
        <v>332.51666666666659</v>
      </c>
      <c r="L109" s="245">
        <v>342.63333333333333</v>
      </c>
      <c r="M109" s="246">
        <v>322.39999999999998</v>
      </c>
      <c r="N109" s="246">
        <v>303.8</v>
      </c>
      <c r="O109" s="246">
        <v>103193400</v>
      </c>
      <c r="P109" s="247">
        <v>2.6446616388785552E-2</v>
      </c>
    </row>
    <row r="110" spans="1:16" ht="12.75" customHeight="1">
      <c r="A110" s="239">
        <v>100</v>
      </c>
      <c r="B110" s="251" t="s">
        <v>85</v>
      </c>
      <c r="C110" s="243" t="s">
        <v>150</v>
      </c>
      <c r="D110" s="244">
        <v>45407</v>
      </c>
      <c r="E110" s="243">
        <v>1485.75</v>
      </c>
      <c r="F110" s="243">
        <v>1488.75</v>
      </c>
      <c r="G110" s="245">
        <v>1480.65</v>
      </c>
      <c r="H110" s="245">
        <v>1475.5500000000002</v>
      </c>
      <c r="I110" s="245">
        <v>1467.4500000000003</v>
      </c>
      <c r="J110" s="245">
        <v>1493.85</v>
      </c>
      <c r="K110" s="245">
        <v>1501.9499999999998</v>
      </c>
      <c r="L110" s="245">
        <v>1507.0499999999997</v>
      </c>
      <c r="M110" s="246">
        <v>1496.85</v>
      </c>
      <c r="N110" s="246">
        <v>1483.65</v>
      </c>
      <c r="O110" s="246">
        <v>47194400</v>
      </c>
      <c r="P110" s="247">
        <v>6.3115159579004831E-3</v>
      </c>
    </row>
    <row r="111" spans="1:16" ht="12.75" customHeight="1">
      <c r="A111" s="239">
        <v>101</v>
      </c>
      <c r="B111" s="251" t="s">
        <v>82</v>
      </c>
      <c r="C111" s="243" t="s">
        <v>152</v>
      </c>
      <c r="D111" s="244">
        <v>45407</v>
      </c>
      <c r="E111" s="243">
        <v>168.8</v>
      </c>
      <c r="F111" s="243">
        <v>167.85</v>
      </c>
      <c r="G111" s="245">
        <v>166.2</v>
      </c>
      <c r="H111" s="245">
        <v>163.6</v>
      </c>
      <c r="I111" s="245">
        <v>161.94999999999999</v>
      </c>
      <c r="J111" s="245">
        <v>170.45</v>
      </c>
      <c r="K111" s="245">
        <v>172.10000000000002</v>
      </c>
      <c r="L111" s="245">
        <v>174.7</v>
      </c>
      <c r="M111" s="246">
        <v>169.5</v>
      </c>
      <c r="N111" s="246">
        <v>165.25</v>
      </c>
      <c r="O111" s="246">
        <v>170469000</v>
      </c>
      <c r="P111" s="247">
        <v>1.5566914498141264E-2</v>
      </c>
    </row>
    <row r="112" spans="1:16" ht="12.75" customHeight="1">
      <c r="A112" s="239">
        <v>102</v>
      </c>
      <c r="B112" s="251" t="s">
        <v>42</v>
      </c>
      <c r="C112" s="243" t="s">
        <v>153</v>
      </c>
      <c r="D112" s="244">
        <v>45407</v>
      </c>
      <c r="E112" s="243">
        <v>1303.2</v>
      </c>
      <c r="F112" s="243">
        <v>1293.8166666666666</v>
      </c>
      <c r="G112" s="245">
        <v>1276.1833333333332</v>
      </c>
      <c r="H112" s="245">
        <v>1249.1666666666665</v>
      </c>
      <c r="I112" s="245">
        <v>1231.5333333333331</v>
      </c>
      <c r="J112" s="245">
        <v>1320.8333333333333</v>
      </c>
      <c r="K112" s="245">
        <v>1338.4666666666665</v>
      </c>
      <c r="L112" s="245">
        <v>1365.4833333333333</v>
      </c>
      <c r="M112" s="246">
        <v>1311.45</v>
      </c>
      <c r="N112" s="246">
        <v>1266.8</v>
      </c>
      <c r="O112" s="246">
        <v>2945800</v>
      </c>
      <c r="P112" s="247">
        <v>2.0261143628995948E-2</v>
      </c>
    </row>
    <row r="113" spans="1:16" ht="12.75" customHeight="1">
      <c r="A113" s="239">
        <v>103</v>
      </c>
      <c r="B113" s="251" t="s">
        <v>115</v>
      </c>
      <c r="C113" s="243" t="s">
        <v>154</v>
      </c>
      <c r="D113" s="244">
        <v>45407</v>
      </c>
      <c r="E113" s="243">
        <v>1006.75</v>
      </c>
      <c r="F113" s="243">
        <v>1007.0500000000001</v>
      </c>
      <c r="G113" s="245">
        <v>998.70000000000016</v>
      </c>
      <c r="H113" s="245">
        <v>990.65000000000009</v>
      </c>
      <c r="I113" s="245">
        <v>982.30000000000018</v>
      </c>
      <c r="J113" s="245">
        <v>1015.1000000000001</v>
      </c>
      <c r="K113" s="245">
        <v>1023.45</v>
      </c>
      <c r="L113" s="245">
        <v>1031.5</v>
      </c>
      <c r="M113" s="246">
        <v>1015.4</v>
      </c>
      <c r="N113" s="246">
        <v>999</v>
      </c>
      <c r="O113" s="246">
        <v>15154125</v>
      </c>
      <c r="P113" s="247">
        <v>8.4429952253406316E-3</v>
      </c>
    </row>
    <row r="114" spans="1:16" ht="12.75" customHeight="1">
      <c r="A114" s="239">
        <v>104</v>
      </c>
      <c r="B114" s="251" t="s">
        <v>57</v>
      </c>
      <c r="C114" s="250" t="s">
        <v>155</v>
      </c>
      <c r="D114" s="244">
        <v>45407</v>
      </c>
      <c r="E114" s="243">
        <v>428.9</v>
      </c>
      <c r="F114" s="243">
        <v>427.7833333333333</v>
      </c>
      <c r="G114" s="245">
        <v>422.21666666666658</v>
      </c>
      <c r="H114" s="245">
        <v>415.5333333333333</v>
      </c>
      <c r="I114" s="245">
        <v>409.96666666666658</v>
      </c>
      <c r="J114" s="245">
        <v>434.46666666666658</v>
      </c>
      <c r="K114" s="245">
        <v>440.0333333333333</v>
      </c>
      <c r="L114" s="245">
        <v>446.71666666666658</v>
      </c>
      <c r="M114" s="246">
        <v>433.35</v>
      </c>
      <c r="N114" s="246">
        <v>421.1</v>
      </c>
      <c r="O114" s="246">
        <v>107809600</v>
      </c>
      <c r="P114" s="247">
        <v>-2.9483781759520655E-2</v>
      </c>
    </row>
    <row r="115" spans="1:16" ht="12.75" customHeight="1">
      <c r="A115" s="239">
        <v>105</v>
      </c>
      <c r="B115" s="251" t="s">
        <v>130</v>
      </c>
      <c r="C115" s="243" t="s">
        <v>156</v>
      </c>
      <c r="D115" s="244">
        <v>45407</v>
      </c>
      <c r="E115" s="243">
        <v>917.45</v>
      </c>
      <c r="F115" s="243">
        <v>911.43333333333339</v>
      </c>
      <c r="G115" s="245">
        <v>897.41666666666674</v>
      </c>
      <c r="H115" s="245">
        <v>877.38333333333333</v>
      </c>
      <c r="I115" s="245">
        <v>863.36666666666667</v>
      </c>
      <c r="J115" s="245">
        <v>931.46666666666681</v>
      </c>
      <c r="K115" s="245">
        <v>945.48333333333346</v>
      </c>
      <c r="L115" s="245">
        <v>965.51666666666688</v>
      </c>
      <c r="M115" s="246">
        <v>925.45</v>
      </c>
      <c r="N115" s="246">
        <v>891.4</v>
      </c>
      <c r="O115" s="246">
        <v>12427500</v>
      </c>
      <c r="P115" s="247">
        <v>6.1499039077514417E-2</v>
      </c>
    </row>
    <row r="116" spans="1:16" ht="12.75" customHeight="1">
      <c r="A116" s="239">
        <v>106</v>
      </c>
      <c r="B116" s="251" t="s">
        <v>47</v>
      </c>
      <c r="C116" s="243" t="s">
        <v>157</v>
      </c>
      <c r="D116" s="244">
        <v>45407</v>
      </c>
      <c r="E116" s="243">
        <v>4373.3500000000004</v>
      </c>
      <c r="F116" s="243">
        <v>4385.5000000000009</v>
      </c>
      <c r="G116" s="245">
        <v>4346.7000000000016</v>
      </c>
      <c r="H116" s="245">
        <v>4320.0500000000011</v>
      </c>
      <c r="I116" s="245">
        <v>4281.2500000000018</v>
      </c>
      <c r="J116" s="245">
        <v>4412.1500000000015</v>
      </c>
      <c r="K116" s="245">
        <v>4450.9500000000007</v>
      </c>
      <c r="L116" s="245">
        <v>4477.6000000000013</v>
      </c>
      <c r="M116" s="246">
        <v>4424.3</v>
      </c>
      <c r="N116" s="246">
        <v>4358.8500000000004</v>
      </c>
      <c r="O116" s="246">
        <v>817750</v>
      </c>
      <c r="P116" s="247">
        <v>5.8425584255842556E-3</v>
      </c>
    </row>
    <row r="117" spans="1:16" ht="12.75" customHeight="1">
      <c r="A117" s="239">
        <v>107</v>
      </c>
      <c r="B117" s="251" t="s">
        <v>130</v>
      </c>
      <c r="C117" s="243" t="s">
        <v>158</v>
      </c>
      <c r="D117" s="244">
        <v>45407</v>
      </c>
      <c r="E117" s="243">
        <v>859.05</v>
      </c>
      <c r="F117" s="243">
        <v>858.13333333333321</v>
      </c>
      <c r="G117" s="245">
        <v>849.86666666666645</v>
      </c>
      <c r="H117" s="245">
        <v>840.68333333333328</v>
      </c>
      <c r="I117" s="245">
        <v>832.41666666666652</v>
      </c>
      <c r="J117" s="245">
        <v>867.31666666666638</v>
      </c>
      <c r="K117" s="245">
        <v>875.58333333333326</v>
      </c>
      <c r="L117" s="245">
        <v>884.76666666666631</v>
      </c>
      <c r="M117" s="246">
        <v>866.4</v>
      </c>
      <c r="N117" s="246">
        <v>848.95</v>
      </c>
      <c r="O117" s="246">
        <v>20708325</v>
      </c>
      <c r="P117" s="247">
        <v>1.7959770114942528E-3</v>
      </c>
    </row>
    <row r="118" spans="1:16" ht="12.75" customHeight="1">
      <c r="A118" s="239">
        <v>108</v>
      </c>
      <c r="B118" s="251" t="s">
        <v>57</v>
      </c>
      <c r="C118" s="248" t="s">
        <v>159</v>
      </c>
      <c r="D118" s="244">
        <v>45407</v>
      </c>
      <c r="E118" s="243">
        <v>462.7</v>
      </c>
      <c r="F118" s="243">
        <v>463.33333333333331</v>
      </c>
      <c r="G118" s="245">
        <v>457.71666666666664</v>
      </c>
      <c r="H118" s="245">
        <v>452.73333333333335</v>
      </c>
      <c r="I118" s="245">
        <v>447.11666666666667</v>
      </c>
      <c r="J118" s="245">
        <v>468.31666666666661</v>
      </c>
      <c r="K118" s="245">
        <v>473.93333333333328</v>
      </c>
      <c r="L118" s="245">
        <v>478.91666666666657</v>
      </c>
      <c r="M118" s="246">
        <v>468.95</v>
      </c>
      <c r="N118" s="246">
        <v>458.35</v>
      </c>
      <c r="O118" s="246">
        <v>16541250</v>
      </c>
      <c r="P118" s="247">
        <v>1.2703757557205174E-2</v>
      </c>
    </row>
    <row r="119" spans="1:16" ht="12.75" customHeight="1">
      <c r="A119" s="239">
        <v>109</v>
      </c>
      <c r="B119" s="251" t="s">
        <v>61</v>
      </c>
      <c r="C119" s="243" t="s">
        <v>160</v>
      </c>
      <c r="D119" s="244">
        <v>45407</v>
      </c>
      <c r="E119" s="243">
        <v>1788.8</v>
      </c>
      <c r="F119" s="243">
        <v>1775.3166666666666</v>
      </c>
      <c r="G119" s="245">
        <v>1760.0333333333333</v>
      </c>
      <c r="H119" s="245">
        <v>1731.2666666666667</v>
      </c>
      <c r="I119" s="245">
        <v>1715.9833333333333</v>
      </c>
      <c r="J119" s="245">
        <v>1804.0833333333333</v>
      </c>
      <c r="K119" s="245">
        <v>1819.3666666666666</v>
      </c>
      <c r="L119" s="245">
        <v>1848.1333333333332</v>
      </c>
      <c r="M119" s="246">
        <v>1790.6</v>
      </c>
      <c r="N119" s="246">
        <v>1746.55</v>
      </c>
      <c r="O119" s="246">
        <v>40584000</v>
      </c>
      <c r="P119" s="247">
        <v>-2.8932936458562639E-2</v>
      </c>
    </row>
    <row r="120" spans="1:16" ht="12.75" customHeight="1">
      <c r="A120" s="239">
        <v>110</v>
      </c>
      <c r="B120" s="251" t="s">
        <v>66</v>
      </c>
      <c r="C120" s="243" t="s">
        <v>161</v>
      </c>
      <c r="D120" s="244">
        <v>45407</v>
      </c>
      <c r="E120" s="243">
        <v>170.45</v>
      </c>
      <c r="F120" s="243">
        <v>170.38333333333333</v>
      </c>
      <c r="G120" s="245">
        <v>168.66666666666666</v>
      </c>
      <c r="H120" s="245">
        <v>166.88333333333333</v>
      </c>
      <c r="I120" s="245">
        <v>165.16666666666666</v>
      </c>
      <c r="J120" s="245">
        <v>172.16666666666666</v>
      </c>
      <c r="K120" s="245">
        <v>173.88333333333335</v>
      </c>
      <c r="L120" s="245">
        <v>175.66666666666666</v>
      </c>
      <c r="M120" s="246">
        <v>172.1</v>
      </c>
      <c r="N120" s="246">
        <v>168.6</v>
      </c>
      <c r="O120" s="246">
        <v>47127644</v>
      </c>
      <c r="P120" s="247">
        <v>-5.7422573660924408E-3</v>
      </c>
    </row>
    <row r="121" spans="1:16" ht="12.75" customHeight="1">
      <c r="A121" s="239">
        <v>111</v>
      </c>
      <c r="B121" s="251" t="s">
        <v>42</v>
      </c>
      <c r="C121" s="243" t="s">
        <v>162</v>
      </c>
      <c r="D121" s="244">
        <v>45407</v>
      </c>
      <c r="E121" s="243">
        <v>2294.0500000000002</v>
      </c>
      <c r="F121" s="243">
        <v>2290.2833333333333</v>
      </c>
      <c r="G121" s="245">
        <v>2277.7666666666664</v>
      </c>
      <c r="H121" s="245">
        <v>2261.4833333333331</v>
      </c>
      <c r="I121" s="245">
        <v>2248.9666666666662</v>
      </c>
      <c r="J121" s="245">
        <v>2306.5666666666666</v>
      </c>
      <c r="K121" s="245">
        <v>2319.0833333333339</v>
      </c>
      <c r="L121" s="245">
        <v>2335.3666666666668</v>
      </c>
      <c r="M121" s="246">
        <v>2302.8000000000002</v>
      </c>
      <c r="N121" s="246">
        <v>2274</v>
      </c>
      <c r="O121" s="246">
        <v>2142000</v>
      </c>
      <c r="P121" s="247">
        <v>1.0901883052527254E-2</v>
      </c>
    </row>
    <row r="122" spans="1:16" ht="12.75" customHeight="1">
      <c r="A122" s="239">
        <v>112</v>
      </c>
      <c r="B122" s="251" t="s">
        <v>42</v>
      </c>
      <c r="C122" s="243" t="s">
        <v>163</v>
      </c>
      <c r="D122" s="244">
        <v>45407</v>
      </c>
      <c r="E122" s="243">
        <v>441.75</v>
      </c>
      <c r="F122" s="243">
        <v>440.83333333333331</v>
      </c>
      <c r="G122" s="245">
        <v>433.91666666666663</v>
      </c>
      <c r="H122" s="245">
        <v>426.08333333333331</v>
      </c>
      <c r="I122" s="245">
        <v>419.16666666666663</v>
      </c>
      <c r="J122" s="245">
        <v>448.66666666666663</v>
      </c>
      <c r="K122" s="245">
        <v>455.58333333333326</v>
      </c>
      <c r="L122" s="245">
        <v>463.41666666666663</v>
      </c>
      <c r="M122" s="246">
        <v>447.75</v>
      </c>
      <c r="N122" s="246">
        <v>433</v>
      </c>
      <c r="O122" s="246">
        <v>12308000</v>
      </c>
      <c r="P122" s="247">
        <v>-1.052343856771901E-2</v>
      </c>
    </row>
    <row r="123" spans="1:16" ht="12.75" customHeight="1">
      <c r="A123" s="239">
        <v>113</v>
      </c>
      <c r="B123" s="251" t="s">
        <v>66</v>
      </c>
      <c r="C123" s="243" t="s">
        <v>164</v>
      </c>
      <c r="D123" s="244">
        <v>45407</v>
      </c>
      <c r="E123" s="243">
        <v>647.65</v>
      </c>
      <c r="F123" s="243">
        <v>644.63333333333333</v>
      </c>
      <c r="G123" s="245">
        <v>640.7166666666667</v>
      </c>
      <c r="H123" s="245">
        <v>633.78333333333342</v>
      </c>
      <c r="I123" s="245">
        <v>629.86666666666679</v>
      </c>
      <c r="J123" s="245">
        <v>651.56666666666661</v>
      </c>
      <c r="K123" s="245">
        <v>655.48333333333335</v>
      </c>
      <c r="L123" s="245">
        <v>662.41666666666652</v>
      </c>
      <c r="M123" s="246">
        <v>648.54999999999995</v>
      </c>
      <c r="N123" s="246">
        <v>637.70000000000005</v>
      </c>
      <c r="O123" s="246">
        <v>18238000</v>
      </c>
      <c r="P123" s="247">
        <v>1.9908287663572308E-2</v>
      </c>
    </row>
    <row r="124" spans="1:16" ht="12.75" customHeight="1">
      <c r="A124" s="239">
        <v>114</v>
      </c>
      <c r="B124" s="251" t="s">
        <v>40</v>
      </c>
      <c r="C124" s="248" t="s">
        <v>165</v>
      </c>
      <c r="D124" s="244">
        <v>45407</v>
      </c>
      <c r="E124" s="243">
        <v>3751.45</v>
      </c>
      <c r="F124" s="243">
        <v>3761.2833333333328</v>
      </c>
      <c r="G124" s="245">
        <v>3715.2166666666658</v>
      </c>
      <c r="H124" s="245">
        <v>3678.9833333333331</v>
      </c>
      <c r="I124" s="245">
        <v>3632.9166666666661</v>
      </c>
      <c r="J124" s="245">
        <v>3797.5166666666655</v>
      </c>
      <c r="K124" s="245">
        <v>3843.583333333333</v>
      </c>
      <c r="L124" s="245">
        <v>3879.8166666666652</v>
      </c>
      <c r="M124" s="246">
        <v>3807.35</v>
      </c>
      <c r="N124" s="246">
        <v>3725.05</v>
      </c>
      <c r="O124" s="246">
        <v>13078800</v>
      </c>
      <c r="P124" s="247">
        <v>-2.3798627002288328E-3</v>
      </c>
    </row>
    <row r="125" spans="1:16" ht="12.75" customHeight="1">
      <c r="A125" s="239">
        <v>115</v>
      </c>
      <c r="B125" s="251" t="s">
        <v>85</v>
      </c>
      <c r="C125" s="243" t="s">
        <v>166</v>
      </c>
      <c r="D125" s="244">
        <v>45407</v>
      </c>
      <c r="E125" s="243">
        <v>4937.1499999999996</v>
      </c>
      <c r="F125" s="243">
        <v>4934.666666666667</v>
      </c>
      <c r="G125" s="245">
        <v>4907.7833333333338</v>
      </c>
      <c r="H125" s="245">
        <v>4878.416666666667</v>
      </c>
      <c r="I125" s="245">
        <v>4851.5333333333338</v>
      </c>
      <c r="J125" s="245">
        <v>4964.0333333333338</v>
      </c>
      <c r="K125" s="245">
        <v>4990.916666666667</v>
      </c>
      <c r="L125" s="245">
        <v>5020.2833333333338</v>
      </c>
      <c r="M125" s="246">
        <v>4961.55</v>
      </c>
      <c r="N125" s="246">
        <v>4905.3</v>
      </c>
      <c r="O125" s="246">
        <v>3657600</v>
      </c>
      <c r="P125" s="247">
        <v>2.920248426767573E-3</v>
      </c>
    </row>
    <row r="126" spans="1:16" ht="12.75" customHeight="1">
      <c r="A126" s="239">
        <v>116</v>
      </c>
      <c r="B126" s="251" t="s">
        <v>85</v>
      </c>
      <c r="C126" s="243" t="s">
        <v>167</v>
      </c>
      <c r="D126" s="244">
        <v>45407</v>
      </c>
      <c r="E126" s="243">
        <v>5834.75</v>
      </c>
      <c r="F126" s="243">
        <v>5823.2333333333336</v>
      </c>
      <c r="G126" s="245">
        <v>5786.5166666666673</v>
      </c>
      <c r="H126" s="245">
        <v>5738.2833333333338</v>
      </c>
      <c r="I126" s="245">
        <v>5701.5666666666675</v>
      </c>
      <c r="J126" s="245">
        <v>5871.4666666666672</v>
      </c>
      <c r="K126" s="245">
        <v>5908.1833333333343</v>
      </c>
      <c r="L126" s="245">
        <v>5956.416666666667</v>
      </c>
      <c r="M126" s="246">
        <v>5859.95</v>
      </c>
      <c r="N126" s="246">
        <v>5775</v>
      </c>
      <c r="O126" s="246">
        <v>578800</v>
      </c>
      <c r="P126" s="247">
        <v>-7.8848131642098047E-3</v>
      </c>
    </row>
    <row r="127" spans="1:16" ht="12.75" customHeight="1">
      <c r="A127" s="239">
        <v>117</v>
      </c>
      <c r="B127" s="251" t="s">
        <v>42</v>
      </c>
      <c r="C127" s="243" t="s">
        <v>168</v>
      </c>
      <c r="D127" s="244">
        <v>45407</v>
      </c>
      <c r="E127" s="243">
        <v>1603.25</v>
      </c>
      <c r="F127" s="243">
        <v>1603.2833333333335</v>
      </c>
      <c r="G127" s="245">
        <v>1591.5666666666671</v>
      </c>
      <c r="H127" s="245">
        <v>1579.8833333333334</v>
      </c>
      <c r="I127" s="245">
        <v>1568.166666666667</v>
      </c>
      <c r="J127" s="245">
        <v>1614.9666666666672</v>
      </c>
      <c r="K127" s="245">
        <v>1626.6833333333338</v>
      </c>
      <c r="L127" s="245">
        <v>1638.3666666666672</v>
      </c>
      <c r="M127" s="246">
        <v>1615</v>
      </c>
      <c r="N127" s="246">
        <v>1591.6</v>
      </c>
      <c r="O127" s="246">
        <v>6208400</v>
      </c>
      <c r="P127" s="247">
        <v>-1.4570966001079331E-2</v>
      </c>
    </row>
    <row r="128" spans="1:16" ht="12.75" customHeight="1">
      <c r="A128" s="239">
        <v>118</v>
      </c>
      <c r="B128" s="251" t="s">
        <v>54</v>
      </c>
      <c r="C128" s="243" t="s">
        <v>169</v>
      </c>
      <c r="D128" s="244">
        <v>45407</v>
      </c>
      <c r="E128" s="243">
        <v>2016.7</v>
      </c>
      <c r="F128" s="243">
        <v>2016.9166666666667</v>
      </c>
      <c r="G128" s="245">
        <v>2004.5333333333335</v>
      </c>
      <c r="H128" s="245">
        <v>1992.3666666666668</v>
      </c>
      <c r="I128" s="245">
        <v>1979.9833333333336</v>
      </c>
      <c r="J128" s="245">
        <v>2029.0833333333335</v>
      </c>
      <c r="K128" s="245">
        <v>2041.4666666666667</v>
      </c>
      <c r="L128" s="245">
        <v>2053.6333333333332</v>
      </c>
      <c r="M128" s="246">
        <v>2029.3</v>
      </c>
      <c r="N128" s="246">
        <v>2004.75</v>
      </c>
      <c r="O128" s="246">
        <v>11970350</v>
      </c>
      <c r="P128" s="247">
        <v>-1.9551070722128257E-2</v>
      </c>
    </row>
    <row r="129" spans="1:16" ht="12.75" customHeight="1">
      <c r="A129" s="239">
        <v>119</v>
      </c>
      <c r="B129" s="251" t="s">
        <v>66</v>
      </c>
      <c r="C129" s="243" t="s">
        <v>170</v>
      </c>
      <c r="D129" s="244">
        <v>45407</v>
      </c>
      <c r="E129" s="243">
        <v>299.45</v>
      </c>
      <c r="F129" s="243">
        <v>298.13333333333338</v>
      </c>
      <c r="G129" s="245">
        <v>294.51666666666677</v>
      </c>
      <c r="H129" s="245">
        <v>289.58333333333337</v>
      </c>
      <c r="I129" s="245">
        <v>285.96666666666675</v>
      </c>
      <c r="J129" s="245">
        <v>303.06666666666678</v>
      </c>
      <c r="K129" s="245">
        <v>306.68333333333345</v>
      </c>
      <c r="L129" s="245">
        <v>311.61666666666679</v>
      </c>
      <c r="M129" s="246">
        <v>301.75</v>
      </c>
      <c r="N129" s="246">
        <v>293.2</v>
      </c>
      <c r="O129" s="246">
        <v>22580000</v>
      </c>
      <c r="P129" s="247">
        <v>4.7990346235960268E-2</v>
      </c>
    </row>
    <row r="130" spans="1:16" ht="12.75" customHeight="1">
      <c r="A130" s="239">
        <v>120</v>
      </c>
      <c r="B130" s="251" t="s">
        <v>66</v>
      </c>
      <c r="C130" s="243" t="s">
        <v>171</v>
      </c>
      <c r="D130" s="244">
        <v>45407</v>
      </c>
      <c r="E130" s="243">
        <v>192.9</v>
      </c>
      <c r="F130" s="243">
        <v>192.41666666666666</v>
      </c>
      <c r="G130" s="245">
        <v>190.0333333333333</v>
      </c>
      <c r="H130" s="245">
        <v>187.16666666666666</v>
      </c>
      <c r="I130" s="245">
        <v>184.7833333333333</v>
      </c>
      <c r="J130" s="245">
        <v>195.2833333333333</v>
      </c>
      <c r="K130" s="245">
        <v>197.66666666666669</v>
      </c>
      <c r="L130" s="245">
        <v>200.5333333333333</v>
      </c>
      <c r="M130" s="246">
        <v>194.8</v>
      </c>
      <c r="N130" s="246">
        <v>189.55</v>
      </c>
      <c r="O130" s="246">
        <v>60810000</v>
      </c>
      <c r="P130" s="247">
        <v>-5.8852378616969106E-3</v>
      </c>
    </row>
    <row r="131" spans="1:16" ht="12.75" customHeight="1">
      <c r="A131" s="239">
        <v>121</v>
      </c>
      <c r="B131" s="251" t="s">
        <v>57</v>
      </c>
      <c r="C131" s="243" t="s">
        <v>172</v>
      </c>
      <c r="D131" s="244">
        <v>45407</v>
      </c>
      <c r="E131" s="243">
        <v>511.95</v>
      </c>
      <c r="F131" s="243">
        <v>505.81666666666661</v>
      </c>
      <c r="G131" s="245">
        <v>498.53333333333319</v>
      </c>
      <c r="H131" s="245">
        <v>485.11666666666656</v>
      </c>
      <c r="I131" s="245">
        <v>477.83333333333314</v>
      </c>
      <c r="J131" s="245">
        <v>519.23333333333323</v>
      </c>
      <c r="K131" s="245">
        <v>526.51666666666665</v>
      </c>
      <c r="L131" s="245">
        <v>539.93333333333328</v>
      </c>
      <c r="M131" s="246">
        <v>513.1</v>
      </c>
      <c r="N131" s="246">
        <v>492.4</v>
      </c>
      <c r="O131" s="246">
        <v>13779600</v>
      </c>
      <c r="P131" s="247">
        <v>-2.1890971039182281E-2</v>
      </c>
    </row>
    <row r="132" spans="1:16" ht="12.75" customHeight="1">
      <c r="A132" s="239">
        <v>122</v>
      </c>
      <c r="B132" s="251" t="s">
        <v>54</v>
      </c>
      <c r="C132" s="243" t="s">
        <v>173</v>
      </c>
      <c r="D132" s="244">
        <v>45407</v>
      </c>
      <c r="E132" s="243">
        <v>12478</v>
      </c>
      <c r="F132" s="243">
        <v>12502.066666666666</v>
      </c>
      <c r="G132" s="245">
        <v>12406.433333333331</v>
      </c>
      <c r="H132" s="245">
        <v>12334.866666666665</v>
      </c>
      <c r="I132" s="245">
        <v>12239.23333333333</v>
      </c>
      <c r="J132" s="245">
        <v>12573.633333333331</v>
      </c>
      <c r="K132" s="245">
        <v>12669.266666666666</v>
      </c>
      <c r="L132" s="245">
        <v>12740.833333333332</v>
      </c>
      <c r="M132" s="246">
        <v>12597.7</v>
      </c>
      <c r="N132" s="246">
        <v>12430.5</v>
      </c>
      <c r="O132" s="246">
        <v>2200500</v>
      </c>
      <c r="P132" s="247">
        <v>-1.083340825316911E-2</v>
      </c>
    </row>
    <row r="133" spans="1:16" ht="12.75" customHeight="1">
      <c r="A133" s="239">
        <v>123</v>
      </c>
      <c r="B133" s="251" t="s">
        <v>57</v>
      </c>
      <c r="C133" s="243" t="s">
        <v>174</v>
      </c>
      <c r="D133" s="244">
        <v>45407</v>
      </c>
      <c r="E133" s="243">
        <v>1131.3499999999999</v>
      </c>
      <c r="F133" s="243">
        <v>1128.9833333333333</v>
      </c>
      <c r="G133" s="245">
        <v>1122.2666666666667</v>
      </c>
      <c r="H133" s="245">
        <v>1113.1833333333334</v>
      </c>
      <c r="I133" s="245">
        <v>1106.4666666666667</v>
      </c>
      <c r="J133" s="245">
        <v>1138.0666666666666</v>
      </c>
      <c r="K133" s="245">
        <v>1144.7833333333333</v>
      </c>
      <c r="L133" s="245">
        <v>1153.8666666666666</v>
      </c>
      <c r="M133" s="246">
        <v>1135.7</v>
      </c>
      <c r="N133" s="246">
        <v>1119.9000000000001</v>
      </c>
      <c r="O133" s="246">
        <v>7744100</v>
      </c>
      <c r="P133" s="247">
        <v>2.425701323951486E-2</v>
      </c>
    </row>
    <row r="134" spans="1:16" ht="12.75" customHeight="1">
      <c r="A134" s="239">
        <v>124</v>
      </c>
      <c r="B134" s="251" t="s">
        <v>85</v>
      </c>
      <c r="C134" s="243" t="s">
        <v>175</v>
      </c>
      <c r="D134" s="244">
        <v>45407</v>
      </c>
      <c r="E134" s="243">
        <v>3582.1</v>
      </c>
      <c r="F134" s="243">
        <v>3580.2999999999997</v>
      </c>
      <c r="G134" s="245">
        <v>3551.7999999999993</v>
      </c>
      <c r="H134" s="245">
        <v>3521.4999999999995</v>
      </c>
      <c r="I134" s="245">
        <v>3492.9999999999991</v>
      </c>
      <c r="J134" s="245">
        <v>3610.5999999999995</v>
      </c>
      <c r="K134" s="245">
        <v>3639.1000000000004</v>
      </c>
      <c r="L134" s="245">
        <v>3669.3999999999996</v>
      </c>
      <c r="M134" s="246">
        <v>3608.8</v>
      </c>
      <c r="N134" s="246">
        <v>3550</v>
      </c>
      <c r="O134" s="246">
        <v>3054800</v>
      </c>
      <c r="P134" s="247">
        <v>1.7051416579223506E-3</v>
      </c>
    </row>
    <row r="135" spans="1:16" ht="12.75" customHeight="1">
      <c r="A135" s="239">
        <v>125</v>
      </c>
      <c r="B135" s="251" t="s">
        <v>42</v>
      </c>
      <c r="C135" s="243" t="s">
        <v>176</v>
      </c>
      <c r="D135" s="244">
        <v>45407</v>
      </c>
      <c r="E135" s="243">
        <v>1704.45</v>
      </c>
      <c r="F135" s="243">
        <v>1693.95</v>
      </c>
      <c r="G135" s="245">
        <v>1677.8500000000001</v>
      </c>
      <c r="H135" s="245">
        <v>1651.25</v>
      </c>
      <c r="I135" s="245">
        <v>1635.15</v>
      </c>
      <c r="J135" s="245">
        <v>1720.5500000000002</v>
      </c>
      <c r="K135" s="245">
        <v>1736.65</v>
      </c>
      <c r="L135" s="245">
        <v>1763.2500000000002</v>
      </c>
      <c r="M135" s="246">
        <v>1710.05</v>
      </c>
      <c r="N135" s="246">
        <v>1667.35</v>
      </c>
      <c r="O135" s="246">
        <v>1708800</v>
      </c>
      <c r="P135" s="247">
        <v>6.4540244206329436E-2</v>
      </c>
    </row>
    <row r="136" spans="1:16" ht="12.75" customHeight="1">
      <c r="A136" s="239">
        <v>126</v>
      </c>
      <c r="B136" s="251" t="s">
        <v>66</v>
      </c>
      <c r="C136" s="250" t="s">
        <v>177</v>
      </c>
      <c r="D136" s="244">
        <v>45407</v>
      </c>
      <c r="E136" s="243">
        <v>1018.4</v>
      </c>
      <c r="F136" s="243">
        <v>1019.5500000000001</v>
      </c>
      <c r="G136" s="245">
        <v>1009.1000000000001</v>
      </c>
      <c r="H136" s="245">
        <v>999.80000000000007</v>
      </c>
      <c r="I136" s="245">
        <v>989.35000000000014</v>
      </c>
      <c r="J136" s="245">
        <v>1028.8500000000001</v>
      </c>
      <c r="K136" s="245">
        <v>1039.3000000000002</v>
      </c>
      <c r="L136" s="245">
        <v>1048.6000000000001</v>
      </c>
      <c r="M136" s="246">
        <v>1030</v>
      </c>
      <c r="N136" s="246">
        <v>1010.25</v>
      </c>
      <c r="O136" s="246">
        <v>8891200</v>
      </c>
      <c r="P136" s="247">
        <v>2.8875654214040787E-3</v>
      </c>
    </row>
    <row r="137" spans="1:16" ht="12.75" customHeight="1">
      <c r="A137" s="239">
        <v>127</v>
      </c>
      <c r="B137" s="251" t="s">
        <v>82</v>
      </c>
      <c r="C137" s="250" t="s">
        <v>178</v>
      </c>
      <c r="D137" s="244">
        <v>45407</v>
      </c>
      <c r="E137" s="243">
        <v>1445.95</v>
      </c>
      <c r="F137" s="243">
        <v>1439.9000000000003</v>
      </c>
      <c r="G137" s="245">
        <v>1402.6500000000005</v>
      </c>
      <c r="H137" s="245">
        <v>1359.3500000000001</v>
      </c>
      <c r="I137" s="245">
        <v>1322.1000000000004</v>
      </c>
      <c r="J137" s="245">
        <v>1483.2000000000007</v>
      </c>
      <c r="K137" s="245">
        <v>1520.4500000000003</v>
      </c>
      <c r="L137" s="245">
        <v>1563.7500000000009</v>
      </c>
      <c r="M137" s="246">
        <v>1477.15</v>
      </c>
      <c r="N137" s="246">
        <v>1396.6</v>
      </c>
      <c r="O137" s="246">
        <v>2662400</v>
      </c>
      <c r="P137" s="247">
        <v>0.11118530884808013</v>
      </c>
    </row>
    <row r="138" spans="1:16" ht="12.75" customHeight="1">
      <c r="A138" s="239">
        <v>128</v>
      </c>
      <c r="B138" s="251" t="s">
        <v>54</v>
      </c>
      <c r="C138" s="243" t="s">
        <v>179</v>
      </c>
      <c r="D138" s="244">
        <v>45407</v>
      </c>
      <c r="E138" s="243">
        <v>120</v>
      </c>
      <c r="F138" s="243">
        <v>119.66666666666667</v>
      </c>
      <c r="G138" s="245">
        <v>118.83333333333334</v>
      </c>
      <c r="H138" s="245">
        <v>117.66666666666667</v>
      </c>
      <c r="I138" s="245">
        <v>116.83333333333334</v>
      </c>
      <c r="J138" s="245">
        <v>120.83333333333334</v>
      </c>
      <c r="K138" s="245">
        <v>121.66666666666669</v>
      </c>
      <c r="L138" s="245">
        <v>122.83333333333334</v>
      </c>
      <c r="M138" s="246">
        <v>120.5</v>
      </c>
      <c r="N138" s="246">
        <v>118.5</v>
      </c>
      <c r="O138" s="246">
        <v>159231700</v>
      </c>
      <c r="P138" s="247">
        <v>-1.0369782013944047E-2</v>
      </c>
    </row>
    <row r="139" spans="1:16" ht="12.75" customHeight="1">
      <c r="A139" s="239">
        <v>129</v>
      </c>
      <c r="B139" s="251" t="s">
        <v>85</v>
      </c>
      <c r="C139" s="243" t="s">
        <v>180</v>
      </c>
      <c r="D139" s="244">
        <v>45407</v>
      </c>
      <c r="E139" s="243">
        <v>2517.15</v>
      </c>
      <c r="F139" s="243">
        <v>2513.8666666666668</v>
      </c>
      <c r="G139" s="245">
        <v>2495.6333333333337</v>
      </c>
      <c r="H139" s="245">
        <v>2474.1166666666668</v>
      </c>
      <c r="I139" s="245">
        <v>2455.8833333333337</v>
      </c>
      <c r="J139" s="245">
        <v>2535.3833333333337</v>
      </c>
      <c r="K139" s="245">
        <v>2553.6166666666672</v>
      </c>
      <c r="L139" s="245">
        <v>2575.1333333333337</v>
      </c>
      <c r="M139" s="246">
        <v>2532.1</v>
      </c>
      <c r="N139" s="246">
        <v>2492.35</v>
      </c>
      <c r="O139" s="246">
        <v>2743675</v>
      </c>
      <c r="P139" s="247">
        <v>-1.3013013013013013E-3</v>
      </c>
    </row>
    <row r="140" spans="1:16" ht="12.75" customHeight="1">
      <c r="A140" s="239">
        <v>130</v>
      </c>
      <c r="B140" s="251" t="s">
        <v>54</v>
      </c>
      <c r="C140" s="248" t="s">
        <v>181</v>
      </c>
      <c r="D140" s="244">
        <v>45407</v>
      </c>
      <c r="E140" s="243">
        <v>135610.6</v>
      </c>
      <c r="F140" s="243">
        <v>135227.41666666666</v>
      </c>
      <c r="G140" s="245">
        <v>134404.83333333331</v>
      </c>
      <c r="H140" s="245">
        <v>133199.06666666665</v>
      </c>
      <c r="I140" s="245">
        <v>132376.48333333331</v>
      </c>
      <c r="J140" s="245">
        <v>136433.18333333332</v>
      </c>
      <c r="K140" s="245">
        <v>137255.76666666663</v>
      </c>
      <c r="L140" s="245">
        <v>138461.53333333333</v>
      </c>
      <c r="M140" s="246">
        <v>136050</v>
      </c>
      <c r="N140" s="246">
        <v>134021.65</v>
      </c>
      <c r="O140" s="246">
        <v>49655</v>
      </c>
      <c r="P140" s="247">
        <v>1.5232058883663873E-2</v>
      </c>
    </row>
    <row r="141" spans="1:16" ht="12.75" customHeight="1">
      <c r="A141" s="239">
        <v>131</v>
      </c>
      <c r="B141" s="251" t="s">
        <v>66</v>
      </c>
      <c r="C141" s="243" t="s">
        <v>182</v>
      </c>
      <c r="D141" s="244">
        <v>45407</v>
      </c>
      <c r="E141" s="243">
        <v>1639.45</v>
      </c>
      <c r="F141" s="243">
        <v>1630.5666666666666</v>
      </c>
      <c r="G141" s="245">
        <v>1618.8833333333332</v>
      </c>
      <c r="H141" s="245">
        <v>1598.3166666666666</v>
      </c>
      <c r="I141" s="245">
        <v>1586.6333333333332</v>
      </c>
      <c r="J141" s="245">
        <v>1651.1333333333332</v>
      </c>
      <c r="K141" s="245">
        <v>1662.8166666666666</v>
      </c>
      <c r="L141" s="245">
        <v>1683.3833333333332</v>
      </c>
      <c r="M141" s="246">
        <v>1642.25</v>
      </c>
      <c r="N141" s="246">
        <v>1610</v>
      </c>
      <c r="O141" s="246">
        <v>5792050</v>
      </c>
      <c r="P141" s="247">
        <v>-5.3393258426966295E-2</v>
      </c>
    </row>
    <row r="142" spans="1:16" ht="12.75" customHeight="1">
      <c r="A142" s="239">
        <v>132</v>
      </c>
      <c r="B142" s="251" t="s">
        <v>130</v>
      </c>
      <c r="C142" s="243" t="s">
        <v>183</v>
      </c>
      <c r="D142" s="244">
        <v>45407</v>
      </c>
      <c r="E142" s="243">
        <v>178.45</v>
      </c>
      <c r="F142" s="243">
        <v>177.21666666666667</v>
      </c>
      <c r="G142" s="245">
        <v>173.23333333333335</v>
      </c>
      <c r="H142" s="245">
        <v>168.01666666666668</v>
      </c>
      <c r="I142" s="245">
        <v>164.03333333333336</v>
      </c>
      <c r="J142" s="245">
        <v>182.43333333333334</v>
      </c>
      <c r="K142" s="245">
        <v>186.41666666666663</v>
      </c>
      <c r="L142" s="245">
        <v>191.63333333333333</v>
      </c>
      <c r="M142" s="246">
        <v>181.2</v>
      </c>
      <c r="N142" s="246">
        <v>172</v>
      </c>
      <c r="O142" s="246">
        <v>99922500</v>
      </c>
      <c r="P142" s="247">
        <v>2.6583448913546002E-2</v>
      </c>
    </row>
    <row r="143" spans="1:16" ht="12.75" customHeight="1">
      <c r="A143" s="239">
        <v>133</v>
      </c>
      <c r="B143" s="251" t="s">
        <v>85</v>
      </c>
      <c r="C143" s="243" t="s">
        <v>184</v>
      </c>
      <c r="D143" s="244">
        <v>45407</v>
      </c>
      <c r="E143" s="243">
        <v>5688.25</v>
      </c>
      <c r="F143" s="243">
        <v>5682.416666666667</v>
      </c>
      <c r="G143" s="245">
        <v>5626.8333333333339</v>
      </c>
      <c r="H143" s="245">
        <v>5565.416666666667</v>
      </c>
      <c r="I143" s="245">
        <v>5509.8333333333339</v>
      </c>
      <c r="J143" s="245">
        <v>5743.8333333333339</v>
      </c>
      <c r="K143" s="245">
        <v>5799.4166666666679</v>
      </c>
      <c r="L143" s="245">
        <v>5860.8333333333339</v>
      </c>
      <c r="M143" s="246">
        <v>5738</v>
      </c>
      <c r="N143" s="246">
        <v>5621</v>
      </c>
      <c r="O143" s="246">
        <v>1184250</v>
      </c>
      <c r="P143" s="247">
        <v>-4.6646495209278866E-3</v>
      </c>
    </row>
    <row r="144" spans="1:16" ht="12.75" customHeight="1">
      <c r="A144" s="239">
        <v>134</v>
      </c>
      <c r="B144" s="251" t="s">
        <v>918</v>
      </c>
      <c r="C144" s="243" t="s">
        <v>185</v>
      </c>
      <c r="D144" s="244">
        <v>45407</v>
      </c>
      <c r="E144" s="243">
        <v>3163.95</v>
      </c>
      <c r="F144" s="243">
        <v>3165.9833333333336</v>
      </c>
      <c r="G144" s="245">
        <v>3137.666666666667</v>
      </c>
      <c r="H144" s="245">
        <v>3111.3833333333332</v>
      </c>
      <c r="I144" s="245">
        <v>3083.0666666666666</v>
      </c>
      <c r="J144" s="245">
        <v>3192.2666666666673</v>
      </c>
      <c r="K144" s="245">
        <v>3220.5833333333339</v>
      </c>
      <c r="L144" s="245">
        <v>3246.8666666666677</v>
      </c>
      <c r="M144" s="246">
        <v>3194.3</v>
      </c>
      <c r="N144" s="246">
        <v>3139.7</v>
      </c>
      <c r="O144" s="246">
        <v>1821600</v>
      </c>
      <c r="P144" s="247">
        <v>4.3478260869565216E-2</v>
      </c>
    </row>
    <row r="145" spans="1:16" ht="12.75" customHeight="1">
      <c r="A145" s="239">
        <v>135</v>
      </c>
      <c r="B145" s="251" t="s">
        <v>57</v>
      </c>
      <c r="C145" s="243" t="s">
        <v>186</v>
      </c>
      <c r="D145" s="244">
        <v>45407</v>
      </c>
      <c r="E145" s="243">
        <v>2541.4</v>
      </c>
      <c r="F145" s="243">
        <v>2551.0500000000002</v>
      </c>
      <c r="G145" s="245">
        <v>2527.0500000000002</v>
      </c>
      <c r="H145" s="245">
        <v>2512.6999999999998</v>
      </c>
      <c r="I145" s="245">
        <v>2488.6999999999998</v>
      </c>
      <c r="J145" s="245">
        <v>2565.4000000000005</v>
      </c>
      <c r="K145" s="245">
        <v>2589.4000000000005</v>
      </c>
      <c r="L145" s="245">
        <v>2603.7500000000009</v>
      </c>
      <c r="M145" s="246">
        <v>2575.0500000000002</v>
      </c>
      <c r="N145" s="246">
        <v>2536.6999999999998</v>
      </c>
      <c r="O145" s="246">
        <v>6406800</v>
      </c>
      <c r="P145" s="247">
        <v>1.4311949844848331E-2</v>
      </c>
    </row>
    <row r="146" spans="1:16" ht="12.75" customHeight="1">
      <c r="A146" s="239">
        <v>136</v>
      </c>
      <c r="B146" s="251" t="s">
        <v>130</v>
      </c>
      <c r="C146" s="243" t="s">
        <v>187</v>
      </c>
      <c r="D146" s="244">
        <v>45407</v>
      </c>
      <c r="E146" s="243">
        <v>218.9</v>
      </c>
      <c r="F146" s="243">
        <v>218.15</v>
      </c>
      <c r="G146" s="245">
        <v>215.60000000000002</v>
      </c>
      <c r="H146" s="245">
        <v>212.3</v>
      </c>
      <c r="I146" s="245">
        <v>209.75000000000003</v>
      </c>
      <c r="J146" s="245">
        <v>221.45000000000002</v>
      </c>
      <c r="K146" s="245">
        <v>224.00000000000003</v>
      </c>
      <c r="L146" s="245">
        <v>227.3</v>
      </c>
      <c r="M146" s="246">
        <v>220.7</v>
      </c>
      <c r="N146" s="246">
        <v>214.85</v>
      </c>
      <c r="O146" s="246">
        <v>90751500</v>
      </c>
      <c r="P146" s="247">
        <v>-5.0323153584291283E-3</v>
      </c>
    </row>
    <row r="147" spans="1:16" ht="12.75" customHeight="1">
      <c r="A147" s="239">
        <v>137</v>
      </c>
      <c r="B147" s="251" t="s">
        <v>188</v>
      </c>
      <c r="C147" s="243" t="s">
        <v>189</v>
      </c>
      <c r="D147" s="244">
        <v>45407</v>
      </c>
      <c r="E147" s="243">
        <v>355.25</v>
      </c>
      <c r="F147" s="243">
        <v>355.64999999999992</v>
      </c>
      <c r="G147" s="245">
        <v>352.49999999999983</v>
      </c>
      <c r="H147" s="245">
        <v>349.74999999999989</v>
      </c>
      <c r="I147" s="245">
        <v>346.5999999999998</v>
      </c>
      <c r="J147" s="245">
        <v>358.39999999999986</v>
      </c>
      <c r="K147" s="245">
        <v>361.54999999999995</v>
      </c>
      <c r="L147" s="245">
        <v>364.2999999999999</v>
      </c>
      <c r="M147" s="246">
        <v>358.8</v>
      </c>
      <c r="N147" s="246">
        <v>352.9</v>
      </c>
      <c r="O147" s="246">
        <v>96147000</v>
      </c>
      <c r="P147" s="247">
        <v>-1.1748381128584643E-2</v>
      </c>
    </row>
    <row r="148" spans="1:16" ht="12.75" customHeight="1">
      <c r="A148" s="239">
        <v>138</v>
      </c>
      <c r="B148" s="251" t="s">
        <v>106</v>
      </c>
      <c r="C148" s="243" t="s">
        <v>190</v>
      </c>
      <c r="D148" s="244">
        <v>45407</v>
      </c>
      <c r="E148" s="243">
        <v>1558.7</v>
      </c>
      <c r="F148" s="243">
        <v>1562.2666666666664</v>
      </c>
      <c r="G148" s="245">
        <v>1535.5333333333328</v>
      </c>
      <c r="H148" s="245">
        <v>1512.3666666666663</v>
      </c>
      <c r="I148" s="245">
        <v>1485.6333333333328</v>
      </c>
      <c r="J148" s="245">
        <v>1585.4333333333329</v>
      </c>
      <c r="K148" s="245">
        <v>1612.1666666666665</v>
      </c>
      <c r="L148" s="245">
        <v>1635.333333333333</v>
      </c>
      <c r="M148" s="246">
        <v>1589</v>
      </c>
      <c r="N148" s="246">
        <v>1539.1</v>
      </c>
      <c r="O148" s="246">
        <v>4953200</v>
      </c>
      <c r="P148" s="247">
        <v>3.1186243077819878E-2</v>
      </c>
    </row>
    <row r="149" spans="1:16" ht="12.75" customHeight="1">
      <c r="A149" s="239">
        <v>139</v>
      </c>
      <c r="B149" s="251" t="s">
        <v>85</v>
      </c>
      <c r="C149" s="243" t="s">
        <v>191</v>
      </c>
      <c r="D149" s="244">
        <v>45407</v>
      </c>
      <c r="E149" s="243">
        <v>8812.7999999999993</v>
      </c>
      <c r="F149" s="243">
        <v>8814.5666666666657</v>
      </c>
      <c r="G149" s="245">
        <v>8779.0833333333321</v>
      </c>
      <c r="H149" s="245">
        <v>8745.3666666666668</v>
      </c>
      <c r="I149" s="245">
        <v>8709.8833333333332</v>
      </c>
      <c r="J149" s="245">
        <v>8848.283333333331</v>
      </c>
      <c r="K149" s="245">
        <v>8883.7666666666646</v>
      </c>
      <c r="L149" s="245">
        <v>8917.4833333333299</v>
      </c>
      <c r="M149" s="246">
        <v>8850.0499999999993</v>
      </c>
      <c r="N149" s="246">
        <v>8780.85</v>
      </c>
      <c r="O149" s="246">
        <v>1377600</v>
      </c>
      <c r="P149" s="247">
        <v>2.9044437990124891E-4</v>
      </c>
    </row>
    <row r="150" spans="1:16" ht="12.75" customHeight="1">
      <c r="A150" s="239">
        <v>140</v>
      </c>
      <c r="B150" s="251" t="s">
        <v>82</v>
      </c>
      <c r="C150" s="248" t="s">
        <v>192</v>
      </c>
      <c r="D150" s="244">
        <v>45407</v>
      </c>
      <c r="E150" s="243">
        <v>269.3</v>
      </c>
      <c r="F150" s="243">
        <v>269.68333333333334</v>
      </c>
      <c r="G150" s="245">
        <v>266.76666666666665</v>
      </c>
      <c r="H150" s="245">
        <v>264.23333333333329</v>
      </c>
      <c r="I150" s="245">
        <v>261.31666666666661</v>
      </c>
      <c r="J150" s="245">
        <v>272.2166666666667</v>
      </c>
      <c r="K150" s="245">
        <v>275.13333333333333</v>
      </c>
      <c r="L150" s="245">
        <v>277.66666666666674</v>
      </c>
      <c r="M150" s="246">
        <v>272.60000000000002</v>
      </c>
      <c r="N150" s="246">
        <v>267.14999999999998</v>
      </c>
      <c r="O150" s="246">
        <v>80214750</v>
      </c>
      <c r="P150" s="247">
        <v>-1.447424435930183E-2</v>
      </c>
    </row>
    <row r="151" spans="1:16" ht="12.75" customHeight="1">
      <c r="A151" s="239">
        <v>141</v>
      </c>
      <c r="B151" s="251" t="s">
        <v>45</v>
      </c>
      <c r="C151" s="250" t="s">
        <v>193</v>
      </c>
      <c r="D151" s="244">
        <v>45407</v>
      </c>
      <c r="E151" s="243">
        <v>34246.550000000003</v>
      </c>
      <c r="F151" s="243">
        <v>34318.049999999996</v>
      </c>
      <c r="G151" s="245">
        <v>34073.399999999994</v>
      </c>
      <c r="H151" s="245">
        <v>33900.25</v>
      </c>
      <c r="I151" s="245">
        <v>33655.599999999999</v>
      </c>
      <c r="J151" s="245">
        <v>34491.19999999999</v>
      </c>
      <c r="K151" s="245">
        <v>34735.85</v>
      </c>
      <c r="L151" s="245">
        <v>34908.999999999985</v>
      </c>
      <c r="M151" s="246">
        <v>34562.699999999997</v>
      </c>
      <c r="N151" s="246">
        <v>34144.9</v>
      </c>
      <c r="O151" s="246">
        <v>155715</v>
      </c>
      <c r="P151" s="247">
        <v>3.3964143426294821E-2</v>
      </c>
    </row>
    <row r="152" spans="1:16" ht="12.75" customHeight="1">
      <c r="A152" s="239">
        <v>142</v>
      </c>
      <c r="B152" s="251" t="s">
        <v>42</v>
      </c>
      <c r="C152" s="243" t="s">
        <v>194</v>
      </c>
      <c r="D152" s="244">
        <v>45407</v>
      </c>
      <c r="E152" s="243">
        <v>856.35</v>
      </c>
      <c r="F152" s="243">
        <v>857.79999999999984</v>
      </c>
      <c r="G152" s="245">
        <v>846.59999999999968</v>
      </c>
      <c r="H152" s="245">
        <v>836.8499999999998</v>
      </c>
      <c r="I152" s="245">
        <v>825.64999999999964</v>
      </c>
      <c r="J152" s="245">
        <v>867.54999999999973</v>
      </c>
      <c r="K152" s="245">
        <v>878.74999999999977</v>
      </c>
      <c r="L152" s="245">
        <v>888.49999999999977</v>
      </c>
      <c r="M152" s="246">
        <v>869</v>
      </c>
      <c r="N152" s="246">
        <v>848.05</v>
      </c>
      <c r="O152" s="246">
        <v>14754000</v>
      </c>
      <c r="P152" s="247">
        <v>8.1400081400081396E-4</v>
      </c>
    </row>
    <row r="153" spans="1:16" ht="12.75" customHeight="1">
      <c r="A153" s="239">
        <v>143</v>
      </c>
      <c r="B153" s="251" t="s">
        <v>85</v>
      </c>
      <c r="C153" s="243" t="s">
        <v>195</v>
      </c>
      <c r="D153" s="244">
        <v>45407</v>
      </c>
      <c r="E153" s="243">
        <v>4018.7</v>
      </c>
      <c r="F153" s="243">
        <v>4020.0833333333335</v>
      </c>
      <c r="G153" s="245">
        <v>3980.8666666666668</v>
      </c>
      <c r="H153" s="245">
        <v>3943.0333333333333</v>
      </c>
      <c r="I153" s="245">
        <v>3903.8166666666666</v>
      </c>
      <c r="J153" s="245">
        <v>4057.916666666667</v>
      </c>
      <c r="K153" s="245">
        <v>4097.1333333333332</v>
      </c>
      <c r="L153" s="245">
        <v>4134.9666666666672</v>
      </c>
      <c r="M153" s="246">
        <v>4059.3</v>
      </c>
      <c r="N153" s="246">
        <v>3982.25</v>
      </c>
      <c r="O153" s="246">
        <v>3296200</v>
      </c>
      <c r="P153" s="247">
        <v>1.5465187923598274E-2</v>
      </c>
    </row>
    <row r="154" spans="1:16" ht="12.75" customHeight="1">
      <c r="A154" s="239">
        <v>144</v>
      </c>
      <c r="B154" s="251" t="s">
        <v>82</v>
      </c>
      <c r="C154" s="243" t="s">
        <v>196</v>
      </c>
      <c r="D154" s="244">
        <v>45407</v>
      </c>
      <c r="E154" s="243">
        <v>279</v>
      </c>
      <c r="F154" s="243">
        <v>277.68333333333334</v>
      </c>
      <c r="G154" s="245">
        <v>275.01666666666665</v>
      </c>
      <c r="H154" s="245">
        <v>271.0333333333333</v>
      </c>
      <c r="I154" s="245">
        <v>268.36666666666662</v>
      </c>
      <c r="J154" s="245">
        <v>281.66666666666669</v>
      </c>
      <c r="K154" s="245">
        <v>284.33333333333331</v>
      </c>
      <c r="L154" s="245">
        <v>288.31666666666672</v>
      </c>
      <c r="M154" s="246">
        <v>280.35000000000002</v>
      </c>
      <c r="N154" s="246">
        <v>273.7</v>
      </c>
      <c r="O154" s="246">
        <v>34383000</v>
      </c>
      <c r="P154" s="247">
        <v>3.7288442392976739E-2</v>
      </c>
    </row>
    <row r="155" spans="1:16" ht="12.75" customHeight="1">
      <c r="A155" s="239">
        <v>145</v>
      </c>
      <c r="B155" s="251" t="s">
        <v>66</v>
      </c>
      <c r="C155" s="248" t="s">
        <v>197</v>
      </c>
      <c r="D155" s="244">
        <v>45407</v>
      </c>
      <c r="E155" s="243">
        <v>418.8</v>
      </c>
      <c r="F155" s="243">
        <v>416.16666666666669</v>
      </c>
      <c r="G155" s="245">
        <v>411.88333333333338</v>
      </c>
      <c r="H155" s="245">
        <v>404.9666666666667</v>
      </c>
      <c r="I155" s="245">
        <v>400.68333333333339</v>
      </c>
      <c r="J155" s="245">
        <v>423.08333333333337</v>
      </c>
      <c r="K155" s="245">
        <v>427.36666666666667</v>
      </c>
      <c r="L155" s="245">
        <v>434.28333333333336</v>
      </c>
      <c r="M155" s="246">
        <v>420.45</v>
      </c>
      <c r="N155" s="246">
        <v>409.25</v>
      </c>
      <c r="O155" s="246">
        <v>76527375</v>
      </c>
      <c r="P155" s="247">
        <v>-8.7833768319614536E-3</v>
      </c>
    </row>
    <row r="156" spans="1:16" ht="12.75" customHeight="1">
      <c r="A156" s="239">
        <v>146</v>
      </c>
      <c r="B156" s="251" t="s">
        <v>57</v>
      </c>
      <c r="C156" s="243" t="s">
        <v>198</v>
      </c>
      <c r="D156" s="244">
        <v>45407</v>
      </c>
      <c r="E156" s="243">
        <v>3014.65</v>
      </c>
      <c r="F156" s="243">
        <v>3012.9500000000003</v>
      </c>
      <c r="G156" s="245">
        <v>2996.8500000000004</v>
      </c>
      <c r="H156" s="245">
        <v>2979.05</v>
      </c>
      <c r="I156" s="245">
        <v>2962.9500000000003</v>
      </c>
      <c r="J156" s="245">
        <v>3030.7500000000005</v>
      </c>
      <c r="K156" s="245">
        <v>3046.85</v>
      </c>
      <c r="L156" s="245">
        <v>3064.6500000000005</v>
      </c>
      <c r="M156" s="246">
        <v>3029.05</v>
      </c>
      <c r="N156" s="246">
        <v>2995.15</v>
      </c>
      <c r="O156" s="246">
        <v>1837250</v>
      </c>
      <c r="P156" s="247">
        <v>-2.1724372029871012E-3</v>
      </c>
    </row>
    <row r="157" spans="1:16" ht="12.75" customHeight="1">
      <c r="A157" s="239">
        <v>147</v>
      </c>
      <c r="B157" s="251" t="s">
        <v>918</v>
      </c>
      <c r="C157" s="243" t="s">
        <v>199</v>
      </c>
      <c r="D157" s="244">
        <v>45407</v>
      </c>
      <c r="E157" s="243">
        <v>3888.2</v>
      </c>
      <c r="F157" s="243">
        <v>3868.6333333333332</v>
      </c>
      <c r="G157" s="245">
        <v>3826.4666666666662</v>
      </c>
      <c r="H157" s="245">
        <v>3764.7333333333331</v>
      </c>
      <c r="I157" s="245">
        <v>3722.5666666666662</v>
      </c>
      <c r="J157" s="245">
        <v>3930.3666666666663</v>
      </c>
      <c r="K157" s="245">
        <v>3972.5333333333333</v>
      </c>
      <c r="L157" s="245">
        <v>4034.2666666666664</v>
      </c>
      <c r="M157" s="246">
        <v>3910.8</v>
      </c>
      <c r="N157" s="246">
        <v>3806.9</v>
      </c>
      <c r="O157" s="246">
        <v>1395500</v>
      </c>
      <c r="P157" s="247">
        <v>-1.5346621979185042E-2</v>
      </c>
    </row>
    <row r="158" spans="1:16" ht="12.75" customHeight="1">
      <c r="A158" s="239">
        <v>148</v>
      </c>
      <c r="B158" s="251" t="s">
        <v>61</v>
      </c>
      <c r="C158" s="243" t="s">
        <v>200</v>
      </c>
      <c r="D158" s="244">
        <v>45407</v>
      </c>
      <c r="E158" s="243">
        <v>137.25</v>
      </c>
      <c r="F158" s="243">
        <v>136.73333333333332</v>
      </c>
      <c r="G158" s="245">
        <v>135.26666666666665</v>
      </c>
      <c r="H158" s="245">
        <v>133.28333333333333</v>
      </c>
      <c r="I158" s="245">
        <v>131.81666666666666</v>
      </c>
      <c r="J158" s="245">
        <v>138.71666666666664</v>
      </c>
      <c r="K158" s="245">
        <v>140.18333333333328</v>
      </c>
      <c r="L158" s="245">
        <v>142.16666666666663</v>
      </c>
      <c r="M158" s="246">
        <v>138.19999999999999</v>
      </c>
      <c r="N158" s="246">
        <v>134.75</v>
      </c>
      <c r="O158" s="246">
        <v>241952000</v>
      </c>
      <c r="P158" s="247">
        <v>-4.2471932308300138E-3</v>
      </c>
    </row>
    <row r="159" spans="1:16" ht="12.75" customHeight="1">
      <c r="A159" s="239">
        <v>149</v>
      </c>
      <c r="B159" s="251" t="s">
        <v>40</v>
      </c>
      <c r="C159" s="243" t="s">
        <v>201</v>
      </c>
      <c r="D159" s="244">
        <v>45407</v>
      </c>
      <c r="E159" s="243">
        <v>5331.8</v>
      </c>
      <c r="F159" s="243">
        <v>5303.416666666667</v>
      </c>
      <c r="G159" s="245">
        <v>5258.9333333333343</v>
      </c>
      <c r="H159" s="245">
        <v>5186.0666666666675</v>
      </c>
      <c r="I159" s="245">
        <v>5141.5833333333348</v>
      </c>
      <c r="J159" s="245">
        <v>5376.2833333333338</v>
      </c>
      <c r="K159" s="245">
        <v>5420.7666666666655</v>
      </c>
      <c r="L159" s="245">
        <v>5493.6333333333332</v>
      </c>
      <c r="M159" s="246">
        <v>5347.9</v>
      </c>
      <c r="N159" s="246">
        <v>5230.55</v>
      </c>
      <c r="O159" s="246">
        <v>1988100</v>
      </c>
      <c r="P159" s="247">
        <v>3.0263771570710474E-2</v>
      </c>
    </row>
    <row r="160" spans="1:16" ht="12.75" customHeight="1">
      <c r="A160" s="239">
        <v>150</v>
      </c>
      <c r="B160" s="251" t="s">
        <v>188</v>
      </c>
      <c r="C160" s="243" t="s">
        <v>202</v>
      </c>
      <c r="D160" s="244">
        <v>45407</v>
      </c>
      <c r="E160" s="243">
        <v>279.3</v>
      </c>
      <c r="F160" s="243">
        <v>278.95</v>
      </c>
      <c r="G160" s="245">
        <v>276.89999999999998</v>
      </c>
      <c r="H160" s="245">
        <v>274.5</v>
      </c>
      <c r="I160" s="245">
        <v>272.45</v>
      </c>
      <c r="J160" s="245">
        <v>281.34999999999997</v>
      </c>
      <c r="K160" s="245">
        <v>283.40000000000003</v>
      </c>
      <c r="L160" s="245">
        <v>285.79999999999995</v>
      </c>
      <c r="M160" s="246">
        <v>281</v>
      </c>
      <c r="N160" s="246">
        <v>276.55</v>
      </c>
      <c r="O160" s="246">
        <v>69505200</v>
      </c>
      <c r="P160" s="247">
        <v>-3.7153619897827544E-3</v>
      </c>
    </row>
    <row r="161" spans="1:16" ht="12.75" customHeight="1">
      <c r="A161" s="239">
        <v>151</v>
      </c>
      <c r="B161" s="251" t="s">
        <v>203</v>
      </c>
      <c r="C161" s="250" t="s">
        <v>204</v>
      </c>
      <c r="D161" s="244">
        <v>45407</v>
      </c>
      <c r="E161" s="243">
        <v>1382.25</v>
      </c>
      <c r="F161" s="243">
        <v>1379.5166666666667</v>
      </c>
      <c r="G161" s="245">
        <v>1368.4333333333334</v>
      </c>
      <c r="H161" s="245">
        <v>1354.6166666666668</v>
      </c>
      <c r="I161" s="245">
        <v>1343.5333333333335</v>
      </c>
      <c r="J161" s="245">
        <v>1393.3333333333333</v>
      </c>
      <c r="K161" s="245">
        <v>1404.4166666666667</v>
      </c>
      <c r="L161" s="245">
        <v>1418.2333333333331</v>
      </c>
      <c r="M161" s="246">
        <v>1390.6</v>
      </c>
      <c r="N161" s="246">
        <v>1365.7</v>
      </c>
      <c r="O161" s="246">
        <v>5433043</v>
      </c>
      <c r="P161" s="247">
        <v>2.150290786654423E-2</v>
      </c>
    </row>
    <row r="162" spans="1:16" ht="12.75" customHeight="1">
      <c r="A162" s="239">
        <v>152</v>
      </c>
      <c r="B162" s="251" t="s">
        <v>47</v>
      </c>
      <c r="C162" s="243" t="s">
        <v>206</v>
      </c>
      <c r="D162" s="244">
        <v>45407</v>
      </c>
      <c r="E162" s="243">
        <v>842.15</v>
      </c>
      <c r="F162" s="243">
        <v>840.63333333333321</v>
      </c>
      <c r="G162" s="245">
        <v>831.06666666666638</v>
      </c>
      <c r="H162" s="245">
        <v>819.98333333333312</v>
      </c>
      <c r="I162" s="245">
        <v>810.41666666666629</v>
      </c>
      <c r="J162" s="245">
        <v>851.71666666666647</v>
      </c>
      <c r="K162" s="245">
        <v>861.2833333333333</v>
      </c>
      <c r="L162" s="245">
        <v>872.36666666666656</v>
      </c>
      <c r="M162" s="246">
        <v>850.2</v>
      </c>
      <c r="N162" s="246">
        <v>829.55</v>
      </c>
      <c r="O162" s="246">
        <v>6906250</v>
      </c>
      <c r="P162" s="247">
        <v>1.1075161772025884E-2</v>
      </c>
    </row>
    <row r="163" spans="1:16" ht="12.75" customHeight="1">
      <c r="A163" s="239">
        <v>153</v>
      </c>
      <c r="B163" s="251" t="s">
        <v>61</v>
      </c>
      <c r="C163" s="243" t="s">
        <v>207</v>
      </c>
      <c r="D163" s="244">
        <v>45407</v>
      </c>
      <c r="E163" s="243">
        <v>255.8</v>
      </c>
      <c r="F163" s="243">
        <v>256.08333333333331</v>
      </c>
      <c r="G163" s="245">
        <v>253.01666666666665</v>
      </c>
      <c r="H163" s="245">
        <v>250.23333333333335</v>
      </c>
      <c r="I163" s="245">
        <v>247.16666666666669</v>
      </c>
      <c r="J163" s="245">
        <v>258.86666666666662</v>
      </c>
      <c r="K163" s="245">
        <v>261.93333333333334</v>
      </c>
      <c r="L163" s="245">
        <v>264.71666666666658</v>
      </c>
      <c r="M163" s="246">
        <v>259.14999999999998</v>
      </c>
      <c r="N163" s="246">
        <v>253.3</v>
      </c>
      <c r="O163" s="246">
        <v>62955000</v>
      </c>
      <c r="P163" s="247">
        <v>-1.9816106531388711E-3</v>
      </c>
    </row>
    <row r="164" spans="1:16" ht="12.75" customHeight="1">
      <c r="A164" s="239">
        <v>154</v>
      </c>
      <c r="B164" s="251" t="s">
        <v>66</v>
      </c>
      <c r="C164" s="243" t="s">
        <v>208</v>
      </c>
      <c r="D164" s="244">
        <v>45407</v>
      </c>
      <c r="E164" s="243">
        <v>474</v>
      </c>
      <c r="F164" s="243">
        <v>473.5</v>
      </c>
      <c r="G164" s="245">
        <v>467.75</v>
      </c>
      <c r="H164" s="245">
        <v>461.5</v>
      </c>
      <c r="I164" s="245">
        <v>455.75</v>
      </c>
      <c r="J164" s="245">
        <v>479.75</v>
      </c>
      <c r="K164" s="245">
        <v>485.5</v>
      </c>
      <c r="L164" s="245">
        <v>491.75</v>
      </c>
      <c r="M164" s="246">
        <v>479.25</v>
      </c>
      <c r="N164" s="246">
        <v>467.25</v>
      </c>
      <c r="O164" s="246">
        <v>43048000</v>
      </c>
      <c r="P164" s="247">
        <v>3.079354437048034E-2</v>
      </c>
    </row>
    <row r="165" spans="1:16" ht="12.75" customHeight="1">
      <c r="A165" s="239">
        <v>155</v>
      </c>
      <c r="B165" s="251" t="s">
        <v>82</v>
      </c>
      <c r="C165" s="243" t="s">
        <v>209</v>
      </c>
      <c r="D165" s="244">
        <v>45407</v>
      </c>
      <c r="E165" s="243">
        <v>2930.1</v>
      </c>
      <c r="F165" s="243">
        <v>2933.3833333333337</v>
      </c>
      <c r="G165" s="245">
        <v>2915.7666666666673</v>
      </c>
      <c r="H165" s="245">
        <v>2901.4333333333338</v>
      </c>
      <c r="I165" s="245">
        <v>2883.8166666666675</v>
      </c>
      <c r="J165" s="245">
        <v>2947.7166666666672</v>
      </c>
      <c r="K165" s="245">
        <v>2965.333333333333</v>
      </c>
      <c r="L165" s="245">
        <v>2979.666666666667</v>
      </c>
      <c r="M165" s="246">
        <v>2951</v>
      </c>
      <c r="N165" s="246">
        <v>2919.05</v>
      </c>
      <c r="O165" s="246">
        <v>41810250</v>
      </c>
      <c r="P165" s="247">
        <v>1.1870836585410124E-2</v>
      </c>
    </row>
    <row r="166" spans="1:16" ht="12.75" customHeight="1">
      <c r="A166" s="239">
        <v>156</v>
      </c>
      <c r="B166" s="251" t="s">
        <v>130</v>
      </c>
      <c r="C166" s="243" t="s">
        <v>210</v>
      </c>
      <c r="D166" s="244">
        <v>45407</v>
      </c>
      <c r="E166" s="243">
        <v>146.44999999999999</v>
      </c>
      <c r="F166" s="243">
        <v>145.79999999999998</v>
      </c>
      <c r="G166" s="245">
        <v>143.89999999999998</v>
      </c>
      <c r="H166" s="245">
        <v>141.35</v>
      </c>
      <c r="I166" s="245">
        <v>139.44999999999999</v>
      </c>
      <c r="J166" s="245">
        <v>148.34999999999997</v>
      </c>
      <c r="K166" s="245">
        <v>150.25</v>
      </c>
      <c r="L166" s="245">
        <v>152.79999999999995</v>
      </c>
      <c r="M166" s="246">
        <v>147.69999999999999</v>
      </c>
      <c r="N166" s="246">
        <v>143.25</v>
      </c>
      <c r="O166" s="246">
        <v>172448000</v>
      </c>
      <c r="P166" s="247">
        <v>-1.5797644050771619E-2</v>
      </c>
    </row>
    <row r="167" spans="1:16" ht="12.75" customHeight="1">
      <c r="A167" s="239">
        <v>157</v>
      </c>
      <c r="B167" s="251" t="s">
        <v>66</v>
      </c>
      <c r="C167" s="243" t="s">
        <v>211</v>
      </c>
      <c r="D167" s="244">
        <v>45407</v>
      </c>
      <c r="E167" s="243">
        <v>733.4</v>
      </c>
      <c r="F167" s="243">
        <v>721.06666666666661</v>
      </c>
      <c r="G167" s="245">
        <v>707.28333333333319</v>
      </c>
      <c r="H167" s="245">
        <v>681.16666666666663</v>
      </c>
      <c r="I167" s="245">
        <v>667.38333333333321</v>
      </c>
      <c r="J167" s="245">
        <v>747.18333333333317</v>
      </c>
      <c r="K167" s="245">
        <v>760.96666666666647</v>
      </c>
      <c r="L167" s="245">
        <v>787.08333333333314</v>
      </c>
      <c r="M167" s="246">
        <v>734.85</v>
      </c>
      <c r="N167" s="246">
        <v>694.95</v>
      </c>
      <c r="O167" s="246">
        <v>21442400</v>
      </c>
      <c r="P167" s="247">
        <v>-1.7016906883778927E-2</v>
      </c>
    </row>
    <row r="168" spans="1:16" ht="12.75" customHeight="1">
      <c r="A168" s="239">
        <v>158</v>
      </c>
      <c r="B168" s="251" t="s">
        <v>66</v>
      </c>
      <c r="C168" s="243" t="s">
        <v>212</v>
      </c>
      <c r="D168" s="244">
        <v>45407</v>
      </c>
      <c r="E168" s="243">
        <v>1490</v>
      </c>
      <c r="F168" s="243">
        <v>1482.0166666666667</v>
      </c>
      <c r="G168" s="245">
        <v>1470.9333333333334</v>
      </c>
      <c r="H168" s="245">
        <v>1451.8666666666668</v>
      </c>
      <c r="I168" s="245">
        <v>1440.7833333333335</v>
      </c>
      <c r="J168" s="245">
        <v>1501.0833333333333</v>
      </c>
      <c r="K168" s="245">
        <v>1512.1666666666667</v>
      </c>
      <c r="L168" s="245">
        <v>1531.2333333333331</v>
      </c>
      <c r="M168" s="246">
        <v>1493.1</v>
      </c>
      <c r="N168" s="246">
        <v>1462.95</v>
      </c>
      <c r="O168" s="246">
        <v>8752500</v>
      </c>
      <c r="P168" s="247">
        <v>-1.260681952787884E-2</v>
      </c>
    </row>
    <row r="169" spans="1:16" ht="12.75" customHeight="1">
      <c r="A169" s="239">
        <v>159</v>
      </c>
      <c r="B169" s="251" t="s">
        <v>61</v>
      </c>
      <c r="C169" s="248" t="s">
        <v>213</v>
      </c>
      <c r="D169" s="244">
        <v>45407</v>
      </c>
      <c r="E169" s="243">
        <v>767.75</v>
      </c>
      <c r="F169" s="243">
        <v>764.33333333333337</v>
      </c>
      <c r="G169" s="245">
        <v>759.9666666666667</v>
      </c>
      <c r="H169" s="245">
        <v>752.18333333333328</v>
      </c>
      <c r="I169" s="245">
        <v>747.81666666666661</v>
      </c>
      <c r="J169" s="245">
        <v>772.11666666666679</v>
      </c>
      <c r="K169" s="245">
        <v>776.48333333333335</v>
      </c>
      <c r="L169" s="245">
        <v>784.26666666666688</v>
      </c>
      <c r="M169" s="246">
        <v>768.7</v>
      </c>
      <c r="N169" s="246">
        <v>756.55</v>
      </c>
      <c r="O169" s="246">
        <v>98410500</v>
      </c>
      <c r="P169" s="247">
        <v>4.2390250877834094E-2</v>
      </c>
    </row>
    <row r="170" spans="1:16" ht="12.75" customHeight="1">
      <c r="A170" s="239">
        <v>160</v>
      </c>
      <c r="B170" s="251" t="s">
        <v>47</v>
      </c>
      <c r="C170" s="243" t="s">
        <v>214</v>
      </c>
      <c r="D170" s="244">
        <v>45407</v>
      </c>
      <c r="E170" s="243">
        <v>25950</v>
      </c>
      <c r="F170" s="243">
        <v>25936.066666666666</v>
      </c>
      <c r="G170" s="245">
        <v>25810.183333333331</v>
      </c>
      <c r="H170" s="245">
        <v>25670.366666666665</v>
      </c>
      <c r="I170" s="245">
        <v>25544.48333333333</v>
      </c>
      <c r="J170" s="245">
        <v>26075.883333333331</v>
      </c>
      <c r="K170" s="245">
        <v>26201.766666666663</v>
      </c>
      <c r="L170" s="245">
        <v>26341.583333333332</v>
      </c>
      <c r="M170" s="246">
        <v>26061.95</v>
      </c>
      <c r="N170" s="246">
        <v>25796.25</v>
      </c>
      <c r="O170" s="246">
        <v>284575</v>
      </c>
      <c r="P170" s="247">
        <v>2.6790546635395995E-2</v>
      </c>
    </row>
    <row r="171" spans="1:16" ht="12.75" customHeight="1">
      <c r="A171" s="239">
        <v>161</v>
      </c>
      <c r="B171" s="251" t="s">
        <v>40</v>
      </c>
      <c r="C171" s="243" t="s">
        <v>215</v>
      </c>
      <c r="D171" s="244">
        <v>45407</v>
      </c>
      <c r="E171" s="243">
        <v>5676.9</v>
      </c>
      <c r="F171" s="243">
        <v>5651.2166666666672</v>
      </c>
      <c r="G171" s="245">
        <v>5585.8833333333341</v>
      </c>
      <c r="H171" s="245">
        <v>5494.8666666666668</v>
      </c>
      <c r="I171" s="245">
        <v>5429.5333333333338</v>
      </c>
      <c r="J171" s="245">
        <v>5742.2333333333345</v>
      </c>
      <c r="K171" s="245">
        <v>5807.5666666666666</v>
      </c>
      <c r="L171" s="245">
        <v>5898.5833333333348</v>
      </c>
      <c r="M171" s="246">
        <v>5716.55</v>
      </c>
      <c r="N171" s="246">
        <v>5560.2</v>
      </c>
      <c r="O171" s="246">
        <v>1374450</v>
      </c>
      <c r="P171" s="247">
        <v>-3.6892999789783477E-2</v>
      </c>
    </row>
    <row r="172" spans="1:16" ht="12.75" customHeight="1">
      <c r="A172" s="239">
        <v>162</v>
      </c>
      <c r="B172" s="251" t="s">
        <v>45</v>
      </c>
      <c r="C172" s="243" t="s">
        <v>216</v>
      </c>
      <c r="D172" s="244">
        <v>45407</v>
      </c>
      <c r="E172" s="243">
        <v>2593.6</v>
      </c>
      <c r="F172" s="243">
        <v>2602.1166666666668</v>
      </c>
      <c r="G172" s="245">
        <v>2576.4833333333336</v>
      </c>
      <c r="H172" s="245">
        <v>2559.3666666666668</v>
      </c>
      <c r="I172" s="245">
        <v>2533.7333333333336</v>
      </c>
      <c r="J172" s="245">
        <v>2619.2333333333336</v>
      </c>
      <c r="K172" s="245">
        <v>2644.8666666666668</v>
      </c>
      <c r="L172" s="245">
        <v>2661.9833333333336</v>
      </c>
      <c r="M172" s="246">
        <v>2627.75</v>
      </c>
      <c r="N172" s="246">
        <v>2585</v>
      </c>
      <c r="O172" s="246">
        <v>4177500</v>
      </c>
      <c r="P172" s="247">
        <v>-1.7290049400141144E-2</v>
      </c>
    </row>
    <row r="173" spans="1:16" ht="12.75" customHeight="1">
      <c r="A173" s="239">
        <v>163</v>
      </c>
      <c r="B173" s="251" t="s">
        <v>66</v>
      </c>
      <c r="C173" s="243" t="s">
        <v>217</v>
      </c>
      <c r="D173" s="244">
        <v>45407</v>
      </c>
      <c r="E173" s="243">
        <v>2531.8000000000002</v>
      </c>
      <c r="F173" s="243">
        <v>2524.5</v>
      </c>
      <c r="G173" s="245">
        <v>2510.8000000000002</v>
      </c>
      <c r="H173" s="245">
        <v>2489.8000000000002</v>
      </c>
      <c r="I173" s="245">
        <v>2476.1000000000004</v>
      </c>
      <c r="J173" s="245">
        <v>2545.5</v>
      </c>
      <c r="K173" s="245">
        <v>2559.1999999999998</v>
      </c>
      <c r="L173" s="245">
        <v>2580.1999999999998</v>
      </c>
      <c r="M173" s="246">
        <v>2538.1999999999998</v>
      </c>
      <c r="N173" s="246">
        <v>2503.5</v>
      </c>
      <c r="O173" s="246">
        <v>5580600</v>
      </c>
      <c r="P173" s="247">
        <v>-2.099889479501079E-2</v>
      </c>
    </row>
    <row r="174" spans="1:16" ht="12.75" customHeight="1">
      <c r="A174" s="239">
        <v>164</v>
      </c>
      <c r="B174" s="251" t="s">
        <v>42</v>
      </c>
      <c r="C174" s="243" t="s">
        <v>218</v>
      </c>
      <c r="D174" s="244">
        <v>45407</v>
      </c>
      <c r="E174" s="243">
        <v>1611</v>
      </c>
      <c r="F174" s="243">
        <v>1619.75</v>
      </c>
      <c r="G174" s="245">
        <v>1597.1</v>
      </c>
      <c r="H174" s="245">
        <v>1583.1999999999998</v>
      </c>
      <c r="I174" s="245">
        <v>1560.5499999999997</v>
      </c>
      <c r="J174" s="245">
        <v>1633.65</v>
      </c>
      <c r="K174" s="245">
        <v>1656.3000000000002</v>
      </c>
      <c r="L174" s="245">
        <v>1670.2000000000003</v>
      </c>
      <c r="M174" s="246">
        <v>1642.4</v>
      </c>
      <c r="N174" s="246">
        <v>1605.85</v>
      </c>
      <c r="O174" s="246">
        <v>12844300</v>
      </c>
      <c r="P174" s="247">
        <v>2.8012773824864137E-2</v>
      </c>
    </row>
    <row r="175" spans="1:16" ht="12.75" customHeight="1">
      <c r="A175" s="239">
        <v>165</v>
      </c>
      <c r="B175" s="251" t="s">
        <v>203</v>
      </c>
      <c r="C175" s="243" t="s">
        <v>219</v>
      </c>
      <c r="D175" s="244">
        <v>45407</v>
      </c>
      <c r="E175" s="243">
        <v>621.65</v>
      </c>
      <c r="F175" s="243">
        <v>619.7833333333333</v>
      </c>
      <c r="G175" s="245">
        <v>615.46666666666658</v>
      </c>
      <c r="H175" s="245">
        <v>609.2833333333333</v>
      </c>
      <c r="I175" s="245">
        <v>604.96666666666658</v>
      </c>
      <c r="J175" s="245">
        <v>625.96666666666658</v>
      </c>
      <c r="K175" s="245">
        <v>630.28333333333319</v>
      </c>
      <c r="L175" s="245">
        <v>636.46666666666658</v>
      </c>
      <c r="M175" s="246">
        <v>624.1</v>
      </c>
      <c r="N175" s="246">
        <v>613.6</v>
      </c>
      <c r="O175" s="246">
        <v>5638500</v>
      </c>
      <c r="P175" s="247">
        <v>-6.6067653276955605E-3</v>
      </c>
    </row>
    <row r="176" spans="1:16" ht="12.75" customHeight="1">
      <c r="A176" s="239">
        <v>166</v>
      </c>
      <c r="B176" s="251" t="s">
        <v>42</v>
      </c>
      <c r="C176" s="243" t="s">
        <v>220</v>
      </c>
      <c r="D176" s="244">
        <v>45407</v>
      </c>
      <c r="E176" s="243">
        <v>731.6</v>
      </c>
      <c r="F176" s="243">
        <v>732.13333333333333</v>
      </c>
      <c r="G176" s="245">
        <v>726.81666666666661</v>
      </c>
      <c r="H176" s="245">
        <v>722.0333333333333</v>
      </c>
      <c r="I176" s="245">
        <v>716.71666666666658</v>
      </c>
      <c r="J176" s="245">
        <v>736.91666666666663</v>
      </c>
      <c r="K176" s="245">
        <v>742.23333333333346</v>
      </c>
      <c r="L176" s="245">
        <v>747.01666666666665</v>
      </c>
      <c r="M176" s="246">
        <v>737.45</v>
      </c>
      <c r="N176" s="246">
        <v>727.35</v>
      </c>
      <c r="O176" s="246">
        <v>4066000</v>
      </c>
      <c r="P176" s="247">
        <v>-1.9636720667648502E-3</v>
      </c>
    </row>
    <row r="177" spans="1:16" ht="12.75" customHeight="1">
      <c r="A177" s="239">
        <v>167</v>
      </c>
      <c r="B177" s="251" t="s">
        <v>918</v>
      </c>
      <c r="C177" s="243" t="s">
        <v>221</v>
      </c>
      <c r="D177" s="244">
        <v>45407</v>
      </c>
      <c r="E177" s="243">
        <v>1129.5</v>
      </c>
      <c r="F177" s="243">
        <v>1126.1666666666667</v>
      </c>
      <c r="G177" s="245">
        <v>1090.3333333333335</v>
      </c>
      <c r="H177" s="245">
        <v>1051.1666666666667</v>
      </c>
      <c r="I177" s="245">
        <v>1015.3333333333335</v>
      </c>
      <c r="J177" s="245">
        <v>1165.3333333333335</v>
      </c>
      <c r="K177" s="245">
        <v>1201.166666666667</v>
      </c>
      <c r="L177" s="245">
        <v>1240.3333333333335</v>
      </c>
      <c r="M177" s="246">
        <v>1162</v>
      </c>
      <c r="N177" s="246">
        <v>1087</v>
      </c>
      <c r="O177" s="246">
        <v>12133000</v>
      </c>
      <c r="P177" s="247">
        <v>0.12442020490340996</v>
      </c>
    </row>
    <row r="178" spans="1:16" ht="12.75" customHeight="1">
      <c r="A178" s="239">
        <v>168</v>
      </c>
      <c r="B178" s="251" t="s">
        <v>77</v>
      </c>
      <c r="C178" s="250" t="s">
        <v>222</v>
      </c>
      <c r="D178" s="244">
        <v>45407</v>
      </c>
      <c r="E178" s="243">
        <v>2066.1999999999998</v>
      </c>
      <c r="F178" s="243">
        <v>2058.5499999999997</v>
      </c>
      <c r="G178" s="245">
        <v>2044.0499999999993</v>
      </c>
      <c r="H178" s="245">
        <v>2021.8999999999996</v>
      </c>
      <c r="I178" s="245">
        <v>2007.3999999999992</v>
      </c>
      <c r="J178" s="245">
        <v>2080.6999999999994</v>
      </c>
      <c r="K178" s="245">
        <v>2095.2000000000003</v>
      </c>
      <c r="L178" s="245">
        <v>2117.3499999999995</v>
      </c>
      <c r="M178" s="246">
        <v>2073.0500000000002</v>
      </c>
      <c r="N178" s="246">
        <v>2036.4</v>
      </c>
      <c r="O178" s="246">
        <v>6220500</v>
      </c>
      <c r="P178" s="247">
        <v>-1.76522506619594E-3</v>
      </c>
    </row>
    <row r="179" spans="1:16" ht="12.75" customHeight="1">
      <c r="A179" s="239">
        <v>169</v>
      </c>
      <c r="B179" s="251" t="s">
        <v>57</v>
      </c>
      <c r="C179" s="243" t="s">
        <v>223</v>
      </c>
      <c r="D179" s="244">
        <v>45407</v>
      </c>
      <c r="E179" s="243">
        <v>1120.7</v>
      </c>
      <c r="F179" s="243">
        <v>1121.2333333333333</v>
      </c>
      <c r="G179" s="245">
        <v>1114.4666666666667</v>
      </c>
      <c r="H179" s="245">
        <v>1108.2333333333333</v>
      </c>
      <c r="I179" s="245">
        <v>1101.4666666666667</v>
      </c>
      <c r="J179" s="245">
        <v>1127.4666666666667</v>
      </c>
      <c r="K179" s="245">
        <v>1134.2333333333336</v>
      </c>
      <c r="L179" s="245">
        <v>1140.4666666666667</v>
      </c>
      <c r="M179" s="246">
        <v>1128</v>
      </c>
      <c r="N179" s="246">
        <v>1115</v>
      </c>
      <c r="O179" s="246">
        <v>14007600</v>
      </c>
      <c r="P179" s="247">
        <v>-7.0626003210272868E-4</v>
      </c>
    </row>
    <row r="180" spans="1:16" ht="12.75" customHeight="1">
      <c r="A180" s="239">
        <v>170</v>
      </c>
      <c r="B180" s="251" t="s">
        <v>54</v>
      </c>
      <c r="C180" s="249" t="s">
        <v>224</v>
      </c>
      <c r="D180" s="244">
        <v>45407</v>
      </c>
      <c r="E180" s="243">
        <v>1012</v>
      </c>
      <c r="F180" s="243">
        <v>1012.7833333333333</v>
      </c>
      <c r="G180" s="245">
        <v>1008.3666666666666</v>
      </c>
      <c r="H180" s="245">
        <v>1004.7333333333332</v>
      </c>
      <c r="I180" s="245">
        <v>1000.3166666666665</v>
      </c>
      <c r="J180" s="245">
        <v>1016.4166666666666</v>
      </c>
      <c r="K180" s="245">
        <v>1020.8333333333334</v>
      </c>
      <c r="L180" s="245">
        <v>1024.4666666666667</v>
      </c>
      <c r="M180" s="246">
        <v>1017.2</v>
      </c>
      <c r="N180" s="246">
        <v>1009.15</v>
      </c>
      <c r="O180" s="246">
        <v>65045550</v>
      </c>
      <c r="P180" s="247">
        <v>7.0377479206653873E-3</v>
      </c>
    </row>
    <row r="181" spans="1:16" ht="12.75" customHeight="1">
      <c r="A181" s="239">
        <v>171</v>
      </c>
      <c r="B181" s="251" t="s">
        <v>188</v>
      </c>
      <c r="C181" s="243" t="s">
        <v>225</v>
      </c>
      <c r="D181" s="244">
        <v>45407</v>
      </c>
      <c r="E181" s="243">
        <v>416.4</v>
      </c>
      <c r="F181" s="243">
        <v>414.33333333333331</v>
      </c>
      <c r="G181" s="245">
        <v>411.26666666666665</v>
      </c>
      <c r="H181" s="245">
        <v>406.13333333333333</v>
      </c>
      <c r="I181" s="245">
        <v>403.06666666666666</v>
      </c>
      <c r="J181" s="245">
        <v>419.46666666666664</v>
      </c>
      <c r="K181" s="245">
        <v>422.53333333333336</v>
      </c>
      <c r="L181" s="245">
        <v>427.66666666666663</v>
      </c>
      <c r="M181" s="246">
        <v>417.4</v>
      </c>
      <c r="N181" s="246">
        <v>409.2</v>
      </c>
      <c r="O181" s="246">
        <v>89420625</v>
      </c>
      <c r="P181" s="247">
        <v>-1.5458362751291293E-2</v>
      </c>
    </row>
    <row r="182" spans="1:16" ht="12.75" customHeight="1">
      <c r="A182" s="239">
        <v>172</v>
      </c>
      <c r="B182" s="251" t="s">
        <v>130</v>
      </c>
      <c r="C182" s="243" t="s">
        <v>226</v>
      </c>
      <c r="D182" s="244">
        <v>45407</v>
      </c>
      <c r="E182" s="243">
        <v>163.80000000000001</v>
      </c>
      <c r="F182" s="243">
        <v>163.38333333333333</v>
      </c>
      <c r="G182" s="245">
        <v>161.91666666666666</v>
      </c>
      <c r="H182" s="245">
        <v>160.03333333333333</v>
      </c>
      <c r="I182" s="245">
        <v>158.56666666666666</v>
      </c>
      <c r="J182" s="245">
        <v>165.26666666666665</v>
      </c>
      <c r="K182" s="245">
        <v>166.73333333333335</v>
      </c>
      <c r="L182" s="245">
        <v>168.61666666666665</v>
      </c>
      <c r="M182" s="246">
        <v>164.85</v>
      </c>
      <c r="N182" s="246">
        <v>161.5</v>
      </c>
      <c r="O182" s="246">
        <v>247703500</v>
      </c>
      <c r="P182" s="247">
        <v>-4.7071823204419888E-3</v>
      </c>
    </row>
    <row r="183" spans="1:16" ht="12.75" customHeight="1">
      <c r="A183" s="239">
        <v>173</v>
      </c>
      <c r="B183" s="251" t="s">
        <v>85</v>
      </c>
      <c r="C183" s="243" t="s">
        <v>227</v>
      </c>
      <c r="D183" s="244">
        <v>45407</v>
      </c>
      <c r="E183" s="243">
        <v>3987.6</v>
      </c>
      <c r="F183" s="243">
        <v>3988.6666666666665</v>
      </c>
      <c r="G183" s="245">
        <v>3965.9833333333331</v>
      </c>
      <c r="H183" s="245">
        <v>3944.3666666666668</v>
      </c>
      <c r="I183" s="245">
        <v>3921.6833333333334</v>
      </c>
      <c r="J183" s="245">
        <v>4010.2833333333328</v>
      </c>
      <c r="K183" s="245">
        <v>4032.9666666666662</v>
      </c>
      <c r="L183" s="245">
        <v>4054.5833333333326</v>
      </c>
      <c r="M183" s="246">
        <v>4011.35</v>
      </c>
      <c r="N183" s="246">
        <v>3967.05</v>
      </c>
      <c r="O183" s="246">
        <v>16679425</v>
      </c>
      <c r="P183" s="247">
        <v>-1.1050468996430647E-2</v>
      </c>
    </row>
    <row r="184" spans="1:16" ht="12.75" customHeight="1">
      <c r="A184" s="239">
        <v>174</v>
      </c>
      <c r="B184" s="251" t="s">
        <v>85</v>
      </c>
      <c r="C184" s="243" t="s">
        <v>228</v>
      </c>
      <c r="D184" s="244">
        <v>45407</v>
      </c>
      <c r="E184" s="243">
        <v>1266.05</v>
      </c>
      <c r="F184" s="243">
        <v>1270.5333333333335</v>
      </c>
      <c r="G184" s="245">
        <v>1259.3166666666671</v>
      </c>
      <c r="H184" s="245">
        <v>1252.5833333333335</v>
      </c>
      <c r="I184" s="245">
        <v>1241.366666666667</v>
      </c>
      <c r="J184" s="245">
        <v>1277.2666666666671</v>
      </c>
      <c r="K184" s="245">
        <v>1288.4833333333338</v>
      </c>
      <c r="L184" s="245">
        <v>1295.2166666666672</v>
      </c>
      <c r="M184" s="246">
        <v>1281.75</v>
      </c>
      <c r="N184" s="246">
        <v>1263.8</v>
      </c>
      <c r="O184" s="246">
        <v>15354600</v>
      </c>
      <c r="P184" s="247">
        <v>4.4104447164422682E-2</v>
      </c>
    </row>
    <row r="185" spans="1:16" ht="12.75" customHeight="1">
      <c r="A185" s="239">
        <v>175</v>
      </c>
      <c r="B185" s="251" t="s">
        <v>57</v>
      </c>
      <c r="C185" s="243" t="s">
        <v>229</v>
      </c>
      <c r="D185" s="244">
        <v>45407</v>
      </c>
      <c r="E185" s="243">
        <v>3762.35</v>
      </c>
      <c r="F185" s="243">
        <v>3777.6166666666668</v>
      </c>
      <c r="G185" s="245">
        <v>3735.9833333333336</v>
      </c>
      <c r="H185" s="245">
        <v>3709.6166666666668</v>
      </c>
      <c r="I185" s="245">
        <v>3667.9833333333336</v>
      </c>
      <c r="J185" s="245">
        <v>3803.9833333333336</v>
      </c>
      <c r="K185" s="245">
        <v>3845.6166666666668</v>
      </c>
      <c r="L185" s="245">
        <v>3871.9833333333336</v>
      </c>
      <c r="M185" s="246">
        <v>3819.25</v>
      </c>
      <c r="N185" s="246">
        <v>3751.25</v>
      </c>
      <c r="O185" s="246">
        <v>5244750</v>
      </c>
      <c r="P185" s="247">
        <v>1.7968139669168846E-2</v>
      </c>
    </row>
    <row r="186" spans="1:16" ht="12.75" customHeight="1">
      <c r="A186" s="239">
        <v>176</v>
      </c>
      <c r="B186" s="251" t="s">
        <v>42</v>
      </c>
      <c r="C186" s="243" t="s">
        <v>230</v>
      </c>
      <c r="D186" s="244">
        <v>45407</v>
      </c>
      <c r="E186" s="243">
        <v>2584.75</v>
      </c>
      <c r="F186" s="243">
        <v>2589.5499999999997</v>
      </c>
      <c r="G186" s="245">
        <v>2554.5999999999995</v>
      </c>
      <c r="H186" s="245">
        <v>2524.4499999999998</v>
      </c>
      <c r="I186" s="245">
        <v>2489.4999999999995</v>
      </c>
      <c r="J186" s="245">
        <v>2619.6999999999994</v>
      </c>
      <c r="K186" s="245">
        <v>2654.6499999999992</v>
      </c>
      <c r="L186" s="245">
        <v>2684.7999999999993</v>
      </c>
      <c r="M186" s="246">
        <v>2624.5</v>
      </c>
      <c r="N186" s="246">
        <v>2559.4</v>
      </c>
      <c r="O186" s="246">
        <v>1641500</v>
      </c>
      <c r="P186" s="247">
        <v>1.4837712519319939E-2</v>
      </c>
    </row>
    <row r="187" spans="1:16" ht="12.75" customHeight="1">
      <c r="A187" s="239">
        <v>177</v>
      </c>
      <c r="B187" s="251" t="s">
        <v>45</v>
      </c>
      <c r="C187" s="243" t="s">
        <v>231</v>
      </c>
      <c r="D187" s="244">
        <v>45407</v>
      </c>
      <c r="E187" s="243">
        <v>3941.65</v>
      </c>
      <c r="F187" s="243">
        <v>3977.2000000000003</v>
      </c>
      <c r="G187" s="245">
        <v>3891.4500000000007</v>
      </c>
      <c r="H187" s="245">
        <v>3841.2500000000005</v>
      </c>
      <c r="I187" s="245">
        <v>3755.5000000000009</v>
      </c>
      <c r="J187" s="245">
        <v>4027.4000000000005</v>
      </c>
      <c r="K187" s="245">
        <v>4113.1499999999996</v>
      </c>
      <c r="L187" s="245">
        <v>4163.3500000000004</v>
      </c>
      <c r="M187" s="246">
        <v>4062.95</v>
      </c>
      <c r="N187" s="246">
        <v>3927</v>
      </c>
      <c r="O187" s="246">
        <v>3392000</v>
      </c>
      <c r="P187" s="247">
        <v>2.7505149642554221E-2</v>
      </c>
    </row>
    <row r="188" spans="1:16" ht="12.75" customHeight="1">
      <c r="A188" s="239">
        <v>178</v>
      </c>
      <c r="B188" s="251" t="s">
        <v>54</v>
      </c>
      <c r="C188" s="243" t="s">
        <v>232</v>
      </c>
      <c r="D188" s="244">
        <v>45407</v>
      </c>
      <c r="E188" s="243">
        <v>2079</v>
      </c>
      <c r="F188" s="243">
        <v>2081.3666666666668</v>
      </c>
      <c r="G188" s="245">
        <v>2066.9333333333334</v>
      </c>
      <c r="H188" s="245">
        <v>2054.8666666666668</v>
      </c>
      <c r="I188" s="245">
        <v>2040.4333333333334</v>
      </c>
      <c r="J188" s="245">
        <v>2093.4333333333334</v>
      </c>
      <c r="K188" s="245">
        <v>2107.8666666666668</v>
      </c>
      <c r="L188" s="245">
        <v>2119.9333333333334</v>
      </c>
      <c r="M188" s="246">
        <v>2095.8000000000002</v>
      </c>
      <c r="N188" s="246">
        <v>2069.3000000000002</v>
      </c>
      <c r="O188" s="246">
        <v>5322450</v>
      </c>
      <c r="P188" s="247">
        <v>3.8020477815699658E-2</v>
      </c>
    </row>
    <row r="189" spans="1:16" ht="12.75" customHeight="1">
      <c r="A189" s="239">
        <v>179</v>
      </c>
      <c r="B189" s="251" t="s">
        <v>57</v>
      </c>
      <c r="C189" s="243" t="s">
        <v>233</v>
      </c>
      <c r="D189" s="244">
        <v>45407</v>
      </c>
      <c r="E189" s="243">
        <v>1815.45</v>
      </c>
      <c r="F189" s="243">
        <v>1797.1499999999999</v>
      </c>
      <c r="G189" s="245">
        <v>1766.2999999999997</v>
      </c>
      <c r="H189" s="245">
        <v>1717.1499999999999</v>
      </c>
      <c r="I189" s="245">
        <v>1686.2999999999997</v>
      </c>
      <c r="J189" s="245">
        <v>1846.2999999999997</v>
      </c>
      <c r="K189" s="245">
        <v>1877.1499999999996</v>
      </c>
      <c r="L189" s="245">
        <v>1926.2999999999997</v>
      </c>
      <c r="M189" s="246">
        <v>1828</v>
      </c>
      <c r="N189" s="246">
        <v>1748</v>
      </c>
      <c r="O189" s="246">
        <v>2480000</v>
      </c>
      <c r="P189" s="247">
        <v>1.7561135729525685E-2</v>
      </c>
    </row>
    <row r="190" spans="1:16" ht="12.75" customHeight="1">
      <c r="A190" s="239">
        <v>180</v>
      </c>
      <c r="B190" s="251" t="s">
        <v>47</v>
      </c>
      <c r="C190" s="243" t="s">
        <v>234</v>
      </c>
      <c r="D190" s="244">
        <v>45407</v>
      </c>
      <c r="E190" s="243">
        <v>9872.7999999999993</v>
      </c>
      <c r="F190" s="243">
        <v>9914.9333333333325</v>
      </c>
      <c r="G190" s="245">
        <v>9809.866666666665</v>
      </c>
      <c r="H190" s="245">
        <v>9746.9333333333325</v>
      </c>
      <c r="I190" s="245">
        <v>9641.866666666665</v>
      </c>
      <c r="J190" s="245">
        <v>9977.866666666665</v>
      </c>
      <c r="K190" s="245">
        <v>10082.933333333334</v>
      </c>
      <c r="L190" s="245">
        <v>10145.866666666665</v>
      </c>
      <c r="M190" s="246">
        <v>10020</v>
      </c>
      <c r="N190" s="246">
        <v>9852</v>
      </c>
      <c r="O190" s="246">
        <v>2098200</v>
      </c>
      <c r="P190" s="247">
        <v>4.3932533956913281E-2</v>
      </c>
    </row>
    <row r="191" spans="1:16" ht="12.75" customHeight="1">
      <c r="A191" s="239">
        <v>181</v>
      </c>
      <c r="B191" s="251" t="s">
        <v>918</v>
      </c>
      <c r="C191" s="243" t="s">
        <v>235</v>
      </c>
      <c r="D191" s="244">
        <v>45407</v>
      </c>
      <c r="E191" s="243">
        <v>495.45</v>
      </c>
      <c r="F191" s="243">
        <v>495.68333333333339</v>
      </c>
      <c r="G191" s="245">
        <v>489.86666666666679</v>
      </c>
      <c r="H191" s="245">
        <v>484.28333333333342</v>
      </c>
      <c r="I191" s="245">
        <v>478.46666666666681</v>
      </c>
      <c r="J191" s="245">
        <v>501.26666666666677</v>
      </c>
      <c r="K191" s="245">
        <v>507.08333333333337</v>
      </c>
      <c r="L191" s="245">
        <v>512.66666666666674</v>
      </c>
      <c r="M191" s="246">
        <v>501.5</v>
      </c>
      <c r="N191" s="246">
        <v>490.1</v>
      </c>
      <c r="O191" s="246">
        <v>44834400</v>
      </c>
      <c r="P191" s="247">
        <v>3.1997207516434928E-3</v>
      </c>
    </row>
    <row r="192" spans="1:16" ht="12.75" customHeight="1">
      <c r="A192" s="239">
        <v>182</v>
      </c>
      <c r="B192" s="251" t="s">
        <v>130</v>
      </c>
      <c r="C192" s="243" t="s">
        <v>236</v>
      </c>
      <c r="D192" s="244">
        <v>45407</v>
      </c>
      <c r="E192" s="243">
        <v>319.89999999999998</v>
      </c>
      <c r="F192" s="243">
        <v>316.88333333333333</v>
      </c>
      <c r="G192" s="245">
        <v>309.86666666666667</v>
      </c>
      <c r="H192" s="245">
        <v>299.83333333333337</v>
      </c>
      <c r="I192" s="245">
        <v>292.81666666666672</v>
      </c>
      <c r="J192" s="245">
        <v>326.91666666666663</v>
      </c>
      <c r="K192" s="245">
        <v>333.93333333333328</v>
      </c>
      <c r="L192" s="245">
        <v>343.96666666666658</v>
      </c>
      <c r="M192" s="246">
        <v>323.89999999999998</v>
      </c>
      <c r="N192" s="246">
        <v>306.85000000000002</v>
      </c>
      <c r="O192" s="246">
        <v>129770600</v>
      </c>
      <c r="P192" s="247">
        <v>1.5222398157478048E-2</v>
      </c>
    </row>
    <row r="193" spans="1:16" ht="12.75" customHeight="1">
      <c r="A193" s="239">
        <v>183</v>
      </c>
      <c r="B193" s="251" t="s">
        <v>40</v>
      </c>
      <c r="C193" s="243" t="s">
        <v>237</v>
      </c>
      <c r="D193" s="244">
        <v>45407</v>
      </c>
      <c r="E193" s="243">
        <v>1236.05</v>
      </c>
      <c r="F193" s="243">
        <v>1232</v>
      </c>
      <c r="G193" s="245">
        <v>1221</v>
      </c>
      <c r="H193" s="245">
        <v>1205.95</v>
      </c>
      <c r="I193" s="245">
        <v>1194.95</v>
      </c>
      <c r="J193" s="245">
        <v>1247.05</v>
      </c>
      <c r="K193" s="245">
        <v>1258.05</v>
      </c>
      <c r="L193" s="245">
        <v>1273.0999999999999</v>
      </c>
      <c r="M193" s="246">
        <v>1243</v>
      </c>
      <c r="N193" s="246">
        <v>1216.95</v>
      </c>
      <c r="O193" s="246">
        <v>7667400</v>
      </c>
      <c r="P193" s="247">
        <v>2.4204536346878257E-2</v>
      </c>
    </row>
    <row r="194" spans="1:16" ht="12.75" customHeight="1">
      <c r="A194" s="239">
        <v>184</v>
      </c>
      <c r="B194" s="251" t="s">
        <v>85</v>
      </c>
      <c r="C194" s="243" t="s">
        <v>238</v>
      </c>
      <c r="D194" s="244">
        <v>45407</v>
      </c>
      <c r="E194" s="243">
        <v>486.3</v>
      </c>
      <c r="F194" s="243">
        <v>486.33333333333331</v>
      </c>
      <c r="G194" s="245">
        <v>483.96666666666664</v>
      </c>
      <c r="H194" s="245">
        <v>481.63333333333333</v>
      </c>
      <c r="I194" s="245">
        <v>479.26666666666665</v>
      </c>
      <c r="J194" s="245">
        <v>488.66666666666663</v>
      </c>
      <c r="K194" s="245">
        <v>491.0333333333333</v>
      </c>
      <c r="L194" s="245">
        <v>493.36666666666662</v>
      </c>
      <c r="M194" s="246">
        <v>488.7</v>
      </c>
      <c r="N194" s="246">
        <v>484</v>
      </c>
      <c r="O194" s="246">
        <v>58170000</v>
      </c>
      <c r="P194" s="247">
        <v>1.1344373451558221E-2</v>
      </c>
    </row>
    <row r="195" spans="1:16" ht="12.75" customHeight="1">
      <c r="A195" s="239">
        <v>185</v>
      </c>
      <c r="B195" s="251" t="s">
        <v>203</v>
      </c>
      <c r="C195" s="243" t="s">
        <v>239</v>
      </c>
      <c r="D195" s="244">
        <v>45407</v>
      </c>
      <c r="E195" s="243">
        <v>152.44999999999999</v>
      </c>
      <c r="F195" s="243">
        <v>152.68333333333331</v>
      </c>
      <c r="G195" s="245">
        <v>151.36666666666662</v>
      </c>
      <c r="H195" s="245">
        <v>150.2833333333333</v>
      </c>
      <c r="I195" s="245">
        <v>148.96666666666661</v>
      </c>
      <c r="J195" s="245">
        <v>153.76666666666662</v>
      </c>
      <c r="K195" s="245">
        <v>155.08333333333329</v>
      </c>
      <c r="L195" s="245">
        <v>156.16666666666663</v>
      </c>
      <c r="M195" s="246">
        <v>154</v>
      </c>
      <c r="N195" s="246">
        <v>151.6</v>
      </c>
      <c r="O195" s="246">
        <v>150258000</v>
      </c>
      <c r="P195" s="247">
        <v>-6.0526681351828699E-3</v>
      </c>
    </row>
    <row r="196" spans="1:16" ht="12.75" customHeight="1">
      <c r="A196" s="239">
        <v>186</v>
      </c>
      <c r="B196" s="251" t="s">
        <v>42</v>
      </c>
      <c r="C196" s="243" t="s">
        <v>240</v>
      </c>
      <c r="D196" s="244">
        <v>45407</v>
      </c>
      <c r="E196" s="243">
        <v>1008.75</v>
      </c>
      <c r="F196" s="243">
        <v>1002.3000000000001</v>
      </c>
      <c r="G196" s="245">
        <v>994.20000000000016</v>
      </c>
      <c r="H196" s="245">
        <v>979.65000000000009</v>
      </c>
      <c r="I196" s="245">
        <v>971.55000000000018</v>
      </c>
      <c r="J196" s="245">
        <v>1016.8500000000001</v>
      </c>
      <c r="K196" s="245">
        <v>1024.95</v>
      </c>
      <c r="L196" s="245">
        <v>1039.5</v>
      </c>
      <c r="M196" s="246">
        <v>1010.4</v>
      </c>
      <c r="N196" s="246">
        <v>987.75</v>
      </c>
      <c r="O196" s="246">
        <v>8858700</v>
      </c>
      <c r="P196" s="247">
        <v>6.2359435698221225E-3</v>
      </c>
    </row>
    <row r="197" spans="1:16" ht="12.75" customHeight="1">
      <c r="A197" s="239"/>
      <c r="B197" s="251"/>
      <c r="C197" s="243"/>
      <c r="D197" s="244"/>
      <c r="E197" s="243"/>
      <c r="F197" s="243"/>
      <c r="G197" s="245"/>
      <c r="H197" s="245"/>
      <c r="I197" s="245"/>
      <c r="J197" s="245"/>
      <c r="K197" s="245"/>
      <c r="L197" s="245"/>
      <c r="M197" s="246"/>
      <c r="N197" s="246"/>
      <c r="O197" s="246"/>
      <c r="P197" s="247"/>
    </row>
    <row r="198" spans="1:16" ht="12.75" customHeight="1">
      <c r="A198" s="239"/>
      <c r="B198" s="251"/>
      <c r="C198" s="243"/>
      <c r="D198" s="244"/>
      <c r="E198" s="243"/>
      <c r="F198" s="243"/>
      <c r="G198" s="245"/>
      <c r="H198" s="245"/>
      <c r="I198" s="245"/>
      <c r="J198" s="245"/>
      <c r="K198" s="245"/>
      <c r="L198" s="245"/>
      <c r="M198" s="246"/>
      <c r="N198" s="246"/>
      <c r="O198" s="246"/>
      <c r="P198" s="247"/>
    </row>
    <row r="199" spans="1:16" ht="12.75" customHeight="1">
      <c r="A199" s="233"/>
      <c r="B199" s="43"/>
      <c r="C199" s="233"/>
      <c r="D199" s="234"/>
      <c r="E199" s="235"/>
      <c r="F199" s="235"/>
      <c r="G199" s="236"/>
      <c r="H199" s="236"/>
      <c r="I199" s="236"/>
      <c r="J199" s="236"/>
      <c r="K199" s="236"/>
      <c r="L199" s="236"/>
      <c r="M199" s="233"/>
      <c r="N199" s="233"/>
      <c r="O199" s="237"/>
      <c r="P199" s="238"/>
    </row>
    <row r="200" spans="1:16" ht="12.75" customHeight="1">
      <c r="A200" s="233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45390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5" t="s">
        <v>16</v>
      </c>
      <c r="B8" s="347"/>
      <c r="C8" s="350" t="s">
        <v>20</v>
      </c>
      <c r="D8" s="350" t="s">
        <v>21</v>
      </c>
      <c r="E8" s="342" t="s">
        <v>22</v>
      </c>
      <c r="F8" s="343"/>
      <c r="G8" s="344"/>
      <c r="H8" s="342" t="s">
        <v>23</v>
      </c>
      <c r="I8" s="343"/>
      <c r="J8" s="344"/>
      <c r="K8" s="26"/>
      <c r="L8" s="48"/>
      <c r="M8" s="48"/>
      <c r="N8" s="1"/>
      <c r="O8" s="1"/>
    </row>
    <row r="9" spans="1:15" ht="36" customHeight="1">
      <c r="A9" s="346"/>
      <c r="B9" s="349"/>
      <c r="C9" s="349"/>
      <c r="D9" s="34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256</v>
      </c>
      <c r="N9" s="1"/>
      <c r="O9" s="1"/>
    </row>
    <row r="10" spans="1:15" ht="12.75" customHeight="1">
      <c r="A10" s="51">
        <v>1</v>
      </c>
      <c r="B10" s="34" t="s">
        <v>257</v>
      </c>
      <c r="C10" s="34">
        <v>22513.7</v>
      </c>
      <c r="D10" s="34">
        <v>22492.966666666664</v>
      </c>
      <c r="E10" s="34">
        <v>22448.333333333328</v>
      </c>
      <c r="F10" s="34">
        <v>22382.966666666664</v>
      </c>
      <c r="G10" s="34">
        <v>22338.333333333328</v>
      </c>
      <c r="H10" s="34">
        <v>22558.333333333328</v>
      </c>
      <c r="I10" s="34">
        <v>22602.966666666667</v>
      </c>
      <c r="J10" s="34">
        <v>22668.333333333328</v>
      </c>
      <c r="K10" s="34">
        <v>22537.599999999999</v>
      </c>
      <c r="L10" s="34">
        <v>22427.599999999999</v>
      </c>
      <c r="M10" s="52"/>
      <c r="N10" s="1"/>
      <c r="O10" s="1"/>
    </row>
    <row r="11" spans="1:15" ht="12.75" customHeight="1">
      <c r="A11" s="51">
        <v>2</v>
      </c>
      <c r="B11" s="35" t="s">
        <v>258</v>
      </c>
      <c r="C11" s="34">
        <v>48493.05</v>
      </c>
      <c r="D11" s="34">
        <v>48314.983333333337</v>
      </c>
      <c r="E11" s="34">
        <v>48072.566666666673</v>
      </c>
      <c r="F11" s="34">
        <v>47652.083333333336</v>
      </c>
      <c r="G11" s="34">
        <v>47409.666666666672</v>
      </c>
      <c r="H11" s="34">
        <v>48735.466666666674</v>
      </c>
      <c r="I11" s="34">
        <v>48977.883333333331</v>
      </c>
      <c r="J11" s="34">
        <v>49398.366666666676</v>
      </c>
      <c r="K11" s="34">
        <v>48557.4</v>
      </c>
      <c r="L11" s="34">
        <v>47894.5</v>
      </c>
      <c r="M11" s="52"/>
      <c r="N11" s="1"/>
      <c r="O11" s="1"/>
    </row>
    <row r="12" spans="1:15" ht="12.75" customHeight="1">
      <c r="A12" s="51">
        <v>3</v>
      </c>
      <c r="B12" s="31" t="s">
        <v>259</v>
      </c>
      <c r="C12" s="36">
        <v>5999.65</v>
      </c>
      <c r="D12" s="36">
        <v>5982.583333333333</v>
      </c>
      <c r="E12" s="36">
        <v>5947.9166666666661</v>
      </c>
      <c r="F12" s="36">
        <v>5896.1833333333334</v>
      </c>
      <c r="G12" s="36">
        <v>5861.5166666666664</v>
      </c>
      <c r="H12" s="36">
        <v>6034.3166666666657</v>
      </c>
      <c r="I12" s="36">
        <v>6068.9833333333318</v>
      </c>
      <c r="J12" s="36">
        <v>6120.7166666666653</v>
      </c>
      <c r="K12" s="36">
        <v>6017.25</v>
      </c>
      <c r="L12" s="36">
        <v>5930.85</v>
      </c>
      <c r="M12" s="52"/>
      <c r="N12" s="1"/>
      <c r="O12" s="1"/>
    </row>
    <row r="13" spans="1:15" ht="12.75" customHeight="1">
      <c r="A13" s="51">
        <v>4</v>
      </c>
      <c r="B13" s="31" t="s">
        <v>260</v>
      </c>
      <c r="C13" s="36">
        <v>8361.65</v>
      </c>
      <c r="D13" s="36">
        <v>8358.35</v>
      </c>
      <c r="E13" s="36">
        <v>8329.5</v>
      </c>
      <c r="F13" s="36">
        <v>8297.35</v>
      </c>
      <c r="G13" s="36">
        <v>8268.5</v>
      </c>
      <c r="H13" s="36">
        <v>8390.5</v>
      </c>
      <c r="I13" s="36">
        <v>8419.3500000000022</v>
      </c>
      <c r="J13" s="36">
        <v>8451.5</v>
      </c>
      <c r="K13" s="36">
        <v>8387.2000000000007</v>
      </c>
      <c r="L13" s="36">
        <v>8326.2000000000007</v>
      </c>
      <c r="M13" s="52"/>
      <c r="N13" s="1"/>
      <c r="O13" s="1"/>
    </row>
    <row r="14" spans="1:15" ht="12.75" customHeight="1">
      <c r="A14" s="51">
        <v>5</v>
      </c>
      <c r="B14" s="31" t="s">
        <v>261</v>
      </c>
      <c r="C14" s="36">
        <v>35247.9</v>
      </c>
      <c r="D14" s="36">
        <v>35255.166666666664</v>
      </c>
      <c r="E14" s="36">
        <v>35139.23333333333</v>
      </c>
      <c r="F14" s="36">
        <v>35030.566666666666</v>
      </c>
      <c r="G14" s="36">
        <v>34914.633333333331</v>
      </c>
      <c r="H14" s="36">
        <v>35363.833333333328</v>
      </c>
      <c r="I14" s="36">
        <v>35479.766666666663</v>
      </c>
      <c r="J14" s="36">
        <v>35588.433333333327</v>
      </c>
      <c r="K14" s="36">
        <v>35371.1</v>
      </c>
      <c r="L14" s="36">
        <v>35146.5</v>
      </c>
      <c r="M14" s="52"/>
      <c r="N14" s="1"/>
      <c r="O14" s="1"/>
    </row>
    <row r="15" spans="1:15" ht="12.75" customHeight="1">
      <c r="A15" s="51">
        <v>6</v>
      </c>
      <c r="B15" s="31" t="s">
        <v>262</v>
      </c>
      <c r="C15" s="36">
        <v>9484.85</v>
      </c>
      <c r="D15" s="36">
        <v>9445.0166666666664</v>
      </c>
      <c r="E15" s="36">
        <v>9393.7833333333328</v>
      </c>
      <c r="F15" s="36">
        <v>9302.7166666666672</v>
      </c>
      <c r="G15" s="36">
        <v>9251.4833333333336</v>
      </c>
      <c r="H15" s="36">
        <v>9536.0833333333321</v>
      </c>
      <c r="I15" s="36">
        <v>9587.3166666666657</v>
      </c>
      <c r="J15" s="36">
        <v>9678.3833333333314</v>
      </c>
      <c r="K15" s="36">
        <v>9496.25</v>
      </c>
      <c r="L15" s="36">
        <v>9353.9500000000007</v>
      </c>
      <c r="M15" s="52"/>
      <c r="N15" s="1"/>
      <c r="O15" s="1"/>
    </row>
    <row r="16" spans="1:15" ht="12.75" customHeight="1">
      <c r="A16" s="51">
        <v>7</v>
      </c>
      <c r="B16" s="31" t="s">
        <v>263</v>
      </c>
      <c r="C16" s="36">
        <v>13978.35</v>
      </c>
      <c r="D16" s="36">
        <v>13952.550000000001</v>
      </c>
      <c r="E16" s="36">
        <v>13916.800000000003</v>
      </c>
      <c r="F16" s="36">
        <v>13855.250000000002</v>
      </c>
      <c r="G16" s="36">
        <v>13819.500000000004</v>
      </c>
      <c r="H16" s="36">
        <v>14014.100000000002</v>
      </c>
      <c r="I16" s="36">
        <v>14049.849999999999</v>
      </c>
      <c r="J16" s="36">
        <v>14111.400000000001</v>
      </c>
      <c r="K16" s="36">
        <v>13988.3</v>
      </c>
      <c r="L16" s="36">
        <v>13891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6669.85</v>
      </c>
      <c r="D17" s="36">
        <v>6622.8499999999995</v>
      </c>
      <c r="E17" s="36">
        <v>6561.9999999999991</v>
      </c>
      <c r="F17" s="36">
        <v>6454.15</v>
      </c>
      <c r="G17" s="36">
        <v>6393.2999999999993</v>
      </c>
      <c r="H17" s="36">
        <v>6730.6999999999989</v>
      </c>
      <c r="I17" s="36">
        <v>6791.5499999999993</v>
      </c>
      <c r="J17" s="36">
        <v>6899.3999999999987</v>
      </c>
      <c r="K17" s="31">
        <v>6683.7</v>
      </c>
      <c r="L17" s="31">
        <v>6515</v>
      </c>
      <c r="M17" s="31">
        <v>3.82254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2575.1</v>
      </c>
      <c r="D18" s="36">
        <v>2589.3666666666668</v>
      </c>
      <c r="E18" s="36">
        <v>2549.9833333333336</v>
      </c>
      <c r="F18" s="36">
        <v>2524.8666666666668</v>
      </c>
      <c r="G18" s="36">
        <v>2485.4833333333336</v>
      </c>
      <c r="H18" s="36">
        <v>2614.4833333333336</v>
      </c>
      <c r="I18" s="36">
        <v>2653.8666666666668</v>
      </c>
      <c r="J18" s="36">
        <v>2678.9833333333336</v>
      </c>
      <c r="K18" s="31">
        <v>2628.75</v>
      </c>
      <c r="L18" s="31">
        <v>2564.25</v>
      </c>
      <c r="M18" s="31">
        <v>2.7933500000000002</v>
      </c>
      <c r="N18" s="1"/>
      <c r="O18" s="1"/>
    </row>
    <row r="19" spans="1:15" ht="12.75" customHeight="1">
      <c r="A19" s="51">
        <v>10</v>
      </c>
      <c r="B19" s="53" t="s">
        <v>313</v>
      </c>
      <c r="C19" s="31">
        <v>1550.85</v>
      </c>
      <c r="D19" s="36">
        <v>1564.6166666666668</v>
      </c>
      <c r="E19" s="36">
        <v>1531.8833333333337</v>
      </c>
      <c r="F19" s="36">
        <v>1512.916666666667</v>
      </c>
      <c r="G19" s="36">
        <v>1480.1833333333338</v>
      </c>
      <c r="H19" s="36">
        <v>1583.5833333333335</v>
      </c>
      <c r="I19" s="36">
        <v>1616.3166666666666</v>
      </c>
      <c r="J19" s="36">
        <v>1635.2833333333333</v>
      </c>
      <c r="K19" s="31">
        <v>1597.35</v>
      </c>
      <c r="L19" s="31">
        <v>1545.65</v>
      </c>
      <c r="M19" s="31">
        <v>5.3856999999999999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634.75</v>
      </c>
      <c r="D20" s="36">
        <v>628.7166666666667</v>
      </c>
      <c r="E20" s="36">
        <v>620.43333333333339</v>
      </c>
      <c r="F20" s="36">
        <v>606.11666666666667</v>
      </c>
      <c r="G20" s="36">
        <v>597.83333333333337</v>
      </c>
      <c r="H20" s="36">
        <v>643.03333333333342</v>
      </c>
      <c r="I20" s="36">
        <v>651.31666666666672</v>
      </c>
      <c r="J20" s="36">
        <v>665.63333333333344</v>
      </c>
      <c r="K20" s="31">
        <v>637</v>
      </c>
      <c r="L20" s="31">
        <v>614.4</v>
      </c>
      <c r="M20" s="31">
        <v>45.026310000000002</v>
      </c>
      <c r="N20" s="1"/>
      <c r="O20" s="1"/>
    </row>
    <row r="21" spans="1:15" ht="12.75" customHeight="1">
      <c r="A21" s="51">
        <v>12</v>
      </c>
      <c r="B21" s="53" t="s">
        <v>867</v>
      </c>
      <c r="C21" s="31">
        <v>1096.3</v>
      </c>
      <c r="D21" s="36">
        <v>1097.4166666666667</v>
      </c>
      <c r="E21" s="36">
        <v>1084.8833333333334</v>
      </c>
      <c r="F21" s="36">
        <v>1073.4666666666667</v>
      </c>
      <c r="G21" s="36">
        <v>1060.9333333333334</v>
      </c>
      <c r="H21" s="36">
        <v>1108.8333333333335</v>
      </c>
      <c r="I21" s="36">
        <v>1121.3666666666668</v>
      </c>
      <c r="J21" s="36">
        <v>1132.7833333333335</v>
      </c>
      <c r="K21" s="31">
        <v>1109.95</v>
      </c>
      <c r="L21" s="31">
        <v>1086</v>
      </c>
      <c r="M21" s="31">
        <v>7.4734100000000003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3224.8</v>
      </c>
      <c r="D22" s="36">
        <v>3212.5833333333335</v>
      </c>
      <c r="E22" s="36">
        <v>3191.166666666667</v>
      </c>
      <c r="F22" s="36">
        <v>3157.5333333333333</v>
      </c>
      <c r="G22" s="36">
        <v>3136.1166666666668</v>
      </c>
      <c r="H22" s="36">
        <v>3246.2166666666672</v>
      </c>
      <c r="I22" s="36">
        <v>3267.6333333333341</v>
      </c>
      <c r="J22" s="36">
        <v>3301.2666666666673</v>
      </c>
      <c r="K22" s="31">
        <v>3234</v>
      </c>
      <c r="L22" s="31">
        <v>3178.95</v>
      </c>
      <c r="M22" s="31">
        <v>7.5560700000000001</v>
      </c>
      <c r="N22" s="1"/>
      <c r="O22" s="1"/>
    </row>
    <row r="23" spans="1:15" ht="12.75" customHeight="1">
      <c r="A23" s="51">
        <v>14</v>
      </c>
      <c r="B23" s="53" t="s">
        <v>264</v>
      </c>
      <c r="C23" s="31">
        <v>1901.95</v>
      </c>
      <c r="D23" s="36">
        <v>1904.8999999999999</v>
      </c>
      <c r="E23" s="36">
        <v>1872.0499999999997</v>
      </c>
      <c r="F23" s="36">
        <v>1842.1499999999999</v>
      </c>
      <c r="G23" s="36">
        <v>1809.2999999999997</v>
      </c>
      <c r="H23" s="36">
        <v>1934.7999999999997</v>
      </c>
      <c r="I23" s="36">
        <v>1967.6499999999996</v>
      </c>
      <c r="J23" s="36">
        <v>1997.5499999999997</v>
      </c>
      <c r="K23" s="31">
        <v>1937.75</v>
      </c>
      <c r="L23" s="31">
        <v>1875</v>
      </c>
      <c r="M23" s="31">
        <v>7.2443900000000001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1375.55</v>
      </c>
      <c r="D24" s="36">
        <v>1371.5999999999997</v>
      </c>
      <c r="E24" s="36">
        <v>1361.2999999999993</v>
      </c>
      <c r="F24" s="36">
        <v>1347.0499999999995</v>
      </c>
      <c r="G24" s="36">
        <v>1336.7499999999991</v>
      </c>
      <c r="H24" s="36">
        <v>1385.8499999999995</v>
      </c>
      <c r="I24" s="36">
        <v>1396.15</v>
      </c>
      <c r="J24" s="36">
        <v>1410.3999999999996</v>
      </c>
      <c r="K24" s="31">
        <v>1381.9</v>
      </c>
      <c r="L24" s="31">
        <v>1357.35</v>
      </c>
      <c r="M24" s="31">
        <v>18.531199999999998</v>
      </c>
      <c r="N24" s="1"/>
      <c r="O24" s="1"/>
    </row>
    <row r="25" spans="1:15" ht="12.75" customHeight="1">
      <c r="A25" s="51">
        <v>16</v>
      </c>
      <c r="B25" s="53" t="s">
        <v>824</v>
      </c>
      <c r="C25" s="31">
        <v>626.70000000000005</v>
      </c>
      <c r="D25" s="36">
        <v>627.11666666666667</v>
      </c>
      <c r="E25" s="36">
        <v>617.73333333333335</v>
      </c>
      <c r="F25" s="36">
        <v>608.76666666666665</v>
      </c>
      <c r="G25" s="36">
        <v>599.38333333333333</v>
      </c>
      <c r="H25" s="36">
        <v>636.08333333333337</v>
      </c>
      <c r="I25" s="36">
        <v>645.46666666666681</v>
      </c>
      <c r="J25" s="36">
        <v>654.43333333333339</v>
      </c>
      <c r="K25" s="31">
        <v>636.5</v>
      </c>
      <c r="L25" s="31">
        <v>618.15</v>
      </c>
      <c r="M25" s="31">
        <v>39.1492</v>
      </c>
      <c r="N25" s="1"/>
      <c r="O25" s="1"/>
    </row>
    <row r="26" spans="1:15" ht="12.75" customHeight="1">
      <c r="A26" s="51">
        <v>17</v>
      </c>
      <c r="B26" s="53" t="s">
        <v>265</v>
      </c>
      <c r="C26" s="31">
        <v>979</v>
      </c>
      <c r="D26" s="36">
        <v>979.51666666666677</v>
      </c>
      <c r="E26" s="36">
        <v>970.03333333333353</v>
      </c>
      <c r="F26" s="36">
        <v>961.06666666666672</v>
      </c>
      <c r="G26" s="36">
        <v>951.58333333333348</v>
      </c>
      <c r="H26" s="36">
        <v>988.48333333333358</v>
      </c>
      <c r="I26" s="36">
        <v>997.96666666666692</v>
      </c>
      <c r="J26" s="36">
        <v>1006.9333333333336</v>
      </c>
      <c r="K26" s="31">
        <v>989</v>
      </c>
      <c r="L26" s="31">
        <v>970.55</v>
      </c>
      <c r="M26" s="31">
        <v>29.926159999999999</v>
      </c>
      <c r="N26" s="1"/>
      <c r="O26" s="1"/>
    </row>
    <row r="27" spans="1:15" ht="12.75" customHeight="1">
      <c r="A27" s="51">
        <v>18</v>
      </c>
      <c r="B27" s="53" t="s">
        <v>266</v>
      </c>
      <c r="C27" s="31">
        <v>352.2</v>
      </c>
      <c r="D27" s="36">
        <v>352.56666666666666</v>
      </c>
      <c r="E27" s="36">
        <v>349.88333333333333</v>
      </c>
      <c r="F27" s="36">
        <v>347.56666666666666</v>
      </c>
      <c r="G27" s="36">
        <v>344.88333333333333</v>
      </c>
      <c r="H27" s="36">
        <v>354.88333333333333</v>
      </c>
      <c r="I27" s="36">
        <v>357.56666666666661</v>
      </c>
      <c r="J27" s="36">
        <v>359.88333333333333</v>
      </c>
      <c r="K27" s="31">
        <v>355.25</v>
      </c>
      <c r="L27" s="31">
        <v>350.25</v>
      </c>
      <c r="M27" s="31">
        <v>12.690630000000001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204.8</v>
      </c>
      <c r="D28" s="36">
        <v>204.18333333333337</v>
      </c>
      <c r="E28" s="36">
        <v>201.71666666666673</v>
      </c>
      <c r="F28" s="36">
        <v>198.63333333333335</v>
      </c>
      <c r="G28" s="36">
        <v>196.16666666666671</v>
      </c>
      <c r="H28" s="36">
        <v>207.26666666666674</v>
      </c>
      <c r="I28" s="36">
        <v>209.73333333333338</v>
      </c>
      <c r="J28" s="36">
        <v>212.81666666666675</v>
      </c>
      <c r="K28" s="31">
        <v>206.65</v>
      </c>
      <c r="L28" s="31">
        <v>201.1</v>
      </c>
      <c r="M28" s="31">
        <v>37.178330000000003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237.35</v>
      </c>
      <c r="D29" s="36">
        <v>238.15</v>
      </c>
      <c r="E29" s="36">
        <v>234.4</v>
      </c>
      <c r="F29" s="36">
        <v>231.45</v>
      </c>
      <c r="G29" s="36">
        <v>227.7</v>
      </c>
      <c r="H29" s="36">
        <v>241.10000000000002</v>
      </c>
      <c r="I29" s="36">
        <v>244.85000000000002</v>
      </c>
      <c r="J29" s="36">
        <v>247.80000000000004</v>
      </c>
      <c r="K29" s="31">
        <v>241.9</v>
      </c>
      <c r="L29" s="31">
        <v>235.2</v>
      </c>
      <c r="M29" s="31">
        <v>63.704340000000002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4912.6499999999996</v>
      </c>
      <c r="D30" s="36">
        <v>4962.6333333333332</v>
      </c>
      <c r="E30" s="36">
        <v>4830.2666666666664</v>
      </c>
      <c r="F30" s="36">
        <v>4747.8833333333332</v>
      </c>
      <c r="G30" s="36">
        <v>4615.5166666666664</v>
      </c>
      <c r="H30" s="36">
        <v>5045.0166666666664</v>
      </c>
      <c r="I30" s="36">
        <v>5177.3833333333332</v>
      </c>
      <c r="J30" s="36">
        <v>5259.7666666666664</v>
      </c>
      <c r="K30" s="31">
        <v>5095</v>
      </c>
      <c r="L30" s="31">
        <v>4880.25</v>
      </c>
      <c r="M30" s="31">
        <v>3.8442500000000002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627.20000000000005</v>
      </c>
      <c r="D31" s="36">
        <v>626.2166666666667</v>
      </c>
      <c r="E31" s="36">
        <v>619.18333333333339</v>
      </c>
      <c r="F31" s="36">
        <v>611.16666666666674</v>
      </c>
      <c r="G31" s="36">
        <v>604.13333333333344</v>
      </c>
      <c r="H31" s="36">
        <v>634.23333333333335</v>
      </c>
      <c r="I31" s="36">
        <v>641.26666666666665</v>
      </c>
      <c r="J31" s="36">
        <v>649.2833333333333</v>
      </c>
      <c r="K31" s="31">
        <v>633.25</v>
      </c>
      <c r="L31" s="31">
        <v>618.20000000000005</v>
      </c>
      <c r="M31" s="31">
        <v>23.862909999999999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6397.75</v>
      </c>
      <c r="D32" s="36">
        <v>6419.7666666666664</v>
      </c>
      <c r="E32" s="36">
        <v>6359.5333333333328</v>
      </c>
      <c r="F32" s="36">
        <v>6321.3166666666666</v>
      </c>
      <c r="G32" s="36">
        <v>6261.083333333333</v>
      </c>
      <c r="H32" s="36">
        <v>6457.9833333333327</v>
      </c>
      <c r="I32" s="36">
        <v>6518.2166666666662</v>
      </c>
      <c r="J32" s="36">
        <v>6556.4333333333325</v>
      </c>
      <c r="K32" s="31">
        <v>6480</v>
      </c>
      <c r="L32" s="31">
        <v>6381.55</v>
      </c>
      <c r="M32" s="31">
        <v>2.3900100000000002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468.45</v>
      </c>
      <c r="D33" s="36">
        <v>463.73333333333335</v>
      </c>
      <c r="E33" s="36">
        <v>457.51666666666671</v>
      </c>
      <c r="F33" s="36">
        <v>446.58333333333337</v>
      </c>
      <c r="G33" s="36">
        <v>440.36666666666673</v>
      </c>
      <c r="H33" s="36">
        <v>474.66666666666669</v>
      </c>
      <c r="I33" s="36">
        <v>480.88333333333338</v>
      </c>
      <c r="J33" s="36">
        <v>491.81666666666666</v>
      </c>
      <c r="K33" s="31">
        <v>469.95</v>
      </c>
      <c r="L33" s="31">
        <v>452.8</v>
      </c>
      <c r="M33" s="31">
        <v>27.77318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176</v>
      </c>
      <c r="D34" s="36">
        <v>174.63333333333333</v>
      </c>
      <c r="E34" s="36">
        <v>172.76666666666665</v>
      </c>
      <c r="F34" s="36">
        <v>169.53333333333333</v>
      </c>
      <c r="G34" s="36">
        <v>167.66666666666666</v>
      </c>
      <c r="H34" s="36">
        <v>177.86666666666665</v>
      </c>
      <c r="I34" s="36">
        <v>179.73333333333332</v>
      </c>
      <c r="J34" s="36">
        <v>182.96666666666664</v>
      </c>
      <c r="K34" s="31">
        <v>176.5</v>
      </c>
      <c r="L34" s="31">
        <v>171.4</v>
      </c>
      <c r="M34" s="31">
        <v>154.36402000000001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2883.45</v>
      </c>
      <c r="D35" s="36">
        <v>2897.0666666666671</v>
      </c>
      <c r="E35" s="36">
        <v>2866.3833333333341</v>
      </c>
      <c r="F35" s="36">
        <v>2849.3166666666671</v>
      </c>
      <c r="G35" s="36">
        <v>2818.6333333333341</v>
      </c>
      <c r="H35" s="36">
        <v>2914.1333333333341</v>
      </c>
      <c r="I35" s="36">
        <v>2944.8166666666675</v>
      </c>
      <c r="J35" s="36">
        <v>2961.8833333333341</v>
      </c>
      <c r="K35" s="31">
        <v>2927.75</v>
      </c>
      <c r="L35" s="31">
        <v>2880</v>
      </c>
      <c r="M35" s="31">
        <v>11.55672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2042.3</v>
      </c>
      <c r="D36" s="36">
        <v>2048.7333333333331</v>
      </c>
      <c r="E36" s="36">
        <v>2029.5166666666664</v>
      </c>
      <c r="F36" s="36">
        <v>2016.7333333333333</v>
      </c>
      <c r="G36" s="36">
        <v>1997.5166666666667</v>
      </c>
      <c r="H36" s="36">
        <v>2061.5166666666664</v>
      </c>
      <c r="I36" s="36">
        <v>2080.7333333333327</v>
      </c>
      <c r="J36" s="36">
        <v>2093.516666666666</v>
      </c>
      <c r="K36" s="31">
        <v>2067.9499999999998</v>
      </c>
      <c r="L36" s="31">
        <v>2035.95</v>
      </c>
      <c r="M36" s="31">
        <v>3.01755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1123.7</v>
      </c>
      <c r="D37" s="36">
        <v>1128.6666666666667</v>
      </c>
      <c r="E37" s="36">
        <v>1115.3333333333335</v>
      </c>
      <c r="F37" s="36">
        <v>1106.9666666666667</v>
      </c>
      <c r="G37" s="36">
        <v>1093.6333333333334</v>
      </c>
      <c r="H37" s="36">
        <v>1137.0333333333335</v>
      </c>
      <c r="I37" s="36">
        <v>1150.366666666667</v>
      </c>
      <c r="J37" s="36">
        <v>1158.7333333333336</v>
      </c>
      <c r="K37" s="31">
        <v>1142</v>
      </c>
      <c r="L37" s="31">
        <v>1120.3</v>
      </c>
      <c r="M37" s="31">
        <v>16.966329999999999</v>
      </c>
      <c r="N37" s="1"/>
      <c r="O37" s="1"/>
    </row>
    <row r="38" spans="1:15" ht="12.75" customHeight="1">
      <c r="A38" s="51">
        <v>29</v>
      </c>
      <c r="B38" s="53" t="s">
        <v>267</v>
      </c>
      <c r="C38" s="31">
        <v>4619.25</v>
      </c>
      <c r="D38" s="36">
        <v>4620.416666666667</v>
      </c>
      <c r="E38" s="36">
        <v>4555.8333333333339</v>
      </c>
      <c r="F38" s="36">
        <v>4492.416666666667</v>
      </c>
      <c r="G38" s="36">
        <v>4427.8333333333339</v>
      </c>
      <c r="H38" s="36">
        <v>4683.8333333333339</v>
      </c>
      <c r="I38" s="36">
        <v>4748.4166666666679</v>
      </c>
      <c r="J38" s="36">
        <v>4811.8333333333339</v>
      </c>
      <c r="K38" s="31">
        <v>4685</v>
      </c>
      <c r="L38" s="31">
        <v>4557</v>
      </c>
      <c r="M38" s="31">
        <v>4.1802200000000003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1059.0999999999999</v>
      </c>
      <c r="D39" s="36">
        <v>1056.7333333333333</v>
      </c>
      <c r="E39" s="36">
        <v>1050.4666666666667</v>
      </c>
      <c r="F39" s="36">
        <v>1041.8333333333333</v>
      </c>
      <c r="G39" s="36">
        <v>1035.5666666666666</v>
      </c>
      <c r="H39" s="36">
        <v>1065.3666666666668</v>
      </c>
      <c r="I39" s="36">
        <v>1071.6333333333337</v>
      </c>
      <c r="J39" s="36">
        <v>1080.2666666666669</v>
      </c>
      <c r="K39" s="31">
        <v>1063</v>
      </c>
      <c r="L39" s="31">
        <v>1048.0999999999999</v>
      </c>
      <c r="M39" s="31">
        <v>92.101870000000005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9009.5</v>
      </c>
      <c r="D40" s="36">
        <v>9046.6666666666661</v>
      </c>
      <c r="E40" s="36">
        <v>8963.3333333333321</v>
      </c>
      <c r="F40" s="36">
        <v>8917.1666666666661</v>
      </c>
      <c r="G40" s="36">
        <v>8833.8333333333321</v>
      </c>
      <c r="H40" s="36">
        <v>9092.8333333333321</v>
      </c>
      <c r="I40" s="36">
        <v>9176.1666666666642</v>
      </c>
      <c r="J40" s="36">
        <v>9222.3333333333321</v>
      </c>
      <c r="K40" s="31">
        <v>9130</v>
      </c>
      <c r="L40" s="31">
        <v>9000.5</v>
      </c>
      <c r="M40" s="31">
        <v>3.5630500000000001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7175.65</v>
      </c>
      <c r="D41" s="36">
        <v>7196.8833333333341</v>
      </c>
      <c r="E41" s="36">
        <v>7134.7666666666682</v>
      </c>
      <c r="F41" s="36">
        <v>7093.8833333333341</v>
      </c>
      <c r="G41" s="36">
        <v>7031.7666666666682</v>
      </c>
      <c r="H41" s="36">
        <v>7237.7666666666682</v>
      </c>
      <c r="I41" s="36">
        <v>7299.883333333335</v>
      </c>
      <c r="J41" s="36">
        <v>7340.7666666666682</v>
      </c>
      <c r="K41" s="31">
        <v>7259</v>
      </c>
      <c r="L41" s="31">
        <v>7156</v>
      </c>
      <c r="M41" s="31">
        <v>12.00494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1677.95</v>
      </c>
      <c r="D42" s="36">
        <v>1670.4666666666665</v>
      </c>
      <c r="E42" s="36">
        <v>1659.4333333333329</v>
      </c>
      <c r="F42" s="36">
        <v>1640.9166666666665</v>
      </c>
      <c r="G42" s="36">
        <v>1629.883333333333</v>
      </c>
      <c r="H42" s="36">
        <v>1688.9833333333329</v>
      </c>
      <c r="I42" s="36">
        <v>1700.0166666666662</v>
      </c>
      <c r="J42" s="36">
        <v>1718.5333333333328</v>
      </c>
      <c r="K42" s="31">
        <v>1681.5</v>
      </c>
      <c r="L42" s="31">
        <v>1651.95</v>
      </c>
      <c r="M42" s="31">
        <v>23.642430000000001</v>
      </c>
      <c r="N42" s="1"/>
      <c r="O42" s="1"/>
    </row>
    <row r="43" spans="1:15" ht="12.75" customHeight="1">
      <c r="A43" s="51">
        <v>34</v>
      </c>
      <c r="B43" s="53" t="s">
        <v>268</v>
      </c>
      <c r="C43" s="31">
        <v>8195.5499999999993</v>
      </c>
      <c r="D43" s="36">
        <v>8176.5166666666664</v>
      </c>
      <c r="E43" s="36">
        <v>8144.0333333333328</v>
      </c>
      <c r="F43" s="36">
        <v>8092.5166666666664</v>
      </c>
      <c r="G43" s="36">
        <v>8060.0333333333328</v>
      </c>
      <c r="H43" s="36">
        <v>8228.0333333333328</v>
      </c>
      <c r="I43" s="36">
        <v>8260.5166666666664</v>
      </c>
      <c r="J43" s="36">
        <v>8312.0333333333328</v>
      </c>
      <c r="K43" s="31">
        <v>8209</v>
      </c>
      <c r="L43" s="31">
        <v>8125</v>
      </c>
      <c r="M43" s="31">
        <v>0.20380999999999999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2404.5</v>
      </c>
      <c r="D44" s="36">
        <v>2377.8333333333335</v>
      </c>
      <c r="E44" s="36">
        <v>2338.666666666667</v>
      </c>
      <c r="F44" s="36">
        <v>2272.8333333333335</v>
      </c>
      <c r="G44" s="36">
        <v>2233.666666666667</v>
      </c>
      <c r="H44" s="36">
        <v>2443.666666666667</v>
      </c>
      <c r="I44" s="36">
        <v>2482.8333333333339</v>
      </c>
      <c r="J44" s="36">
        <v>2548.666666666667</v>
      </c>
      <c r="K44" s="31">
        <v>2417</v>
      </c>
      <c r="L44" s="31">
        <v>2312</v>
      </c>
      <c r="M44" s="31">
        <v>5.53111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197.35</v>
      </c>
      <c r="D45" s="36">
        <v>198.95000000000002</v>
      </c>
      <c r="E45" s="36">
        <v>194.90000000000003</v>
      </c>
      <c r="F45" s="36">
        <v>192.45000000000002</v>
      </c>
      <c r="G45" s="36">
        <v>188.40000000000003</v>
      </c>
      <c r="H45" s="36">
        <v>201.40000000000003</v>
      </c>
      <c r="I45" s="36">
        <v>205.45000000000005</v>
      </c>
      <c r="J45" s="36">
        <v>207.90000000000003</v>
      </c>
      <c r="K45" s="31">
        <v>203</v>
      </c>
      <c r="L45" s="31">
        <v>196.5</v>
      </c>
      <c r="M45" s="31">
        <v>335.90383000000003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268.89999999999998</v>
      </c>
      <c r="D46" s="36">
        <v>268.61666666666667</v>
      </c>
      <c r="E46" s="36">
        <v>266.43333333333334</v>
      </c>
      <c r="F46" s="36">
        <v>263.96666666666664</v>
      </c>
      <c r="G46" s="36">
        <v>261.7833333333333</v>
      </c>
      <c r="H46" s="36">
        <v>271.08333333333337</v>
      </c>
      <c r="I46" s="36">
        <v>273.26666666666677</v>
      </c>
      <c r="J46" s="36">
        <v>275.73333333333341</v>
      </c>
      <c r="K46" s="31">
        <v>270.8</v>
      </c>
      <c r="L46" s="31">
        <v>266.14999999999998</v>
      </c>
      <c r="M46" s="31">
        <v>112.96905</v>
      </c>
      <c r="N46" s="1"/>
      <c r="O46" s="1"/>
    </row>
    <row r="47" spans="1:15" ht="12.75" customHeight="1">
      <c r="A47" s="51">
        <v>38</v>
      </c>
      <c r="B47" s="53" t="s">
        <v>269</v>
      </c>
      <c r="C47" s="31">
        <v>148.5</v>
      </c>
      <c r="D47" s="36">
        <v>147.70000000000002</v>
      </c>
      <c r="E47" s="36">
        <v>145.90000000000003</v>
      </c>
      <c r="F47" s="36">
        <v>143.30000000000001</v>
      </c>
      <c r="G47" s="36">
        <v>141.50000000000003</v>
      </c>
      <c r="H47" s="36">
        <v>150.30000000000004</v>
      </c>
      <c r="I47" s="36">
        <v>152.10000000000005</v>
      </c>
      <c r="J47" s="36">
        <v>154.70000000000005</v>
      </c>
      <c r="K47" s="31">
        <v>149.5</v>
      </c>
      <c r="L47" s="31">
        <v>145.1</v>
      </c>
      <c r="M47" s="31">
        <v>137.54759000000001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1359.4</v>
      </c>
      <c r="D48" s="36">
        <v>1358.9666666666667</v>
      </c>
      <c r="E48" s="36">
        <v>1350.9333333333334</v>
      </c>
      <c r="F48" s="36">
        <v>1342.4666666666667</v>
      </c>
      <c r="G48" s="36">
        <v>1334.4333333333334</v>
      </c>
      <c r="H48" s="36">
        <v>1367.4333333333334</v>
      </c>
      <c r="I48" s="36">
        <v>1375.4666666666667</v>
      </c>
      <c r="J48" s="36">
        <v>1383.9333333333334</v>
      </c>
      <c r="K48" s="31">
        <v>1367</v>
      </c>
      <c r="L48" s="31">
        <v>1350.5</v>
      </c>
      <c r="M48" s="31">
        <v>4.3536900000000003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562.15</v>
      </c>
      <c r="D49" s="36">
        <v>560.16666666666663</v>
      </c>
      <c r="E49" s="36">
        <v>556.98333333333323</v>
      </c>
      <c r="F49" s="36">
        <v>551.81666666666661</v>
      </c>
      <c r="G49" s="36">
        <v>548.63333333333321</v>
      </c>
      <c r="H49" s="36">
        <v>565.33333333333326</v>
      </c>
      <c r="I49" s="36">
        <v>568.51666666666665</v>
      </c>
      <c r="J49" s="36">
        <v>573.68333333333328</v>
      </c>
      <c r="K49" s="31">
        <v>563.35</v>
      </c>
      <c r="L49" s="31">
        <v>555</v>
      </c>
      <c r="M49" s="31">
        <v>3.2898000000000001</v>
      </c>
      <c r="N49" s="1"/>
      <c r="O49" s="1"/>
    </row>
    <row r="50" spans="1:15" ht="12.75" customHeight="1">
      <c r="A50" s="51">
        <v>41</v>
      </c>
      <c r="B50" s="53" t="s">
        <v>334</v>
      </c>
      <c r="C50" s="31">
        <v>1744.8</v>
      </c>
      <c r="D50" s="36">
        <v>1750.2666666666667</v>
      </c>
      <c r="E50" s="36">
        <v>1730.5333333333333</v>
      </c>
      <c r="F50" s="36">
        <v>1716.2666666666667</v>
      </c>
      <c r="G50" s="36">
        <v>1696.5333333333333</v>
      </c>
      <c r="H50" s="36">
        <v>1764.5333333333333</v>
      </c>
      <c r="I50" s="36">
        <v>1784.2666666666664</v>
      </c>
      <c r="J50" s="36">
        <v>1798.5333333333333</v>
      </c>
      <c r="K50" s="31">
        <v>1770</v>
      </c>
      <c r="L50" s="31">
        <v>1736</v>
      </c>
      <c r="M50" s="31">
        <v>3.6680299999999999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224.5</v>
      </c>
      <c r="D51" s="36">
        <v>223.08333333333334</v>
      </c>
      <c r="E51" s="36">
        <v>220.16666666666669</v>
      </c>
      <c r="F51" s="36">
        <v>215.83333333333334</v>
      </c>
      <c r="G51" s="36">
        <v>212.91666666666669</v>
      </c>
      <c r="H51" s="36">
        <v>227.41666666666669</v>
      </c>
      <c r="I51" s="36">
        <v>230.33333333333337</v>
      </c>
      <c r="J51" s="36">
        <v>234.66666666666669</v>
      </c>
      <c r="K51" s="31">
        <v>226</v>
      </c>
      <c r="L51" s="31">
        <v>218.75</v>
      </c>
      <c r="M51" s="31">
        <v>253.65958000000001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1145.6500000000001</v>
      </c>
      <c r="D52" s="36">
        <v>1145.5166666666667</v>
      </c>
      <c r="E52" s="36">
        <v>1136.1333333333332</v>
      </c>
      <c r="F52" s="36">
        <v>1126.6166666666666</v>
      </c>
      <c r="G52" s="36">
        <v>1117.2333333333331</v>
      </c>
      <c r="H52" s="36">
        <v>1155.0333333333333</v>
      </c>
      <c r="I52" s="36">
        <v>1164.416666666667</v>
      </c>
      <c r="J52" s="36">
        <v>1173.9333333333334</v>
      </c>
      <c r="K52" s="31">
        <v>1154.9000000000001</v>
      </c>
      <c r="L52" s="31">
        <v>1136</v>
      </c>
      <c r="M52" s="31">
        <v>8.3839600000000001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254.95</v>
      </c>
      <c r="D53" s="36">
        <v>252.86666666666667</v>
      </c>
      <c r="E53" s="36">
        <v>249.83333333333334</v>
      </c>
      <c r="F53" s="36">
        <v>244.71666666666667</v>
      </c>
      <c r="G53" s="36">
        <v>241.68333333333334</v>
      </c>
      <c r="H53" s="36">
        <v>257.98333333333335</v>
      </c>
      <c r="I53" s="36">
        <v>261.01666666666665</v>
      </c>
      <c r="J53" s="36">
        <v>266.13333333333333</v>
      </c>
      <c r="K53" s="31">
        <v>255.9</v>
      </c>
      <c r="L53" s="31">
        <v>247.75</v>
      </c>
      <c r="M53" s="31">
        <v>145.49888000000001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590.45000000000005</v>
      </c>
      <c r="D54" s="36">
        <v>588.33333333333337</v>
      </c>
      <c r="E54" s="36">
        <v>582.36666666666679</v>
      </c>
      <c r="F54" s="36">
        <v>574.28333333333342</v>
      </c>
      <c r="G54" s="36">
        <v>568.31666666666683</v>
      </c>
      <c r="H54" s="36">
        <v>596.41666666666674</v>
      </c>
      <c r="I54" s="36">
        <v>602.38333333333321</v>
      </c>
      <c r="J54" s="36">
        <v>610.4666666666667</v>
      </c>
      <c r="K54" s="31">
        <v>594.29999999999995</v>
      </c>
      <c r="L54" s="31">
        <v>580.25</v>
      </c>
      <c r="M54" s="31">
        <v>87.734949999999998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1191</v>
      </c>
      <c r="D55" s="36">
        <v>1197.1000000000001</v>
      </c>
      <c r="E55" s="36">
        <v>1182.8500000000004</v>
      </c>
      <c r="F55" s="36">
        <v>1174.7000000000003</v>
      </c>
      <c r="G55" s="36">
        <v>1160.4500000000005</v>
      </c>
      <c r="H55" s="36">
        <v>1205.2500000000002</v>
      </c>
      <c r="I55" s="36">
        <v>1219.4999999999998</v>
      </c>
      <c r="J55" s="36">
        <v>1227.6500000000001</v>
      </c>
      <c r="K55" s="31">
        <v>1211.3499999999999</v>
      </c>
      <c r="L55" s="31">
        <v>1188.95</v>
      </c>
      <c r="M55" s="31">
        <v>42.275190000000002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270.95</v>
      </c>
      <c r="D56" s="36">
        <v>270.95</v>
      </c>
      <c r="E56" s="36">
        <v>269</v>
      </c>
      <c r="F56" s="36">
        <v>267.05</v>
      </c>
      <c r="G56" s="36">
        <v>265.10000000000002</v>
      </c>
      <c r="H56" s="36">
        <v>272.89999999999998</v>
      </c>
      <c r="I56" s="36">
        <v>274.84999999999991</v>
      </c>
      <c r="J56" s="36">
        <v>276.79999999999995</v>
      </c>
      <c r="K56" s="31">
        <v>272.89999999999998</v>
      </c>
      <c r="L56" s="31">
        <v>269</v>
      </c>
      <c r="M56" s="31">
        <v>22.152920000000002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30792.85</v>
      </c>
      <c r="D57" s="36">
        <v>30805</v>
      </c>
      <c r="E57" s="36">
        <v>30627.7</v>
      </c>
      <c r="F57" s="36">
        <v>30462.55</v>
      </c>
      <c r="G57" s="36">
        <v>30285.25</v>
      </c>
      <c r="H57" s="36">
        <v>30970.15</v>
      </c>
      <c r="I57" s="36">
        <v>31147.450000000004</v>
      </c>
      <c r="J57" s="36">
        <v>31312.600000000002</v>
      </c>
      <c r="K57" s="31">
        <v>30982.3</v>
      </c>
      <c r="L57" s="31">
        <v>30639.85</v>
      </c>
      <c r="M57" s="31">
        <v>0.19278000000000001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4813.05</v>
      </c>
      <c r="D58" s="36">
        <v>4817.416666666667</v>
      </c>
      <c r="E58" s="36">
        <v>4787.2333333333336</v>
      </c>
      <c r="F58" s="36">
        <v>4761.416666666667</v>
      </c>
      <c r="G58" s="36">
        <v>4731.2333333333336</v>
      </c>
      <c r="H58" s="36">
        <v>4843.2333333333336</v>
      </c>
      <c r="I58" s="36">
        <v>4873.4166666666661</v>
      </c>
      <c r="J58" s="36">
        <v>4899.2333333333336</v>
      </c>
      <c r="K58" s="31">
        <v>4847.6000000000004</v>
      </c>
      <c r="L58" s="31">
        <v>4791.6000000000004</v>
      </c>
      <c r="M58" s="31">
        <v>1.8914299999999999</v>
      </c>
      <c r="N58" s="1"/>
      <c r="O58" s="1"/>
    </row>
    <row r="59" spans="1:15" ht="12.75" customHeight="1">
      <c r="A59" s="51">
        <v>50</v>
      </c>
      <c r="B59" s="53" t="s">
        <v>345</v>
      </c>
      <c r="C59" s="31">
        <v>514.45000000000005</v>
      </c>
      <c r="D59" s="36">
        <v>514.23333333333335</v>
      </c>
      <c r="E59" s="36">
        <v>509.76666666666665</v>
      </c>
      <c r="F59" s="36">
        <v>505.08333333333331</v>
      </c>
      <c r="G59" s="36">
        <v>500.61666666666662</v>
      </c>
      <c r="H59" s="36">
        <v>518.91666666666674</v>
      </c>
      <c r="I59" s="36">
        <v>523.38333333333344</v>
      </c>
      <c r="J59" s="36">
        <v>528.06666666666672</v>
      </c>
      <c r="K59" s="31">
        <v>518.70000000000005</v>
      </c>
      <c r="L59" s="31">
        <v>509.55</v>
      </c>
      <c r="M59" s="31">
        <v>20.644649999999999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615</v>
      </c>
      <c r="D60" s="36">
        <v>613.36666666666667</v>
      </c>
      <c r="E60" s="36">
        <v>607.93333333333339</v>
      </c>
      <c r="F60" s="36">
        <v>600.86666666666667</v>
      </c>
      <c r="G60" s="36">
        <v>595.43333333333339</v>
      </c>
      <c r="H60" s="36">
        <v>620.43333333333339</v>
      </c>
      <c r="I60" s="36">
        <v>625.86666666666656</v>
      </c>
      <c r="J60" s="36">
        <v>632.93333333333339</v>
      </c>
      <c r="K60" s="31">
        <v>618.79999999999995</v>
      </c>
      <c r="L60" s="31">
        <v>606.29999999999995</v>
      </c>
      <c r="M60" s="31">
        <v>80.211550000000003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1217.6500000000001</v>
      </c>
      <c r="D61" s="36">
        <v>1207.8333333333333</v>
      </c>
      <c r="E61" s="36">
        <v>1195.1166666666666</v>
      </c>
      <c r="F61" s="36">
        <v>1172.5833333333333</v>
      </c>
      <c r="G61" s="36">
        <v>1159.8666666666666</v>
      </c>
      <c r="H61" s="36">
        <v>1230.3666666666666</v>
      </c>
      <c r="I61" s="36">
        <v>1243.0833333333333</v>
      </c>
      <c r="J61" s="36">
        <v>1265.6166666666666</v>
      </c>
      <c r="K61" s="31">
        <v>1220.55</v>
      </c>
      <c r="L61" s="31">
        <v>1185.3</v>
      </c>
      <c r="M61" s="31">
        <v>13.532170000000001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1449.4</v>
      </c>
      <c r="D62" s="36">
        <v>1453.6333333333332</v>
      </c>
      <c r="E62" s="36">
        <v>1433.2666666666664</v>
      </c>
      <c r="F62" s="36">
        <v>1417.1333333333332</v>
      </c>
      <c r="G62" s="36">
        <v>1396.7666666666664</v>
      </c>
      <c r="H62" s="36">
        <v>1469.7666666666664</v>
      </c>
      <c r="I62" s="36">
        <v>1490.1333333333332</v>
      </c>
      <c r="J62" s="36">
        <v>1506.2666666666664</v>
      </c>
      <c r="K62" s="31">
        <v>1474</v>
      </c>
      <c r="L62" s="31">
        <v>1437.5</v>
      </c>
      <c r="M62" s="31">
        <v>12.11684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446.95</v>
      </c>
      <c r="D63" s="36">
        <v>446.59999999999997</v>
      </c>
      <c r="E63" s="36">
        <v>444.34999999999991</v>
      </c>
      <c r="F63" s="36">
        <v>441.74999999999994</v>
      </c>
      <c r="G63" s="36">
        <v>439.49999999999989</v>
      </c>
      <c r="H63" s="36">
        <v>449.19999999999993</v>
      </c>
      <c r="I63" s="36">
        <v>451.45000000000005</v>
      </c>
      <c r="J63" s="36">
        <v>454.04999999999995</v>
      </c>
      <c r="K63" s="31">
        <v>448.85</v>
      </c>
      <c r="L63" s="31">
        <v>444</v>
      </c>
      <c r="M63" s="31">
        <v>48.20138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5782.9</v>
      </c>
      <c r="D64" s="36">
        <v>5789.666666666667</v>
      </c>
      <c r="E64" s="36">
        <v>5737.4833333333336</v>
      </c>
      <c r="F64" s="36">
        <v>5692.0666666666666</v>
      </c>
      <c r="G64" s="36">
        <v>5639.8833333333332</v>
      </c>
      <c r="H64" s="36">
        <v>5835.0833333333339</v>
      </c>
      <c r="I64" s="36">
        <v>5887.2666666666664</v>
      </c>
      <c r="J64" s="36">
        <v>5932.6833333333343</v>
      </c>
      <c r="K64" s="31">
        <v>5841.85</v>
      </c>
      <c r="L64" s="31">
        <v>5744.25</v>
      </c>
      <c r="M64" s="31">
        <v>2.2276899999999999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2729.35</v>
      </c>
      <c r="D65" s="36">
        <v>2726</v>
      </c>
      <c r="E65" s="36">
        <v>2710.35</v>
      </c>
      <c r="F65" s="36">
        <v>2691.35</v>
      </c>
      <c r="G65" s="36">
        <v>2675.7</v>
      </c>
      <c r="H65" s="36">
        <v>2745</v>
      </c>
      <c r="I65" s="36">
        <v>2760.6499999999996</v>
      </c>
      <c r="J65" s="36">
        <v>2779.65</v>
      </c>
      <c r="K65" s="31">
        <v>2741.65</v>
      </c>
      <c r="L65" s="31">
        <v>2707</v>
      </c>
      <c r="M65" s="31">
        <v>3.04332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933.5</v>
      </c>
      <c r="D66" s="36">
        <v>927.05000000000007</v>
      </c>
      <c r="E66" s="36">
        <v>911.90000000000009</v>
      </c>
      <c r="F66" s="36">
        <v>890.30000000000007</v>
      </c>
      <c r="G66" s="36">
        <v>875.15000000000009</v>
      </c>
      <c r="H66" s="36">
        <v>948.65000000000009</v>
      </c>
      <c r="I66" s="36">
        <v>963.8</v>
      </c>
      <c r="J66" s="36">
        <v>985.40000000000009</v>
      </c>
      <c r="K66" s="31">
        <v>942.2</v>
      </c>
      <c r="L66" s="31">
        <v>905.45</v>
      </c>
      <c r="M66" s="31">
        <v>18.16263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1161.4000000000001</v>
      </c>
      <c r="D67" s="36">
        <v>1155.3999999999999</v>
      </c>
      <c r="E67" s="36">
        <v>1147.7999999999997</v>
      </c>
      <c r="F67" s="36">
        <v>1134.1999999999998</v>
      </c>
      <c r="G67" s="36">
        <v>1126.5999999999997</v>
      </c>
      <c r="H67" s="36">
        <v>1168.9999999999998</v>
      </c>
      <c r="I67" s="36">
        <v>1176.5999999999997</v>
      </c>
      <c r="J67" s="36">
        <v>1190.1999999999998</v>
      </c>
      <c r="K67" s="31">
        <v>1163</v>
      </c>
      <c r="L67" s="31">
        <v>1141.8</v>
      </c>
      <c r="M67" s="31">
        <v>5.2050999999999998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281.05</v>
      </c>
      <c r="D68" s="36">
        <v>281.13333333333333</v>
      </c>
      <c r="E68" s="36">
        <v>278.76666666666665</v>
      </c>
      <c r="F68" s="36">
        <v>276.48333333333335</v>
      </c>
      <c r="G68" s="36">
        <v>274.11666666666667</v>
      </c>
      <c r="H68" s="36">
        <v>283.41666666666663</v>
      </c>
      <c r="I68" s="36">
        <v>285.7833333333333</v>
      </c>
      <c r="J68" s="36">
        <v>288.06666666666661</v>
      </c>
      <c r="K68" s="31">
        <v>283.5</v>
      </c>
      <c r="L68" s="31">
        <v>278.85000000000002</v>
      </c>
      <c r="M68" s="31">
        <v>29.967120000000001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3032</v>
      </c>
      <c r="D69" s="36">
        <v>3024.8666666666668</v>
      </c>
      <c r="E69" s="36">
        <v>3010.1833333333334</v>
      </c>
      <c r="F69" s="36">
        <v>2988.3666666666668</v>
      </c>
      <c r="G69" s="36">
        <v>2973.6833333333334</v>
      </c>
      <c r="H69" s="36">
        <v>3046.6833333333334</v>
      </c>
      <c r="I69" s="36">
        <v>3061.3666666666668</v>
      </c>
      <c r="J69" s="36">
        <v>3083.1833333333334</v>
      </c>
      <c r="K69" s="31">
        <v>3039.55</v>
      </c>
      <c r="L69" s="31">
        <v>3003.05</v>
      </c>
      <c r="M69" s="31">
        <v>3.1001500000000002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905.85</v>
      </c>
      <c r="D70" s="36">
        <v>899.75</v>
      </c>
      <c r="E70" s="36">
        <v>889.7</v>
      </c>
      <c r="F70" s="36">
        <v>873.55000000000007</v>
      </c>
      <c r="G70" s="36">
        <v>863.50000000000011</v>
      </c>
      <c r="H70" s="36">
        <v>915.9</v>
      </c>
      <c r="I70" s="36">
        <v>925.94999999999993</v>
      </c>
      <c r="J70" s="36">
        <v>942.09999999999991</v>
      </c>
      <c r="K70" s="31">
        <v>909.8</v>
      </c>
      <c r="L70" s="31">
        <v>883.6</v>
      </c>
      <c r="M70" s="31">
        <v>41.2988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507.9</v>
      </c>
      <c r="D71" s="36">
        <v>507.3</v>
      </c>
      <c r="E71" s="36">
        <v>504.6</v>
      </c>
      <c r="F71" s="36">
        <v>501.3</v>
      </c>
      <c r="G71" s="36">
        <v>498.6</v>
      </c>
      <c r="H71" s="36">
        <v>510.6</v>
      </c>
      <c r="I71" s="36">
        <v>513.29999999999995</v>
      </c>
      <c r="J71" s="36">
        <v>516.6</v>
      </c>
      <c r="K71" s="31">
        <v>510</v>
      </c>
      <c r="L71" s="31">
        <v>504</v>
      </c>
      <c r="M71" s="31">
        <v>76.150059999999996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1989.1</v>
      </c>
      <c r="D72" s="36">
        <v>1995.8666666666668</v>
      </c>
      <c r="E72" s="36">
        <v>1974.7333333333336</v>
      </c>
      <c r="F72" s="36">
        <v>1960.3666666666668</v>
      </c>
      <c r="G72" s="36">
        <v>1939.2333333333336</v>
      </c>
      <c r="H72" s="36">
        <v>2010.2333333333336</v>
      </c>
      <c r="I72" s="36">
        <v>2031.3666666666668</v>
      </c>
      <c r="J72" s="36">
        <v>2045.7333333333336</v>
      </c>
      <c r="K72" s="31">
        <v>2017</v>
      </c>
      <c r="L72" s="31">
        <v>1981.5</v>
      </c>
      <c r="M72" s="31">
        <v>5.6860900000000001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2219.9</v>
      </c>
      <c r="D73" s="36">
        <v>2209.9499999999998</v>
      </c>
      <c r="E73" s="36">
        <v>2197.1499999999996</v>
      </c>
      <c r="F73" s="36">
        <v>2174.3999999999996</v>
      </c>
      <c r="G73" s="36">
        <v>2161.5999999999995</v>
      </c>
      <c r="H73" s="36">
        <v>2232.6999999999998</v>
      </c>
      <c r="I73" s="36">
        <v>2245.5</v>
      </c>
      <c r="J73" s="36">
        <v>2268.25</v>
      </c>
      <c r="K73" s="31">
        <v>2222.75</v>
      </c>
      <c r="L73" s="31">
        <v>2187.1999999999998</v>
      </c>
      <c r="M73" s="31">
        <v>3.1491799999999999</v>
      </c>
      <c r="N73" s="1"/>
      <c r="O73" s="1"/>
    </row>
    <row r="74" spans="1:15" ht="12.75" customHeight="1">
      <c r="A74" s="51">
        <v>65</v>
      </c>
      <c r="B74" s="53" t="s">
        <v>271</v>
      </c>
      <c r="C74" s="31">
        <v>463.35</v>
      </c>
      <c r="D74" s="36">
        <v>463.31666666666661</v>
      </c>
      <c r="E74" s="36">
        <v>458.68333333333322</v>
      </c>
      <c r="F74" s="36">
        <v>454.01666666666659</v>
      </c>
      <c r="G74" s="36">
        <v>449.38333333333321</v>
      </c>
      <c r="H74" s="36">
        <v>467.98333333333323</v>
      </c>
      <c r="I74" s="36">
        <v>472.61666666666667</v>
      </c>
      <c r="J74" s="36">
        <v>477.28333333333325</v>
      </c>
      <c r="K74" s="31">
        <v>467.95</v>
      </c>
      <c r="L74" s="31">
        <v>458.65</v>
      </c>
      <c r="M74" s="31">
        <v>14.30194</v>
      </c>
      <c r="N74" s="1"/>
      <c r="O74" s="1"/>
    </row>
    <row r="75" spans="1:15" ht="12.75" customHeight="1">
      <c r="A75" s="51">
        <v>66</v>
      </c>
      <c r="B75" s="53" t="s">
        <v>367</v>
      </c>
      <c r="C75" s="31">
        <v>156.5</v>
      </c>
      <c r="D75" s="36">
        <v>156.23333333333332</v>
      </c>
      <c r="E75" s="36">
        <v>154.81666666666663</v>
      </c>
      <c r="F75" s="36">
        <v>153.13333333333333</v>
      </c>
      <c r="G75" s="36">
        <v>151.71666666666664</v>
      </c>
      <c r="H75" s="36">
        <v>157.91666666666663</v>
      </c>
      <c r="I75" s="36">
        <v>159.33333333333331</v>
      </c>
      <c r="J75" s="36">
        <v>161.01666666666662</v>
      </c>
      <c r="K75" s="31">
        <v>157.65</v>
      </c>
      <c r="L75" s="31">
        <v>154.55000000000001</v>
      </c>
      <c r="M75" s="31">
        <v>14.34136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3748.15</v>
      </c>
      <c r="D76" s="36">
        <v>3752.9499999999994</v>
      </c>
      <c r="E76" s="36">
        <v>3721.8999999999987</v>
      </c>
      <c r="F76" s="36">
        <v>3695.6499999999992</v>
      </c>
      <c r="G76" s="36">
        <v>3664.5999999999985</v>
      </c>
      <c r="H76" s="36">
        <v>3779.1999999999989</v>
      </c>
      <c r="I76" s="36">
        <v>3810.2499999999991</v>
      </c>
      <c r="J76" s="36">
        <v>3836.4999999999991</v>
      </c>
      <c r="K76" s="31">
        <v>3784</v>
      </c>
      <c r="L76" s="31">
        <v>3726.7</v>
      </c>
      <c r="M76" s="31">
        <v>5.5360699999999996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7660.5</v>
      </c>
      <c r="D77" s="36">
        <v>7678.3</v>
      </c>
      <c r="E77" s="36">
        <v>7601.6</v>
      </c>
      <c r="F77" s="36">
        <v>7542.7</v>
      </c>
      <c r="G77" s="36">
        <v>7466</v>
      </c>
      <c r="H77" s="36">
        <v>7737.2000000000007</v>
      </c>
      <c r="I77" s="36">
        <v>7813.9</v>
      </c>
      <c r="J77" s="36">
        <v>7872.8000000000011</v>
      </c>
      <c r="K77" s="31">
        <v>7755</v>
      </c>
      <c r="L77" s="31">
        <v>7619.4</v>
      </c>
      <c r="M77" s="31">
        <v>3.2219099999999998</v>
      </c>
      <c r="N77" s="1"/>
      <c r="O77" s="1"/>
    </row>
    <row r="78" spans="1:15" ht="12.75" customHeight="1">
      <c r="A78" s="51">
        <v>69</v>
      </c>
      <c r="B78" s="53" t="s">
        <v>162</v>
      </c>
      <c r="C78" s="31">
        <v>2284.3000000000002</v>
      </c>
      <c r="D78" s="36">
        <v>2276.3166666666666</v>
      </c>
      <c r="E78" s="36">
        <v>2260.4333333333334</v>
      </c>
      <c r="F78" s="36">
        <v>2236.5666666666666</v>
      </c>
      <c r="G78" s="36">
        <v>2220.6833333333334</v>
      </c>
      <c r="H78" s="36">
        <v>2300.1833333333334</v>
      </c>
      <c r="I78" s="36">
        <v>2316.0666666666666</v>
      </c>
      <c r="J78" s="36">
        <v>2339.9333333333334</v>
      </c>
      <c r="K78" s="31">
        <v>2292.1999999999998</v>
      </c>
      <c r="L78" s="31">
        <v>2252.4499999999998</v>
      </c>
      <c r="M78" s="31">
        <v>1.66828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6179.3</v>
      </c>
      <c r="D79" s="36">
        <v>6208.3833333333341</v>
      </c>
      <c r="E79" s="36">
        <v>6110.9166666666679</v>
      </c>
      <c r="F79" s="36">
        <v>6042.5333333333338</v>
      </c>
      <c r="G79" s="36">
        <v>5945.0666666666675</v>
      </c>
      <c r="H79" s="36">
        <v>6276.7666666666682</v>
      </c>
      <c r="I79" s="36">
        <v>6374.2333333333336</v>
      </c>
      <c r="J79" s="36">
        <v>6442.6166666666686</v>
      </c>
      <c r="K79" s="31">
        <v>6305.85</v>
      </c>
      <c r="L79" s="31">
        <v>6140</v>
      </c>
      <c r="M79" s="31">
        <v>5.4101100000000004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4031.25</v>
      </c>
      <c r="D80" s="36">
        <v>4015.1166666666668</v>
      </c>
      <c r="E80" s="36">
        <v>3983.6833333333334</v>
      </c>
      <c r="F80" s="36">
        <v>3936.1166666666668</v>
      </c>
      <c r="G80" s="36">
        <v>3904.6833333333334</v>
      </c>
      <c r="H80" s="36">
        <v>4062.6833333333334</v>
      </c>
      <c r="I80" s="36">
        <v>4094.1166666666668</v>
      </c>
      <c r="J80" s="36">
        <v>4141.6833333333334</v>
      </c>
      <c r="K80" s="31">
        <v>4046.55</v>
      </c>
      <c r="L80" s="31">
        <v>3967.55</v>
      </c>
      <c r="M80" s="31">
        <v>5.3721199999999998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2998.35</v>
      </c>
      <c r="D81" s="36">
        <v>3003.7666666666664</v>
      </c>
      <c r="E81" s="36">
        <v>2987.5333333333328</v>
      </c>
      <c r="F81" s="36">
        <v>2976.7166666666662</v>
      </c>
      <c r="G81" s="36">
        <v>2960.4833333333327</v>
      </c>
      <c r="H81" s="36">
        <v>3014.583333333333</v>
      </c>
      <c r="I81" s="36">
        <v>3030.8166666666666</v>
      </c>
      <c r="J81" s="36">
        <v>3041.6333333333332</v>
      </c>
      <c r="K81" s="31">
        <v>3020</v>
      </c>
      <c r="L81" s="31">
        <v>2992.95</v>
      </c>
      <c r="M81" s="31">
        <v>1.2018599999999999</v>
      </c>
      <c r="N81" s="1"/>
      <c r="O81" s="1"/>
    </row>
    <row r="82" spans="1:15" ht="12.75" customHeight="1">
      <c r="A82" s="51">
        <v>73</v>
      </c>
      <c r="B82" s="53" t="s">
        <v>273</v>
      </c>
      <c r="C82" s="31">
        <v>168.45</v>
      </c>
      <c r="D82" s="36">
        <v>167.31666666666666</v>
      </c>
      <c r="E82" s="36">
        <v>164.13333333333333</v>
      </c>
      <c r="F82" s="36">
        <v>159.81666666666666</v>
      </c>
      <c r="G82" s="36">
        <v>156.63333333333333</v>
      </c>
      <c r="H82" s="36">
        <v>171.63333333333333</v>
      </c>
      <c r="I82" s="36">
        <v>174.81666666666666</v>
      </c>
      <c r="J82" s="36">
        <v>179.13333333333333</v>
      </c>
      <c r="K82" s="31">
        <v>170.5</v>
      </c>
      <c r="L82" s="31">
        <v>163</v>
      </c>
      <c r="M82" s="31">
        <v>114.76355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154.55000000000001</v>
      </c>
      <c r="D83" s="36">
        <v>153.54999999999998</v>
      </c>
      <c r="E83" s="36">
        <v>152.24999999999997</v>
      </c>
      <c r="F83" s="36">
        <v>149.94999999999999</v>
      </c>
      <c r="G83" s="36">
        <v>148.64999999999998</v>
      </c>
      <c r="H83" s="36">
        <v>155.84999999999997</v>
      </c>
      <c r="I83" s="36">
        <v>157.14999999999998</v>
      </c>
      <c r="J83" s="36">
        <v>159.44999999999996</v>
      </c>
      <c r="K83" s="31">
        <v>154.85</v>
      </c>
      <c r="L83" s="31">
        <v>151.25</v>
      </c>
      <c r="M83" s="31">
        <v>99.005390000000006</v>
      </c>
      <c r="N83" s="1"/>
      <c r="O83" s="1"/>
    </row>
    <row r="84" spans="1:15" ht="12.75" customHeight="1">
      <c r="A84" s="51">
        <v>75</v>
      </c>
      <c r="B84" s="53" t="s">
        <v>377</v>
      </c>
      <c r="C84" s="31">
        <v>699.1</v>
      </c>
      <c r="D84" s="36">
        <v>698.0333333333333</v>
      </c>
      <c r="E84" s="36">
        <v>689.06666666666661</v>
      </c>
      <c r="F84" s="36">
        <v>679.0333333333333</v>
      </c>
      <c r="G84" s="36">
        <v>670.06666666666661</v>
      </c>
      <c r="H84" s="36">
        <v>708.06666666666661</v>
      </c>
      <c r="I84" s="36">
        <v>717.0333333333333</v>
      </c>
      <c r="J84" s="36">
        <v>727.06666666666661</v>
      </c>
      <c r="K84" s="31">
        <v>707</v>
      </c>
      <c r="L84" s="31">
        <v>688</v>
      </c>
      <c r="M84" s="31">
        <v>3.5477599999999998</v>
      </c>
      <c r="N84" s="1"/>
      <c r="O84" s="1"/>
    </row>
    <row r="85" spans="1:15" ht="12.75" customHeight="1">
      <c r="A85" s="51">
        <v>76</v>
      </c>
      <c r="B85" s="53" t="s">
        <v>274</v>
      </c>
      <c r="C85" s="31">
        <v>436.85</v>
      </c>
      <c r="D85" s="36">
        <v>434.66666666666669</v>
      </c>
      <c r="E85" s="36">
        <v>426.73333333333335</v>
      </c>
      <c r="F85" s="36">
        <v>416.61666666666667</v>
      </c>
      <c r="G85" s="36">
        <v>408.68333333333334</v>
      </c>
      <c r="H85" s="36">
        <v>444.78333333333336</v>
      </c>
      <c r="I85" s="36">
        <v>452.71666666666664</v>
      </c>
      <c r="J85" s="36">
        <v>462.83333333333337</v>
      </c>
      <c r="K85" s="31">
        <v>442.6</v>
      </c>
      <c r="L85" s="31">
        <v>424.55</v>
      </c>
      <c r="M85" s="31">
        <v>17.08812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190.75</v>
      </c>
      <c r="D86" s="36">
        <v>188.83333333333334</v>
      </c>
      <c r="E86" s="36">
        <v>186.2166666666667</v>
      </c>
      <c r="F86" s="36">
        <v>181.68333333333337</v>
      </c>
      <c r="G86" s="36">
        <v>179.06666666666672</v>
      </c>
      <c r="H86" s="36">
        <v>193.36666666666667</v>
      </c>
      <c r="I86" s="36">
        <v>195.98333333333329</v>
      </c>
      <c r="J86" s="36">
        <v>200.51666666666665</v>
      </c>
      <c r="K86" s="31">
        <v>191.45</v>
      </c>
      <c r="L86" s="31">
        <v>184.3</v>
      </c>
      <c r="M86" s="31">
        <v>150.22149999999999</v>
      </c>
      <c r="N86" s="1"/>
      <c r="O86" s="1"/>
    </row>
    <row r="87" spans="1:15" ht="12.75" customHeight="1">
      <c r="A87" s="51">
        <v>78</v>
      </c>
      <c r="B87" s="53" t="s">
        <v>275</v>
      </c>
      <c r="C87" s="31">
        <v>1754.55</v>
      </c>
      <c r="D87" s="36">
        <v>1766.5</v>
      </c>
      <c r="E87" s="36">
        <v>1733.05</v>
      </c>
      <c r="F87" s="36">
        <v>1711.55</v>
      </c>
      <c r="G87" s="36">
        <v>1678.1</v>
      </c>
      <c r="H87" s="36">
        <v>1788</v>
      </c>
      <c r="I87" s="36">
        <v>1821.4499999999998</v>
      </c>
      <c r="J87" s="36">
        <v>1842.95</v>
      </c>
      <c r="K87" s="31">
        <v>1799.95</v>
      </c>
      <c r="L87" s="31">
        <v>1745</v>
      </c>
      <c r="M87" s="31">
        <v>1.2718499999999999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1210.0999999999999</v>
      </c>
      <c r="D88" s="36">
        <v>1200.5166666666667</v>
      </c>
      <c r="E88" s="36">
        <v>1184.9333333333334</v>
      </c>
      <c r="F88" s="36">
        <v>1159.7666666666667</v>
      </c>
      <c r="G88" s="36">
        <v>1144.1833333333334</v>
      </c>
      <c r="H88" s="36">
        <v>1225.6833333333334</v>
      </c>
      <c r="I88" s="36">
        <v>1241.2666666666669</v>
      </c>
      <c r="J88" s="36">
        <v>1266.4333333333334</v>
      </c>
      <c r="K88" s="31">
        <v>1216.0999999999999</v>
      </c>
      <c r="L88" s="31">
        <v>1175.3499999999999</v>
      </c>
      <c r="M88" s="31">
        <v>16.54663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2500.35</v>
      </c>
      <c r="D89" s="36">
        <v>2471.7833333333333</v>
      </c>
      <c r="E89" s="36">
        <v>2428.5666666666666</v>
      </c>
      <c r="F89" s="36">
        <v>2356.7833333333333</v>
      </c>
      <c r="G89" s="36">
        <v>2313.5666666666666</v>
      </c>
      <c r="H89" s="36">
        <v>2543.5666666666666</v>
      </c>
      <c r="I89" s="36">
        <v>2586.7833333333328</v>
      </c>
      <c r="J89" s="36">
        <v>2658.5666666666666</v>
      </c>
      <c r="K89" s="31">
        <v>2515</v>
      </c>
      <c r="L89" s="31">
        <v>2400</v>
      </c>
      <c r="M89" s="31">
        <v>10.295339999999999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2237.5500000000002</v>
      </c>
      <c r="D90" s="36">
        <v>2249.3833333333332</v>
      </c>
      <c r="E90" s="36">
        <v>2221.6666666666665</v>
      </c>
      <c r="F90" s="36">
        <v>2205.7833333333333</v>
      </c>
      <c r="G90" s="36">
        <v>2178.0666666666666</v>
      </c>
      <c r="H90" s="36">
        <v>2265.2666666666664</v>
      </c>
      <c r="I90" s="36">
        <v>2292.9833333333336</v>
      </c>
      <c r="J90" s="36">
        <v>2308.8666666666663</v>
      </c>
      <c r="K90" s="31">
        <v>2277.1</v>
      </c>
      <c r="L90" s="31">
        <v>2233.5</v>
      </c>
      <c r="M90" s="31">
        <v>4.5499499999999999</v>
      </c>
      <c r="N90" s="1"/>
      <c r="O90" s="1"/>
    </row>
    <row r="91" spans="1:15" ht="12.75" customHeight="1">
      <c r="A91" s="51">
        <v>82</v>
      </c>
      <c r="B91" s="53" t="s">
        <v>395</v>
      </c>
      <c r="C91" s="31">
        <v>3185.6</v>
      </c>
      <c r="D91" s="36">
        <v>3194.35</v>
      </c>
      <c r="E91" s="36">
        <v>3145.3999999999996</v>
      </c>
      <c r="F91" s="36">
        <v>3105.2</v>
      </c>
      <c r="G91" s="36">
        <v>3056.2499999999995</v>
      </c>
      <c r="H91" s="36">
        <v>3234.5499999999997</v>
      </c>
      <c r="I91" s="36">
        <v>3283.4999999999995</v>
      </c>
      <c r="J91" s="36">
        <v>3323.7</v>
      </c>
      <c r="K91" s="31">
        <v>3243.3</v>
      </c>
      <c r="L91" s="31">
        <v>3154.15</v>
      </c>
      <c r="M91" s="31">
        <v>0.67774999999999996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548.35</v>
      </c>
      <c r="D92" s="36">
        <v>548.91666666666663</v>
      </c>
      <c r="E92" s="36">
        <v>537.83333333333326</v>
      </c>
      <c r="F92" s="36">
        <v>527.31666666666661</v>
      </c>
      <c r="G92" s="36">
        <v>516.23333333333323</v>
      </c>
      <c r="H92" s="36">
        <v>559.43333333333328</v>
      </c>
      <c r="I92" s="36">
        <v>570.51666666666654</v>
      </c>
      <c r="J92" s="36">
        <v>581.0333333333333</v>
      </c>
      <c r="K92" s="31">
        <v>560</v>
      </c>
      <c r="L92" s="31">
        <v>538.4</v>
      </c>
      <c r="M92" s="31">
        <v>42.234659999999998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1545.25</v>
      </c>
      <c r="D93" s="36">
        <v>1538.9166666666667</v>
      </c>
      <c r="E93" s="36">
        <v>1530.1333333333334</v>
      </c>
      <c r="F93" s="36">
        <v>1515.0166666666667</v>
      </c>
      <c r="G93" s="36">
        <v>1506.2333333333333</v>
      </c>
      <c r="H93" s="36">
        <v>1554.0333333333335</v>
      </c>
      <c r="I93" s="36">
        <v>1562.8166666666668</v>
      </c>
      <c r="J93" s="36">
        <v>1577.9333333333336</v>
      </c>
      <c r="K93" s="31">
        <v>1547.7</v>
      </c>
      <c r="L93" s="31">
        <v>1523.8</v>
      </c>
      <c r="M93" s="31">
        <v>27.735700000000001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3674.7</v>
      </c>
      <c r="D94" s="36">
        <v>3680.4666666666667</v>
      </c>
      <c r="E94" s="36">
        <v>3655.4833333333336</v>
      </c>
      <c r="F94" s="36">
        <v>3636.2666666666669</v>
      </c>
      <c r="G94" s="36">
        <v>3611.2833333333338</v>
      </c>
      <c r="H94" s="36">
        <v>3699.6833333333334</v>
      </c>
      <c r="I94" s="36">
        <v>3724.6666666666661</v>
      </c>
      <c r="J94" s="36">
        <v>3743.8833333333332</v>
      </c>
      <c r="K94" s="31">
        <v>3705.45</v>
      </c>
      <c r="L94" s="31">
        <v>3661.25</v>
      </c>
      <c r="M94" s="31">
        <v>2.55932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1549.55</v>
      </c>
      <c r="D95" s="36">
        <v>1544.7333333333336</v>
      </c>
      <c r="E95" s="36">
        <v>1534.9666666666672</v>
      </c>
      <c r="F95" s="36">
        <v>1520.3833333333337</v>
      </c>
      <c r="G95" s="36">
        <v>1510.6166666666672</v>
      </c>
      <c r="H95" s="36">
        <v>1559.3166666666671</v>
      </c>
      <c r="I95" s="36">
        <v>1569.0833333333335</v>
      </c>
      <c r="J95" s="36">
        <v>1583.666666666667</v>
      </c>
      <c r="K95" s="31">
        <v>1554.5</v>
      </c>
      <c r="L95" s="31">
        <v>1530.15</v>
      </c>
      <c r="M95" s="31">
        <v>295.27951000000002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629.4</v>
      </c>
      <c r="D96" s="36">
        <v>625.38333333333333</v>
      </c>
      <c r="E96" s="36">
        <v>620.31666666666661</v>
      </c>
      <c r="F96" s="36">
        <v>611.23333333333323</v>
      </c>
      <c r="G96" s="36">
        <v>606.16666666666652</v>
      </c>
      <c r="H96" s="36">
        <v>634.4666666666667</v>
      </c>
      <c r="I96" s="36">
        <v>639.53333333333353</v>
      </c>
      <c r="J96" s="36">
        <v>648.61666666666679</v>
      </c>
      <c r="K96" s="31">
        <v>630.45000000000005</v>
      </c>
      <c r="L96" s="31">
        <v>616.29999999999995</v>
      </c>
      <c r="M96" s="31">
        <v>38.609949999999998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1550.1</v>
      </c>
      <c r="D97" s="36">
        <v>1545.1499999999999</v>
      </c>
      <c r="E97" s="36">
        <v>1537.2999999999997</v>
      </c>
      <c r="F97" s="36">
        <v>1524.4999999999998</v>
      </c>
      <c r="G97" s="36">
        <v>1516.6499999999996</v>
      </c>
      <c r="H97" s="36">
        <v>1557.9499999999998</v>
      </c>
      <c r="I97" s="36">
        <v>1565.7999999999997</v>
      </c>
      <c r="J97" s="36">
        <v>1578.6</v>
      </c>
      <c r="K97" s="31">
        <v>1553</v>
      </c>
      <c r="L97" s="31">
        <v>1532.35</v>
      </c>
      <c r="M97" s="31">
        <v>7.8678600000000003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4524.8999999999996</v>
      </c>
      <c r="D98" s="36">
        <v>4519.6166666666668</v>
      </c>
      <c r="E98" s="36">
        <v>4473.6333333333332</v>
      </c>
      <c r="F98" s="36">
        <v>4422.3666666666668</v>
      </c>
      <c r="G98" s="36">
        <v>4376.3833333333332</v>
      </c>
      <c r="H98" s="36">
        <v>4570.8833333333332</v>
      </c>
      <c r="I98" s="36">
        <v>4616.8666666666668</v>
      </c>
      <c r="J98" s="36">
        <v>4668.1333333333332</v>
      </c>
      <c r="K98" s="31">
        <v>4565.6000000000004</v>
      </c>
      <c r="L98" s="31">
        <v>4468.3500000000004</v>
      </c>
      <c r="M98" s="31">
        <v>6.0545999999999998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570.04999999999995</v>
      </c>
      <c r="D99" s="36">
        <v>570.88333333333333</v>
      </c>
      <c r="E99" s="36">
        <v>566.76666666666665</v>
      </c>
      <c r="F99" s="36">
        <v>563.48333333333335</v>
      </c>
      <c r="G99" s="36">
        <v>559.36666666666667</v>
      </c>
      <c r="H99" s="36">
        <v>574.16666666666663</v>
      </c>
      <c r="I99" s="36">
        <v>578.28333333333319</v>
      </c>
      <c r="J99" s="36">
        <v>581.56666666666661</v>
      </c>
      <c r="K99" s="31">
        <v>575</v>
      </c>
      <c r="L99" s="31">
        <v>567.6</v>
      </c>
      <c r="M99" s="31">
        <v>48.846170000000001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3586.05</v>
      </c>
      <c r="D100" s="36">
        <v>3562.9666666666667</v>
      </c>
      <c r="E100" s="36">
        <v>3530.9333333333334</v>
      </c>
      <c r="F100" s="36">
        <v>3475.8166666666666</v>
      </c>
      <c r="G100" s="36">
        <v>3443.7833333333333</v>
      </c>
      <c r="H100" s="36">
        <v>3618.0833333333335</v>
      </c>
      <c r="I100" s="36">
        <v>3650.1166666666672</v>
      </c>
      <c r="J100" s="36">
        <v>3705.2333333333336</v>
      </c>
      <c r="K100" s="31">
        <v>3595</v>
      </c>
      <c r="L100" s="31">
        <v>3507.85</v>
      </c>
      <c r="M100" s="31">
        <v>11.23258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461.2</v>
      </c>
      <c r="D101" s="36">
        <v>457.7833333333333</v>
      </c>
      <c r="E101" s="36">
        <v>452.66666666666663</v>
      </c>
      <c r="F101" s="36">
        <v>444.13333333333333</v>
      </c>
      <c r="G101" s="36">
        <v>439.01666666666665</v>
      </c>
      <c r="H101" s="36">
        <v>466.31666666666661</v>
      </c>
      <c r="I101" s="36">
        <v>471.43333333333328</v>
      </c>
      <c r="J101" s="36">
        <v>479.96666666666658</v>
      </c>
      <c r="K101" s="31">
        <v>462.9</v>
      </c>
      <c r="L101" s="31">
        <v>449.25</v>
      </c>
      <c r="M101" s="31">
        <v>76.735479999999995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2266.9499999999998</v>
      </c>
      <c r="D102" s="36">
        <v>2268.5166666666664</v>
      </c>
      <c r="E102" s="36">
        <v>2256.5333333333328</v>
      </c>
      <c r="F102" s="36">
        <v>2246.1166666666663</v>
      </c>
      <c r="G102" s="36">
        <v>2234.1333333333328</v>
      </c>
      <c r="H102" s="36">
        <v>2278.9333333333329</v>
      </c>
      <c r="I102" s="36">
        <v>2290.9166666666665</v>
      </c>
      <c r="J102" s="36">
        <v>2301.333333333333</v>
      </c>
      <c r="K102" s="31">
        <v>2280.5</v>
      </c>
      <c r="L102" s="31">
        <v>2258.1</v>
      </c>
      <c r="M102" s="31">
        <v>11.53449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1083.4000000000001</v>
      </c>
      <c r="D103" s="36">
        <v>1078.95</v>
      </c>
      <c r="E103" s="36">
        <v>1071.9000000000001</v>
      </c>
      <c r="F103" s="36">
        <v>1060.4000000000001</v>
      </c>
      <c r="G103" s="36">
        <v>1053.3500000000001</v>
      </c>
      <c r="H103" s="36">
        <v>1090.45</v>
      </c>
      <c r="I103" s="36">
        <v>1097.4999999999998</v>
      </c>
      <c r="J103" s="36">
        <v>1109</v>
      </c>
      <c r="K103" s="31">
        <v>1086</v>
      </c>
      <c r="L103" s="31">
        <v>1067.45</v>
      </c>
      <c r="M103" s="31">
        <v>153.40637000000001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1717.8</v>
      </c>
      <c r="D104" s="36">
        <v>1697.6000000000001</v>
      </c>
      <c r="E104" s="36">
        <v>1667.2000000000003</v>
      </c>
      <c r="F104" s="36">
        <v>1616.6000000000001</v>
      </c>
      <c r="G104" s="36">
        <v>1586.2000000000003</v>
      </c>
      <c r="H104" s="36">
        <v>1748.2000000000003</v>
      </c>
      <c r="I104" s="36">
        <v>1778.6000000000004</v>
      </c>
      <c r="J104" s="36">
        <v>1829.2000000000003</v>
      </c>
      <c r="K104" s="31">
        <v>1728</v>
      </c>
      <c r="L104" s="31">
        <v>1647</v>
      </c>
      <c r="M104" s="31">
        <v>10.853529999999999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620</v>
      </c>
      <c r="D105" s="36">
        <v>618.66666666666663</v>
      </c>
      <c r="E105" s="36">
        <v>607.33333333333326</v>
      </c>
      <c r="F105" s="36">
        <v>594.66666666666663</v>
      </c>
      <c r="G105" s="36">
        <v>583.33333333333326</v>
      </c>
      <c r="H105" s="36">
        <v>631.33333333333326</v>
      </c>
      <c r="I105" s="36">
        <v>642.66666666666652</v>
      </c>
      <c r="J105" s="36">
        <v>655.33333333333326</v>
      </c>
      <c r="K105" s="31">
        <v>630</v>
      </c>
      <c r="L105" s="31">
        <v>606</v>
      </c>
      <c r="M105" s="31">
        <v>51.235770000000002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80.650000000000006</v>
      </c>
      <c r="D106" s="36">
        <v>80.216666666666683</v>
      </c>
      <c r="E106" s="36">
        <v>79.483333333333363</v>
      </c>
      <c r="F106" s="36">
        <v>78.316666666666677</v>
      </c>
      <c r="G106" s="36">
        <v>77.583333333333357</v>
      </c>
      <c r="H106" s="36">
        <v>81.383333333333368</v>
      </c>
      <c r="I106" s="36">
        <v>82.116666666666688</v>
      </c>
      <c r="J106" s="36">
        <v>83.283333333333374</v>
      </c>
      <c r="K106" s="31">
        <v>80.95</v>
      </c>
      <c r="L106" s="31">
        <v>79.05</v>
      </c>
      <c r="M106" s="31">
        <v>365.91208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427.55</v>
      </c>
      <c r="D107" s="36">
        <v>426.40000000000003</v>
      </c>
      <c r="E107" s="36">
        <v>421.10000000000008</v>
      </c>
      <c r="F107" s="36">
        <v>414.65000000000003</v>
      </c>
      <c r="G107" s="36">
        <v>409.35000000000008</v>
      </c>
      <c r="H107" s="36">
        <v>432.85000000000008</v>
      </c>
      <c r="I107" s="36">
        <v>438.15000000000003</v>
      </c>
      <c r="J107" s="36">
        <v>444.60000000000008</v>
      </c>
      <c r="K107" s="31">
        <v>431.7</v>
      </c>
      <c r="L107" s="31">
        <v>419.95</v>
      </c>
      <c r="M107" s="31">
        <v>161.47031999999999</v>
      </c>
      <c r="N107" s="1"/>
      <c r="O107" s="1"/>
    </row>
    <row r="108" spans="1:15" ht="12.75" customHeight="1">
      <c r="A108" s="51">
        <v>99</v>
      </c>
      <c r="B108" s="53" t="s">
        <v>280</v>
      </c>
      <c r="C108" s="31">
        <v>534.95000000000005</v>
      </c>
      <c r="D108" s="36">
        <v>531.66666666666663</v>
      </c>
      <c r="E108" s="36">
        <v>523.7833333333333</v>
      </c>
      <c r="F108" s="36">
        <v>512.61666666666667</v>
      </c>
      <c r="G108" s="36">
        <v>504.73333333333335</v>
      </c>
      <c r="H108" s="36">
        <v>542.83333333333326</v>
      </c>
      <c r="I108" s="36">
        <v>550.7166666666667</v>
      </c>
      <c r="J108" s="36">
        <v>561.88333333333321</v>
      </c>
      <c r="K108" s="31">
        <v>539.54999999999995</v>
      </c>
      <c r="L108" s="31">
        <v>520.5</v>
      </c>
      <c r="M108" s="31">
        <v>26.49802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613.29999999999995</v>
      </c>
      <c r="D109" s="36">
        <v>614.7166666666667</v>
      </c>
      <c r="E109" s="36">
        <v>607.23333333333335</v>
      </c>
      <c r="F109" s="36">
        <v>601.16666666666663</v>
      </c>
      <c r="G109" s="36">
        <v>593.68333333333328</v>
      </c>
      <c r="H109" s="36">
        <v>620.78333333333342</v>
      </c>
      <c r="I109" s="36">
        <v>628.26666666666677</v>
      </c>
      <c r="J109" s="36">
        <v>634.33333333333348</v>
      </c>
      <c r="K109" s="31">
        <v>622.20000000000005</v>
      </c>
      <c r="L109" s="31">
        <v>608.65</v>
      </c>
      <c r="M109" s="31">
        <v>29.929010000000002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168</v>
      </c>
      <c r="D110" s="36">
        <v>167.15</v>
      </c>
      <c r="E110" s="36">
        <v>165.45000000000002</v>
      </c>
      <c r="F110" s="36">
        <v>162.9</v>
      </c>
      <c r="G110" s="36">
        <v>161.20000000000002</v>
      </c>
      <c r="H110" s="36">
        <v>169.70000000000002</v>
      </c>
      <c r="I110" s="36">
        <v>171.4</v>
      </c>
      <c r="J110" s="36">
        <v>173.95000000000002</v>
      </c>
      <c r="K110" s="31">
        <v>168.85</v>
      </c>
      <c r="L110" s="31">
        <v>164.6</v>
      </c>
      <c r="M110" s="31">
        <v>265.51220999999998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1002.95</v>
      </c>
      <c r="D111" s="36">
        <v>1002.5833333333334</v>
      </c>
      <c r="E111" s="36">
        <v>994.2166666666667</v>
      </c>
      <c r="F111" s="36">
        <v>985.48333333333335</v>
      </c>
      <c r="G111" s="36">
        <v>977.11666666666667</v>
      </c>
      <c r="H111" s="36">
        <v>1011.3166666666667</v>
      </c>
      <c r="I111" s="36">
        <v>1019.6833333333333</v>
      </c>
      <c r="J111" s="36">
        <v>1028.4166666666667</v>
      </c>
      <c r="K111" s="31">
        <v>1010.95</v>
      </c>
      <c r="L111" s="31">
        <v>993.85</v>
      </c>
      <c r="M111" s="31">
        <v>19.70844</v>
      </c>
      <c r="N111" s="1"/>
      <c r="O111" s="1"/>
    </row>
    <row r="112" spans="1:15" ht="12.75" customHeight="1">
      <c r="A112" s="51">
        <v>103</v>
      </c>
      <c r="B112" s="53" t="s">
        <v>412</v>
      </c>
      <c r="C112" s="31">
        <v>147.85</v>
      </c>
      <c r="D112" s="36">
        <v>146.68333333333334</v>
      </c>
      <c r="E112" s="36">
        <v>143.96666666666667</v>
      </c>
      <c r="F112" s="36">
        <v>140.08333333333334</v>
      </c>
      <c r="G112" s="36">
        <v>137.36666666666667</v>
      </c>
      <c r="H112" s="36">
        <v>150.56666666666666</v>
      </c>
      <c r="I112" s="36">
        <v>153.28333333333336</v>
      </c>
      <c r="J112" s="36">
        <v>157.16666666666666</v>
      </c>
      <c r="K112" s="31">
        <v>149.4</v>
      </c>
      <c r="L112" s="31">
        <v>142.80000000000001</v>
      </c>
      <c r="M112" s="31">
        <v>818.53830000000005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460.1</v>
      </c>
      <c r="D113" s="36">
        <v>455.05</v>
      </c>
      <c r="E113" s="36">
        <v>441.1</v>
      </c>
      <c r="F113" s="36">
        <v>422.1</v>
      </c>
      <c r="G113" s="36">
        <v>408.15000000000003</v>
      </c>
      <c r="H113" s="36">
        <v>474.05</v>
      </c>
      <c r="I113" s="36">
        <v>487.99999999999994</v>
      </c>
      <c r="J113" s="36">
        <v>507</v>
      </c>
      <c r="K113" s="31">
        <v>469</v>
      </c>
      <c r="L113" s="31">
        <v>436.05</v>
      </c>
      <c r="M113" s="31">
        <v>117.29046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314</v>
      </c>
      <c r="D114" s="36">
        <v>312.55</v>
      </c>
      <c r="E114" s="36">
        <v>303.55</v>
      </c>
      <c r="F114" s="36">
        <v>293.10000000000002</v>
      </c>
      <c r="G114" s="36">
        <v>284.10000000000002</v>
      </c>
      <c r="H114" s="36">
        <v>323</v>
      </c>
      <c r="I114" s="36">
        <v>332</v>
      </c>
      <c r="J114" s="36">
        <v>342.45</v>
      </c>
      <c r="K114" s="31">
        <v>321.55</v>
      </c>
      <c r="L114" s="31">
        <v>302.10000000000002</v>
      </c>
      <c r="M114" s="31">
        <v>219.60872000000001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1552.4</v>
      </c>
      <c r="D115" s="36">
        <v>1545.6166666666668</v>
      </c>
      <c r="E115" s="36">
        <v>1534.8833333333337</v>
      </c>
      <c r="F115" s="36">
        <v>1517.3666666666668</v>
      </c>
      <c r="G115" s="36">
        <v>1506.6333333333337</v>
      </c>
      <c r="H115" s="36">
        <v>1563.1333333333337</v>
      </c>
      <c r="I115" s="36">
        <v>1573.8666666666668</v>
      </c>
      <c r="J115" s="36">
        <v>1591.3833333333337</v>
      </c>
      <c r="K115" s="31">
        <v>1556.35</v>
      </c>
      <c r="L115" s="31">
        <v>1528.1</v>
      </c>
      <c r="M115" s="31">
        <v>32.86862</v>
      </c>
      <c r="N115" s="1"/>
      <c r="O115" s="1"/>
    </row>
    <row r="116" spans="1:15" ht="12.75" customHeight="1">
      <c r="A116" s="51">
        <v>107</v>
      </c>
      <c r="B116" s="53" t="s">
        <v>184</v>
      </c>
      <c r="C116" s="31">
        <v>5674.65</v>
      </c>
      <c r="D116" s="36">
        <v>5669.75</v>
      </c>
      <c r="E116" s="36">
        <v>5611.05</v>
      </c>
      <c r="F116" s="36">
        <v>5547.45</v>
      </c>
      <c r="G116" s="36">
        <v>5488.75</v>
      </c>
      <c r="H116" s="36">
        <v>5733.35</v>
      </c>
      <c r="I116" s="36">
        <v>5792.0500000000011</v>
      </c>
      <c r="J116" s="36">
        <v>5855.6500000000005</v>
      </c>
      <c r="K116" s="31">
        <v>5728.45</v>
      </c>
      <c r="L116" s="31">
        <v>5606.15</v>
      </c>
      <c r="M116" s="31">
        <v>1.1122300000000001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1479.1</v>
      </c>
      <c r="D117" s="36">
        <v>1480.6166666666668</v>
      </c>
      <c r="E117" s="36">
        <v>1474.5333333333335</v>
      </c>
      <c r="F117" s="36">
        <v>1469.9666666666667</v>
      </c>
      <c r="G117" s="36">
        <v>1463.8833333333334</v>
      </c>
      <c r="H117" s="36">
        <v>1485.1833333333336</v>
      </c>
      <c r="I117" s="36">
        <v>1491.2666666666667</v>
      </c>
      <c r="J117" s="36">
        <v>1495.8333333333337</v>
      </c>
      <c r="K117" s="31">
        <v>1486.7</v>
      </c>
      <c r="L117" s="31">
        <v>1476.05</v>
      </c>
      <c r="M117" s="31">
        <v>50.724820000000001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3499.55</v>
      </c>
      <c r="D118" s="36">
        <v>3493.35</v>
      </c>
      <c r="E118" s="36">
        <v>3468.2</v>
      </c>
      <c r="F118" s="36">
        <v>3436.85</v>
      </c>
      <c r="G118" s="36">
        <v>3411.7</v>
      </c>
      <c r="H118" s="36">
        <v>3524.7</v>
      </c>
      <c r="I118" s="36">
        <v>3549.8500000000004</v>
      </c>
      <c r="J118" s="36">
        <v>3581.2</v>
      </c>
      <c r="K118" s="31">
        <v>3518.5</v>
      </c>
      <c r="L118" s="31">
        <v>3462</v>
      </c>
      <c r="M118" s="31">
        <v>7.0268899999999999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1314.55</v>
      </c>
      <c r="D119" s="36">
        <v>1302.8499999999999</v>
      </c>
      <c r="E119" s="36">
        <v>1284.0999999999999</v>
      </c>
      <c r="F119" s="36">
        <v>1253.6500000000001</v>
      </c>
      <c r="G119" s="36">
        <v>1234.9000000000001</v>
      </c>
      <c r="H119" s="36">
        <v>1333.2999999999997</v>
      </c>
      <c r="I119" s="36">
        <v>1352.0499999999997</v>
      </c>
      <c r="J119" s="36">
        <v>1382.4999999999995</v>
      </c>
      <c r="K119" s="31">
        <v>1321.6</v>
      </c>
      <c r="L119" s="31">
        <v>1272.4000000000001</v>
      </c>
      <c r="M119" s="31">
        <v>27.533899999999999</v>
      </c>
      <c r="N119" s="1"/>
      <c r="O119" s="1"/>
    </row>
    <row r="120" spans="1:15" ht="12.75" customHeight="1">
      <c r="A120" s="51">
        <v>111</v>
      </c>
      <c r="B120" s="53" t="s">
        <v>281</v>
      </c>
      <c r="C120" s="31">
        <v>599.1</v>
      </c>
      <c r="D120" s="36">
        <v>593.86666666666667</v>
      </c>
      <c r="E120" s="36">
        <v>587.73333333333335</v>
      </c>
      <c r="F120" s="36">
        <v>576.36666666666667</v>
      </c>
      <c r="G120" s="36">
        <v>570.23333333333335</v>
      </c>
      <c r="H120" s="36">
        <v>605.23333333333335</v>
      </c>
      <c r="I120" s="36">
        <v>611.36666666666679</v>
      </c>
      <c r="J120" s="36">
        <v>622.73333333333335</v>
      </c>
      <c r="K120" s="31">
        <v>600</v>
      </c>
      <c r="L120" s="31">
        <v>582.5</v>
      </c>
      <c r="M120" s="31">
        <v>36.235639999999997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857.1</v>
      </c>
      <c r="D121" s="36">
        <v>856.20000000000016</v>
      </c>
      <c r="E121" s="36">
        <v>847.85000000000036</v>
      </c>
      <c r="F121" s="36">
        <v>838.60000000000025</v>
      </c>
      <c r="G121" s="36">
        <v>830.25000000000045</v>
      </c>
      <c r="H121" s="36">
        <v>865.45000000000027</v>
      </c>
      <c r="I121" s="36">
        <v>873.8</v>
      </c>
      <c r="J121" s="36">
        <v>883.05000000000018</v>
      </c>
      <c r="K121" s="31">
        <v>864.55</v>
      </c>
      <c r="L121" s="31">
        <v>846.95</v>
      </c>
      <c r="M121" s="31">
        <v>18.472429999999999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915.75</v>
      </c>
      <c r="D122" s="36">
        <v>908.43333333333339</v>
      </c>
      <c r="E122" s="36">
        <v>895.36666666666679</v>
      </c>
      <c r="F122" s="36">
        <v>874.98333333333335</v>
      </c>
      <c r="G122" s="36">
        <v>861.91666666666674</v>
      </c>
      <c r="H122" s="36">
        <v>928.81666666666683</v>
      </c>
      <c r="I122" s="36">
        <v>941.88333333333344</v>
      </c>
      <c r="J122" s="36">
        <v>962.26666666666688</v>
      </c>
      <c r="K122" s="31">
        <v>921.5</v>
      </c>
      <c r="L122" s="31">
        <v>888.05</v>
      </c>
      <c r="M122" s="31">
        <v>31.857810000000001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460.5</v>
      </c>
      <c r="D123" s="36">
        <v>462.51666666666665</v>
      </c>
      <c r="E123" s="36">
        <v>456.2833333333333</v>
      </c>
      <c r="F123" s="36">
        <v>452.06666666666666</v>
      </c>
      <c r="G123" s="36">
        <v>445.83333333333331</v>
      </c>
      <c r="H123" s="36">
        <v>466.73333333333329</v>
      </c>
      <c r="I123" s="36">
        <v>472.96666666666664</v>
      </c>
      <c r="J123" s="36">
        <v>477.18333333333328</v>
      </c>
      <c r="K123" s="31">
        <v>468.75</v>
      </c>
      <c r="L123" s="31">
        <v>458.3</v>
      </c>
      <c r="M123" s="31">
        <v>18.53163</v>
      </c>
      <c r="N123" s="1"/>
      <c r="O123" s="1"/>
    </row>
    <row r="124" spans="1:15" ht="12.75" customHeight="1">
      <c r="A124" s="51">
        <v>115</v>
      </c>
      <c r="B124" s="53" t="s">
        <v>429</v>
      </c>
      <c r="C124" s="31">
        <v>1511.5</v>
      </c>
      <c r="D124" s="36">
        <v>1515.7333333333333</v>
      </c>
      <c r="E124" s="36">
        <v>1493.7666666666667</v>
      </c>
      <c r="F124" s="36">
        <v>1476.0333333333333</v>
      </c>
      <c r="G124" s="36">
        <v>1454.0666666666666</v>
      </c>
      <c r="H124" s="36">
        <v>1533.4666666666667</v>
      </c>
      <c r="I124" s="36">
        <v>1555.4333333333334</v>
      </c>
      <c r="J124" s="36">
        <v>1573.1666666666667</v>
      </c>
      <c r="K124" s="31">
        <v>1537.7</v>
      </c>
      <c r="L124" s="31">
        <v>1498</v>
      </c>
      <c r="M124" s="31">
        <v>12.312670000000001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1785.15</v>
      </c>
      <c r="D125" s="36">
        <v>1770.8166666666668</v>
      </c>
      <c r="E125" s="36">
        <v>1754.4333333333336</v>
      </c>
      <c r="F125" s="36">
        <v>1723.7166666666667</v>
      </c>
      <c r="G125" s="36">
        <v>1707.3333333333335</v>
      </c>
      <c r="H125" s="36">
        <v>1801.5333333333338</v>
      </c>
      <c r="I125" s="36">
        <v>1817.916666666667</v>
      </c>
      <c r="J125" s="36">
        <v>1848.6333333333339</v>
      </c>
      <c r="K125" s="31">
        <v>1787.2</v>
      </c>
      <c r="L125" s="31">
        <v>1740.1</v>
      </c>
      <c r="M125" s="31">
        <v>65.58023</v>
      </c>
      <c r="N125" s="1"/>
      <c r="O125" s="1"/>
    </row>
    <row r="126" spans="1:15" ht="12.75" customHeight="1">
      <c r="A126" s="51">
        <v>117</v>
      </c>
      <c r="B126" s="53" t="s">
        <v>161</v>
      </c>
      <c r="C126" s="31">
        <v>169.85</v>
      </c>
      <c r="D126" s="36">
        <v>169.96666666666667</v>
      </c>
      <c r="E126" s="36">
        <v>168.13333333333333</v>
      </c>
      <c r="F126" s="36">
        <v>166.41666666666666</v>
      </c>
      <c r="G126" s="36">
        <v>164.58333333333331</v>
      </c>
      <c r="H126" s="36">
        <v>171.68333333333334</v>
      </c>
      <c r="I126" s="36">
        <v>173.51666666666665</v>
      </c>
      <c r="J126" s="36">
        <v>175.23333333333335</v>
      </c>
      <c r="K126" s="31">
        <v>171.8</v>
      </c>
      <c r="L126" s="31">
        <v>168.25</v>
      </c>
      <c r="M126" s="31">
        <v>36.68629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5806.45</v>
      </c>
      <c r="D127" s="36">
        <v>5798.9333333333334</v>
      </c>
      <c r="E127" s="36">
        <v>5768.5166666666664</v>
      </c>
      <c r="F127" s="36">
        <v>5730.583333333333</v>
      </c>
      <c r="G127" s="36">
        <v>5700.1666666666661</v>
      </c>
      <c r="H127" s="36">
        <v>5836.8666666666668</v>
      </c>
      <c r="I127" s="36">
        <v>5867.2833333333328</v>
      </c>
      <c r="J127" s="36">
        <v>5905.2166666666672</v>
      </c>
      <c r="K127" s="31">
        <v>5829.35</v>
      </c>
      <c r="L127" s="31">
        <v>5761</v>
      </c>
      <c r="M127" s="31">
        <v>0.76778999999999997</v>
      </c>
      <c r="N127" s="1"/>
      <c r="O127" s="1"/>
    </row>
    <row r="128" spans="1:15" ht="12.75" customHeight="1">
      <c r="A128" s="51">
        <v>119</v>
      </c>
      <c r="B128" s="53" t="s">
        <v>164</v>
      </c>
      <c r="C128" s="31">
        <v>644.29999999999995</v>
      </c>
      <c r="D128" s="36">
        <v>642.68333333333328</v>
      </c>
      <c r="E128" s="36">
        <v>637.66666666666652</v>
      </c>
      <c r="F128" s="36">
        <v>631.03333333333319</v>
      </c>
      <c r="G128" s="36">
        <v>626.01666666666642</v>
      </c>
      <c r="H128" s="36">
        <v>649.31666666666661</v>
      </c>
      <c r="I128" s="36">
        <v>654.33333333333326</v>
      </c>
      <c r="J128" s="36">
        <v>660.9666666666667</v>
      </c>
      <c r="K128" s="31">
        <v>647.70000000000005</v>
      </c>
      <c r="L128" s="31">
        <v>636.04999999999995</v>
      </c>
      <c r="M128" s="31">
        <v>18.30294</v>
      </c>
      <c r="N128" s="1"/>
      <c r="O128" s="1"/>
    </row>
    <row r="129" spans="1:15" ht="12.75" customHeight="1">
      <c r="A129" s="51">
        <v>120</v>
      </c>
      <c r="B129" s="53" t="s">
        <v>166</v>
      </c>
      <c r="C129" s="31">
        <v>4927.5</v>
      </c>
      <c r="D129" s="36">
        <v>4921.833333333333</v>
      </c>
      <c r="E129" s="36">
        <v>4898.6666666666661</v>
      </c>
      <c r="F129" s="36">
        <v>4869.833333333333</v>
      </c>
      <c r="G129" s="36">
        <v>4846.6666666666661</v>
      </c>
      <c r="H129" s="36">
        <v>4950.6666666666661</v>
      </c>
      <c r="I129" s="36">
        <v>4973.8333333333321</v>
      </c>
      <c r="J129" s="36">
        <v>5002.6666666666661</v>
      </c>
      <c r="K129" s="31">
        <v>4945</v>
      </c>
      <c r="L129" s="31">
        <v>4893</v>
      </c>
      <c r="M129" s="31">
        <v>3.4066299999999998</v>
      </c>
      <c r="N129" s="1"/>
      <c r="O129" s="1"/>
    </row>
    <row r="130" spans="1:15" ht="12.75" customHeight="1">
      <c r="A130" s="51">
        <v>121</v>
      </c>
      <c r="B130" s="53" t="s">
        <v>165</v>
      </c>
      <c r="C130" s="31">
        <v>3743.1</v>
      </c>
      <c r="D130" s="36">
        <v>3749.7833333333333</v>
      </c>
      <c r="E130" s="36">
        <v>3709.5666666666666</v>
      </c>
      <c r="F130" s="36">
        <v>3676.0333333333333</v>
      </c>
      <c r="G130" s="36">
        <v>3635.8166666666666</v>
      </c>
      <c r="H130" s="36">
        <v>3783.3166666666666</v>
      </c>
      <c r="I130" s="36">
        <v>3823.5333333333328</v>
      </c>
      <c r="J130" s="36">
        <v>3857.0666666666666</v>
      </c>
      <c r="K130" s="31">
        <v>3790</v>
      </c>
      <c r="L130" s="31">
        <v>3716.25</v>
      </c>
      <c r="M130" s="31">
        <v>16.455970000000001</v>
      </c>
      <c r="N130" s="1"/>
      <c r="O130" s="1"/>
    </row>
    <row r="131" spans="1:15" ht="12.75" customHeight="1">
      <c r="A131" s="51">
        <v>122</v>
      </c>
      <c r="B131" s="53" t="s">
        <v>163</v>
      </c>
      <c r="C131" s="31">
        <v>439.3</v>
      </c>
      <c r="D131" s="36">
        <v>438.86666666666662</v>
      </c>
      <c r="E131" s="36">
        <v>431.93333333333322</v>
      </c>
      <c r="F131" s="36">
        <v>424.56666666666661</v>
      </c>
      <c r="G131" s="36">
        <v>417.63333333333321</v>
      </c>
      <c r="H131" s="36">
        <v>446.23333333333323</v>
      </c>
      <c r="I131" s="36">
        <v>453.16666666666663</v>
      </c>
      <c r="J131" s="36">
        <v>460.53333333333325</v>
      </c>
      <c r="K131" s="31">
        <v>445.8</v>
      </c>
      <c r="L131" s="31">
        <v>431.5</v>
      </c>
      <c r="M131" s="31">
        <v>31.485340000000001</v>
      </c>
      <c r="N131" s="1"/>
      <c r="O131" s="1"/>
    </row>
    <row r="132" spans="1:15" ht="12.75" customHeight="1">
      <c r="A132" s="51">
        <v>123</v>
      </c>
      <c r="B132" s="53" t="s">
        <v>282</v>
      </c>
      <c r="C132" s="31">
        <v>992.75</v>
      </c>
      <c r="D132" s="36">
        <v>998.13333333333321</v>
      </c>
      <c r="E132" s="36">
        <v>984.6666666666664</v>
      </c>
      <c r="F132" s="36">
        <v>976.58333333333314</v>
      </c>
      <c r="G132" s="36">
        <v>963.11666666666633</v>
      </c>
      <c r="H132" s="36">
        <v>1006.2166666666665</v>
      </c>
      <c r="I132" s="36">
        <v>1019.6833333333332</v>
      </c>
      <c r="J132" s="36">
        <v>1027.7666666666664</v>
      </c>
      <c r="K132" s="31">
        <v>1011.6</v>
      </c>
      <c r="L132" s="31">
        <v>990.05</v>
      </c>
      <c r="M132" s="31">
        <v>24.3094</v>
      </c>
      <c r="N132" s="1"/>
      <c r="O132" s="1"/>
    </row>
    <row r="133" spans="1:15" ht="12.75" customHeight="1">
      <c r="A133" s="51">
        <v>124</v>
      </c>
      <c r="B133" s="53" t="s">
        <v>168</v>
      </c>
      <c r="C133" s="31">
        <v>1599.25</v>
      </c>
      <c r="D133" s="36">
        <v>1599.4166666666667</v>
      </c>
      <c r="E133" s="36">
        <v>1587.0833333333335</v>
      </c>
      <c r="F133" s="36">
        <v>1574.9166666666667</v>
      </c>
      <c r="G133" s="36">
        <v>1562.5833333333335</v>
      </c>
      <c r="H133" s="36">
        <v>1611.5833333333335</v>
      </c>
      <c r="I133" s="36">
        <v>1623.916666666667</v>
      </c>
      <c r="J133" s="36">
        <v>1636.0833333333335</v>
      </c>
      <c r="K133" s="31">
        <v>1611.75</v>
      </c>
      <c r="L133" s="31">
        <v>1587.25</v>
      </c>
      <c r="M133" s="31">
        <v>9.4872399999999999</v>
      </c>
      <c r="N133" s="1"/>
      <c r="O133" s="1"/>
    </row>
    <row r="134" spans="1:15" ht="12.75" customHeight="1">
      <c r="A134" s="51">
        <v>125</v>
      </c>
      <c r="B134" s="53" t="s">
        <v>181</v>
      </c>
      <c r="C134" s="31">
        <v>135464.6</v>
      </c>
      <c r="D134" s="36">
        <v>135354.86666666667</v>
      </c>
      <c r="E134" s="36">
        <v>134609.73333333334</v>
      </c>
      <c r="F134" s="36">
        <v>133754.86666666667</v>
      </c>
      <c r="G134" s="36">
        <v>133009.73333333334</v>
      </c>
      <c r="H134" s="36">
        <v>136209.73333333334</v>
      </c>
      <c r="I134" s="36">
        <v>136954.8666666667</v>
      </c>
      <c r="J134" s="36">
        <v>137809.73333333334</v>
      </c>
      <c r="K134" s="31">
        <v>136100</v>
      </c>
      <c r="L134" s="31">
        <v>134500</v>
      </c>
      <c r="M134" s="31">
        <v>6.5369999999999998E-2</v>
      </c>
      <c r="N134" s="1"/>
      <c r="O134" s="1"/>
    </row>
    <row r="135" spans="1:15" ht="12.75" customHeight="1">
      <c r="A135" s="51">
        <v>126</v>
      </c>
      <c r="B135" s="53" t="s">
        <v>444</v>
      </c>
      <c r="C135" s="31">
        <v>1159.7</v>
      </c>
      <c r="D135" s="36">
        <v>1153.6666666666667</v>
      </c>
      <c r="E135" s="36">
        <v>1142.3833333333334</v>
      </c>
      <c r="F135" s="36">
        <v>1125.0666666666666</v>
      </c>
      <c r="G135" s="36">
        <v>1113.7833333333333</v>
      </c>
      <c r="H135" s="36">
        <v>1170.9833333333336</v>
      </c>
      <c r="I135" s="36">
        <v>1182.2666666666669</v>
      </c>
      <c r="J135" s="36">
        <v>1199.5833333333337</v>
      </c>
      <c r="K135" s="31">
        <v>1164.95</v>
      </c>
      <c r="L135" s="31">
        <v>1136.3499999999999</v>
      </c>
      <c r="M135" s="31">
        <v>12.56137</v>
      </c>
      <c r="N135" s="1"/>
      <c r="O135" s="1"/>
    </row>
    <row r="136" spans="1:15" ht="12.75" customHeight="1">
      <c r="A136" s="51">
        <v>127</v>
      </c>
      <c r="B136" s="53" t="s">
        <v>170</v>
      </c>
      <c r="C136" s="31">
        <v>298.5</v>
      </c>
      <c r="D136" s="36">
        <v>297.09999999999997</v>
      </c>
      <c r="E136" s="36">
        <v>293.44999999999993</v>
      </c>
      <c r="F136" s="36">
        <v>288.39999999999998</v>
      </c>
      <c r="G136" s="36">
        <v>284.74999999999994</v>
      </c>
      <c r="H136" s="36">
        <v>302.14999999999992</v>
      </c>
      <c r="I136" s="36">
        <v>305.7999999999999</v>
      </c>
      <c r="J136" s="36">
        <v>310.84999999999991</v>
      </c>
      <c r="K136" s="31">
        <v>300.75</v>
      </c>
      <c r="L136" s="31">
        <v>292.05</v>
      </c>
      <c r="M136" s="31">
        <v>21.55959</v>
      </c>
      <c r="N136" s="1"/>
      <c r="O136" s="1"/>
    </row>
    <row r="137" spans="1:15" ht="12.75" customHeight="1">
      <c r="A137" s="51">
        <v>128</v>
      </c>
      <c r="B137" s="53" t="s">
        <v>169</v>
      </c>
      <c r="C137" s="31">
        <v>2013.3</v>
      </c>
      <c r="D137" s="36">
        <v>2011</v>
      </c>
      <c r="E137" s="36">
        <v>1994.55</v>
      </c>
      <c r="F137" s="36">
        <v>1975.8</v>
      </c>
      <c r="G137" s="36">
        <v>1959.35</v>
      </c>
      <c r="H137" s="36">
        <v>2029.75</v>
      </c>
      <c r="I137" s="36">
        <v>2046.1999999999998</v>
      </c>
      <c r="J137" s="36">
        <v>2064.9499999999998</v>
      </c>
      <c r="K137" s="31">
        <v>2027.45</v>
      </c>
      <c r="L137" s="31">
        <v>1992.25</v>
      </c>
      <c r="M137" s="31">
        <v>27.670269999999999</v>
      </c>
      <c r="N137" s="1"/>
      <c r="O137" s="1"/>
    </row>
    <row r="138" spans="1:15" ht="12.75" customHeight="1">
      <c r="A138" s="51">
        <v>129</v>
      </c>
      <c r="B138" s="53" t="s">
        <v>840</v>
      </c>
      <c r="C138" s="31">
        <v>2344.75</v>
      </c>
      <c r="D138" s="36">
        <v>2347.6833333333334</v>
      </c>
      <c r="E138" s="36">
        <v>2320.3666666666668</v>
      </c>
      <c r="F138" s="36">
        <v>2295.9833333333336</v>
      </c>
      <c r="G138" s="36">
        <v>2268.666666666667</v>
      </c>
      <c r="H138" s="36">
        <v>2372.0666666666666</v>
      </c>
      <c r="I138" s="36">
        <v>2399.3833333333332</v>
      </c>
      <c r="J138" s="36">
        <v>2423.7666666666664</v>
      </c>
      <c r="K138" s="31">
        <v>2375</v>
      </c>
      <c r="L138" s="31">
        <v>2323.3000000000002</v>
      </c>
      <c r="M138" s="31">
        <v>3.9126699999999999</v>
      </c>
      <c r="N138" s="1"/>
      <c r="O138" s="1"/>
    </row>
    <row r="139" spans="1:15" ht="12.75" customHeight="1">
      <c r="A139" s="51">
        <v>130</v>
      </c>
      <c r="B139" s="53" t="s">
        <v>172</v>
      </c>
      <c r="C139" s="31">
        <v>509.5</v>
      </c>
      <c r="D139" s="36">
        <v>504.4666666666667</v>
      </c>
      <c r="E139" s="36">
        <v>498.08333333333337</v>
      </c>
      <c r="F139" s="36">
        <v>486.66666666666669</v>
      </c>
      <c r="G139" s="36">
        <v>480.28333333333336</v>
      </c>
      <c r="H139" s="36">
        <v>515.88333333333344</v>
      </c>
      <c r="I139" s="36">
        <v>522.26666666666665</v>
      </c>
      <c r="J139" s="36">
        <v>533.68333333333339</v>
      </c>
      <c r="K139" s="31">
        <v>510.85</v>
      </c>
      <c r="L139" s="31">
        <v>493.05</v>
      </c>
      <c r="M139" s="31">
        <v>33.5747</v>
      </c>
      <c r="N139" s="1"/>
      <c r="O139" s="1"/>
    </row>
    <row r="140" spans="1:15" ht="12.75" customHeight="1">
      <c r="A140" s="51">
        <v>131</v>
      </c>
      <c r="B140" s="53" t="s">
        <v>173</v>
      </c>
      <c r="C140" s="31">
        <v>12421.6</v>
      </c>
      <c r="D140" s="36">
        <v>12454.666666666666</v>
      </c>
      <c r="E140" s="36">
        <v>12351.433333333332</v>
      </c>
      <c r="F140" s="36">
        <v>12281.266666666666</v>
      </c>
      <c r="G140" s="36">
        <v>12178.033333333333</v>
      </c>
      <c r="H140" s="36">
        <v>12524.833333333332</v>
      </c>
      <c r="I140" s="36">
        <v>12628.066666666666</v>
      </c>
      <c r="J140" s="36">
        <v>12698.233333333332</v>
      </c>
      <c r="K140" s="31">
        <v>12557.9</v>
      </c>
      <c r="L140" s="31">
        <v>12384.5</v>
      </c>
      <c r="M140" s="31">
        <v>2.3159999999999998</v>
      </c>
      <c r="N140" s="1"/>
      <c r="O140" s="1"/>
    </row>
    <row r="141" spans="1:15" ht="12.75" customHeight="1">
      <c r="A141" s="51">
        <v>132</v>
      </c>
      <c r="B141" s="53" t="s">
        <v>177</v>
      </c>
      <c r="C141" s="31">
        <v>1014.6</v>
      </c>
      <c r="D141" s="36">
        <v>1016.5333333333334</v>
      </c>
      <c r="E141" s="36">
        <v>1006.1166666666668</v>
      </c>
      <c r="F141" s="36">
        <v>997.63333333333333</v>
      </c>
      <c r="G141" s="36">
        <v>987.2166666666667</v>
      </c>
      <c r="H141" s="36">
        <v>1025.0166666666669</v>
      </c>
      <c r="I141" s="36">
        <v>1035.4333333333336</v>
      </c>
      <c r="J141" s="36">
        <v>1043.916666666667</v>
      </c>
      <c r="K141" s="31">
        <v>1026.95</v>
      </c>
      <c r="L141" s="31">
        <v>1008.05</v>
      </c>
      <c r="M141" s="31">
        <v>6.26816</v>
      </c>
      <c r="N141" s="1"/>
      <c r="O141" s="1"/>
    </row>
    <row r="142" spans="1:15" ht="12.75" customHeight="1">
      <c r="A142" s="51">
        <v>133</v>
      </c>
      <c r="B142" s="53" t="s">
        <v>284</v>
      </c>
      <c r="C142" s="31">
        <v>804.9</v>
      </c>
      <c r="D142" s="36">
        <v>811.2833333333333</v>
      </c>
      <c r="E142" s="36">
        <v>794.61666666666656</v>
      </c>
      <c r="F142" s="36">
        <v>784.33333333333326</v>
      </c>
      <c r="G142" s="36">
        <v>767.66666666666652</v>
      </c>
      <c r="H142" s="36">
        <v>821.56666666666661</v>
      </c>
      <c r="I142" s="36">
        <v>838.23333333333335</v>
      </c>
      <c r="J142" s="36">
        <v>848.51666666666665</v>
      </c>
      <c r="K142" s="31">
        <v>827.95</v>
      </c>
      <c r="L142" s="31">
        <v>801</v>
      </c>
      <c r="M142" s="31">
        <v>13.32077</v>
      </c>
      <c r="N142" s="1"/>
      <c r="O142" s="1"/>
    </row>
    <row r="143" spans="1:15" ht="12.75" customHeight="1">
      <c r="A143" s="51">
        <v>134</v>
      </c>
      <c r="B143" s="53" t="s">
        <v>449</v>
      </c>
      <c r="C143" s="31">
        <v>2200.5500000000002</v>
      </c>
      <c r="D143" s="36">
        <v>2209.4166666666665</v>
      </c>
      <c r="E143" s="36">
        <v>2163.833333333333</v>
      </c>
      <c r="F143" s="36">
        <v>2127.1166666666663</v>
      </c>
      <c r="G143" s="36">
        <v>2081.5333333333328</v>
      </c>
      <c r="H143" s="36">
        <v>2246.1333333333332</v>
      </c>
      <c r="I143" s="36">
        <v>2291.7166666666662</v>
      </c>
      <c r="J143" s="36">
        <v>2328.4333333333334</v>
      </c>
      <c r="K143" s="31">
        <v>2255</v>
      </c>
      <c r="L143" s="31">
        <v>2172.6999999999998</v>
      </c>
      <c r="M143" s="31">
        <v>26.30772</v>
      </c>
      <c r="N143" s="1"/>
      <c r="O143" s="1"/>
    </row>
    <row r="144" spans="1:15" ht="12.75" customHeight="1">
      <c r="A144" s="51">
        <v>135</v>
      </c>
      <c r="B144" s="53" t="s">
        <v>285</v>
      </c>
      <c r="C144" s="31">
        <v>70.349999999999994</v>
      </c>
      <c r="D144" s="36">
        <v>70.599999999999994</v>
      </c>
      <c r="E144" s="36">
        <v>69.649999999999991</v>
      </c>
      <c r="F144" s="36">
        <v>68.95</v>
      </c>
      <c r="G144" s="36">
        <v>68</v>
      </c>
      <c r="H144" s="36">
        <v>71.299999999999983</v>
      </c>
      <c r="I144" s="36">
        <v>72.249999999999972</v>
      </c>
      <c r="J144" s="36">
        <v>72.949999999999974</v>
      </c>
      <c r="K144" s="31">
        <v>71.55</v>
      </c>
      <c r="L144" s="31">
        <v>69.900000000000006</v>
      </c>
      <c r="M144" s="31">
        <v>59.156199999999998</v>
      </c>
      <c r="N144" s="1"/>
      <c r="O144" s="1"/>
    </row>
    <row r="145" spans="1:15" ht="12.75" customHeight="1">
      <c r="A145" s="51">
        <v>136</v>
      </c>
      <c r="B145" s="53" t="s">
        <v>180</v>
      </c>
      <c r="C145" s="31">
        <v>2510.6</v>
      </c>
      <c r="D145" s="36">
        <v>2507.9333333333329</v>
      </c>
      <c r="E145" s="36">
        <v>2492.1666666666661</v>
      </c>
      <c r="F145" s="36">
        <v>2473.7333333333331</v>
      </c>
      <c r="G145" s="36">
        <v>2457.9666666666662</v>
      </c>
      <c r="H145" s="36">
        <v>2526.3666666666659</v>
      </c>
      <c r="I145" s="36">
        <v>2542.1333333333332</v>
      </c>
      <c r="J145" s="36">
        <v>2560.5666666666657</v>
      </c>
      <c r="K145" s="31">
        <v>2523.6999999999998</v>
      </c>
      <c r="L145" s="31">
        <v>2489.5</v>
      </c>
      <c r="M145" s="31">
        <v>1.3796999999999999</v>
      </c>
      <c r="N145" s="1"/>
      <c r="O145" s="1"/>
    </row>
    <row r="146" spans="1:15" ht="12.75" customHeight="1">
      <c r="A146" s="51">
        <v>137</v>
      </c>
      <c r="B146" s="53" t="s">
        <v>182</v>
      </c>
      <c r="C146" s="31">
        <v>1654.75</v>
      </c>
      <c r="D146" s="36">
        <v>1644.8999999999999</v>
      </c>
      <c r="E146" s="36">
        <v>1630.6499999999996</v>
      </c>
      <c r="F146" s="36">
        <v>1606.5499999999997</v>
      </c>
      <c r="G146" s="36">
        <v>1592.2999999999995</v>
      </c>
      <c r="H146" s="36">
        <v>1668.9999999999998</v>
      </c>
      <c r="I146" s="36">
        <v>1683.2500000000002</v>
      </c>
      <c r="J146" s="36">
        <v>1707.35</v>
      </c>
      <c r="K146" s="31">
        <v>1659.15</v>
      </c>
      <c r="L146" s="31">
        <v>1620.8</v>
      </c>
      <c r="M146" s="31">
        <v>6.5968900000000001</v>
      </c>
      <c r="N146" s="1"/>
      <c r="O146" s="1"/>
    </row>
    <row r="147" spans="1:15" ht="12.75" customHeight="1">
      <c r="A147" s="51">
        <v>138</v>
      </c>
      <c r="B147" s="53" t="s">
        <v>456</v>
      </c>
      <c r="C147" s="31">
        <v>93.95</v>
      </c>
      <c r="D147" s="36">
        <v>94</v>
      </c>
      <c r="E147" s="36">
        <v>92.65</v>
      </c>
      <c r="F147" s="36">
        <v>91.350000000000009</v>
      </c>
      <c r="G147" s="36">
        <v>90.000000000000014</v>
      </c>
      <c r="H147" s="36">
        <v>95.3</v>
      </c>
      <c r="I147" s="36">
        <v>96.649999999999991</v>
      </c>
      <c r="J147" s="36">
        <v>97.949999999999989</v>
      </c>
      <c r="K147" s="31">
        <v>95.35</v>
      </c>
      <c r="L147" s="31">
        <v>92.7</v>
      </c>
      <c r="M147" s="31">
        <v>742.66480999999999</v>
      </c>
      <c r="N147" s="1"/>
      <c r="O147" s="1"/>
    </row>
    <row r="148" spans="1:15" ht="12.75" customHeight="1">
      <c r="A148" s="51">
        <v>139</v>
      </c>
      <c r="B148" s="53" t="s">
        <v>187</v>
      </c>
      <c r="C148" s="31">
        <v>217.9</v>
      </c>
      <c r="D148" s="36">
        <v>217.23333333333335</v>
      </c>
      <c r="E148" s="36">
        <v>214.76666666666671</v>
      </c>
      <c r="F148" s="36">
        <v>211.63333333333335</v>
      </c>
      <c r="G148" s="36">
        <v>209.16666666666671</v>
      </c>
      <c r="H148" s="36">
        <v>220.3666666666667</v>
      </c>
      <c r="I148" s="36">
        <v>222.83333333333334</v>
      </c>
      <c r="J148" s="36">
        <v>225.9666666666667</v>
      </c>
      <c r="K148" s="31">
        <v>219.7</v>
      </c>
      <c r="L148" s="31">
        <v>214.1</v>
      </c>
      <c r="M148" s="31">
        <v>63.779829999999997</v>
      </c>
      <c r="N148" s="1"/>
      <c r="O148" s="1"/>
    </row>
    <row r="149" spans="1:15" ht="12.75" customHeight="1">
      <c r="A149" s="51">
        <v>140</v>
      </c>
      <c r="B149" s="53" t="s">
        <v>189</v>
      </c>
      <c r="C149" s="31">
        <v>354.55</v>
      </c>
      <c r="D149" s="36">
        <v>354.76666666666665</v>
      </c>
      <c r="E149" s="36">
        <v>351.33333333333331</v>
      </c>
      <c r="F149" s="36">
        <v>348.11666666666667</v>
      </c>
      <c r="G149" s="36">
        <v>344.68333333333334</v>
      </c>
      <c r="H149" s="36">
        <v>357.98333333333329</v>
      </c>
      <c r="I149" s="36">
        <v>361.41666666666669</v>
      </c>
      <c r="J149" s="36">
        <v>364.63333333333327</v>
      </c>
      <c r="K149" s="31">
        <v>358.2</v>
      </c>
      <c r="L149" s="31">
        <v>351.55</v>
      </c>
      <c r="M149" s="31">
        <v>112.0813</v>
      </c>
      <c r="N149" s="1"/>
      <c r="O149" s="1"/>
    </row>
    <row r="150" spans="1:15" ht="12.75" customHeight="1">
      <c r="A150" s="51">
        <v>141</v>
      </c>
      <c r="B150" s="53" t="s">
        <v>185</v>
      </c>
      <c r="C150" s="31">
        <v>3147.6</v>
      </c>
      <c r="D150" s="36">
        <v>3150.8666666666668</v>
      </c>
      <c r="E150" s="36">
        <v>3121.7333333333336</v>
      </c>
      <c r="F150" s="36">
        <v>3095.8666666666668</v>
      </c>
      <c r="G150" s="36">
        <v>3066.7333333333336</v>
      </c>
      <c r="H150" s="36">
        <v>3176.7333333333336</v>
      </c>
      <c r="I150" s="36">
        <v>3205.8666666666668</v>
      </c>
      <c r="J150" s="36">
        <v>3231.7333333333336</v>
      </c>
      <c r="K150" s="31">
        <v>3180</v>
      </c>
      <c r="L150" s="31">
        <v>3125</v>
      </c>
      <c r="M150" s="31">
        <v>2.6143299999999998</v>
      </c>
      <c r="N150" s="1"/>
      <c r="O150" s="1"/>
    </row>
    <row r="151" spans="1:15" ht="12.75" customHeight="1">
      <c r="A151" s="51">
        <v>142</v>
      </c>
      <c r="B151" s="53" t="s">
        <v>186</v>
      </c>
      <c r="C151" s="31">
        <v>2537.65</v>
      </c>
      <c r="D151" s="36">
        <v>2549.2166666666667</v>
      </c>
      <c r="E151" s="36">
        <v>2522.4333333333334</v>
      </c>
      <c r="F151" s="36">
        <v>2507.2166666666667</v>
      </c>
      <c r="G151" s="36">
        <v>2480.4333333333334</v>
      </c>
      <c r="H151" s="36">
        <v>2564.4333333333334</v>
      </c>
      <c r="I151" s="36">
        <v>2591.2166666666672</v>
      </c>
      <c r="J151" s="36">
        <v>2606.4333333333334</v>
      </c>
      <c r="K151" s="31">
        <v>2576</v>
      </c>
      <c r="L151" s="31">
        <v>2534</v>
      </c>
      <c r="M151" s="31">
        <v>7.6622700000000004</v>
      </c>
      <c r="N151" s="1"/>
      <c r="O151" s="1"/>
    </row>
    <row r="152" spans="1:15" ht="12.75" customHeight="1">
      <c r="A152" s="51">
        <v>143</v>
      </c>
      <c r="B152" s="53" t="s">
        <v>190</v>
      </c>
      <c r="C152" s="31">
        <v>1550.8</v>
      </c>
      <c r="D152" s="36">
        <v>1555.7166666666665</v>
      </c>
      <c r="E152" s="36">
        <v>1524.633333333333</v>
      </c>
      <c r="F152" s="36">
        <v>1498.4666666666665</v>
      </c>
      <c r="G152" s="36">
        <v>1467.383333333333</v>
      </c>
      <c r="H152" s="36">
        <v>1581.883333333333</v>
      </c>
      <c r="I152" s="36">
        <v>1612.9666666666665</v>
      </c>
      <c r="J152" s="36">
        <v>1639.133333333333</v>
      </c>
      <c r="K152" s="31">
        <v>1586.8</v>
      </c>
      <c r="L152" s="31">
        <v>1529.55</v>
      </c>
      <c r="M152" s="31">
        <v>15.26505</v>
      </c>
      <c r="N152" s="1"/>
      <c r="O152" s="1"/>
    </row>
    <row r="153" spans="1:15" ht="12.75" customHeight="1">
      <c r="A153" s="51">
        <v>144</v>
      </c>
      <c r="B153" s="53" t="s">
        <v>192</v>
      </c>
      <c r="C153" s="31">
        <v>267.95</v>
      </c>
      <c r="D153" s="36">
        <v>268.7833333333333</v>
      </c>
      <c r="E153" s="36">
        <v>265.66666666666663</v>
      </c>
      <c r="F153" s="36">
        <v>263.38333333333333</v>
      </c>
      <c r="G153" s="36">
        <v>260.26666666666665</v>
      </c>
      <c r="H153" s="36">
        <v>271.06666666666661</v>
      </c>
      <c r="I153" s="36">
        <v>274.18333333333328</v>
      </c>
      <c r="J153" s="36">
        <v>276.46666666666658</v>
      </c>
      <c r="K153" s="31">
        <v>271.89999999999998</v>
      </c>
      <c r="L153" s="31">
        <v>266.5</v>
      </c>
      <c r="M153" s="31">
        <v>130.29903999999999</v>
      </c>
      <c r="N153" s="1"/>
      <c r="O153" s="1"/>
    </row>
    <row r="154" spans="1:15" ht="12.75" customHeight="1">
      <c r="A154" s="51">
        <v>145</v>
      </c>
      <c r="B154" s="53" t="s">
        <v>287</v>
      </c>
      <c r="C154" s="31">
        <v>628.4</v>
      </c>
      <c r="D154" s="36">
        <v>633.06666666666672</v>
      </c>
      <c r="E154" s="36">
        <v>617.53333333333342</v>
      </c>
      <c r="F154" s="36">
        <v>606.66666666666674</v>
      </c>
      <c r="G154" s="36">
        <v>591.13333333333344</v>
      </c>
      <c r="H154" s="36">
        <v>643.93333333333339</v>
      </c>
      <c r="I154" s="36">
        <v>659.4666666666667</v>
      </c>
      <c r="J154" s="36">
        <v>670.33333333333337</v>
      </c>
      <c r="K154" s="31">
        <v>648.6</v>
      </c>
      <c r="L154" s="31">
        <v>622.20000000000005</v>
      </c>
      <c r="M154" s="31">
        <v>51.796140000000001</v>
      </c>
      <c r="N154" s="1"/>
      <c r="O154" s="1"/>
    </row>
    <row r="155" spans="1:15" ht="12.75" customHeight="1">
      <c r="A155" s="51">
        <v>146</v>
      </c>
      <c r="B155" s="53" t="s">
        <v>288</v>
      </c>
      <c r="C155" s="31">
        <v>417.55</v>
      </c>
      <c r="D155" s="36">
        <v>416.73333333333335</v>
      </c>
      <c r="E155" s="36">
        <v>410.81666666666672</v>
      </c>
      <c r="F155" s="36">
        <v>404.08333333333337</v>
      </c>
      <c r="G155" s="36">
        <v>398.16666666666674</v>
      </c>
      <c r="H155" s="36">
        <v>423.4666666666667</v>
      </c>
      <c r="I155" s="36">
        <v>429.38333333333333</v>
      </c>
      <c r="J155" s="36">
        <v>436.11666666666667</v>
      </c>
      <c r="K155" s="31">
        <v>422.65</v>
      </c>
      <c r="L155" s="31">
        <v>410</v>
      </c>
      <c r="M155" s="31">
        <v>23.639330000000001</v>
      </c>
      <c r="N155" s="1"/>
      <c r="O155" s="1"/>
    </row>
    <row r="156" spans="1:15" ht="12.75" customHeight="1">
      <c r="A156" s="51">
        <v>147</v>
      </c>
      <c r="B156" s="53" t="s">
        <v>289</v>
      </c>
      <c r="C156" s="31">
        <v>1278.3</v>
      </c>
      <c r="D156" s="36">
        <v>1263.3166666666666</v>
      </c>
      <c r="E156" s="36">
        <v>1238.9333333333332</v>
      </c>
      <c r="F156" s="36">
        <v>1199.5666666666666</v>
      </c>
      <c r="G156" s="36">
        <v>1175.1833333333332</v>
      </c>
      <c r="H156" s="36">
        <v>1302.6833333333332</v>
      </c>
      <c r="I156" s="36">
        <v>1327.0666666666664</v>
      </c>
      <c r="J156" s="36">
        <v>1366.4333333333332</v>
      </c>
      <c r="K156" s="31">
        <v>1287.7</v>
      </c>
      <c r="L156" s="31">
        <v>1223.95</v>
      </c>
      <c r="M156" s="31">
        <v>24.694569999999999</v>
      </c>
      <c r="N156" s="1"/>
      <c r="O156" s="1"/>
    </row>
    <row r="157" spans="1:15" ht="12.75" customHeight="1">
      <c r="A157" s="51">
        <v>148</v>
      </c>
      <c r="B157" s="53" t="s">
        <v>199</v>
      </c>
      <c r="C157" s="31">
        <v>3869.8</v>
      </c>
      <c r="D157" s="36">
        <v>3855.6</v>
      </c>
      <c r="E157" s="36">
        <v>3817.2</v>
      </c>
      <c r="F157" s="36">
        <v>3764.6</v>
      </c>
      <c r="G157" s="36">
        <v>3726.2</v>
      </c>
      <c r="H157" s="36">
        <v>3908.2</v>
      </c>
      <c r="I157" s="36">
        <v>3946.6000000000004</v>
      </c>
      <c r="J157" s="36">
        <v>3999.2</v>
      </c>
      <c r="K157" s="31">
        <v>3894</v>
      </c>
      <c r="L157" s="31">
        <v>3803</v>
      </c>
      <c r="M157" s="31">
        <v>2.5891899999999999</v>
      </c>
      <c r="N157" s="1"/>
      <c r="O157" s="1"/>
    </row>
    <row r="158" spans="1:15" ht="12.75" customHeight="1">
      <c r="A158" s="51">
        <v>149</v>
      </c>
      <c r="B158" s="53" t="s">
        <v>193</v>
      </c>
      <c r="C158" s="31">
        <v>34168.199999999997</v>
      </c>
      <c r="D158" s="36">
        <v>34241.066666666666</v>
      </c>
      <c r="E158" s="36">
        <v>34002.133333333331</v>
      </c>
      <c r="F158" s="36">
        <v>33836.066666666666</v>
      </c>
      <c r="G158" s="36">
        <v>33597.133333333331</v>
      </c>
      <c r="H158" s="36">
        <v>34407.133333333331</v>
      </c>
      <c r="I158" s="36">
        <v>34646.066666666666</v>
      </c>
      <c r="J158" s="36">
        <v>34812.133333333331</v>
      </c>
      <c r="K158" s="31">
        <v>34480</v>
      </c>
      <c r="L158" s="31">
        <v>34075</v>
      </c>
      <c r="M158" s="31">
        <v>0.11913</v>
      </c>
      <c r="N158" s="1"/>
      <c r="O158" s="1"/>
    </row>
    <row r="159" spans="1:15" ht="12.75" customHeight="1">
      <c r="A159" s="51">
        <v>150</v>
      </c>
      <c r="B159" s="53" t="s">
        <v>290</v>
      </c>
      <c r="C159" s="31">
        <v>1387.85</v>
      </c>
      <c r="D159" s="36">
        <v>1387.9333333333334</v>
      </c>
      <c r="E159" s="36">
        <v>1374.9166666666667</v>
      </c>
      <c r="F159" s="36">
        <v>1361.9833333333333</v>
      </c>
      <c r="G159" s="36">
        <v>1348.9666666666667</v>
      </c>
      <c r="H159" s="36">
        <v>1400.8666666666668</v>
      </c>
      <c r="I159" s="36">
        <v>1413.8833333333332</v>
      </c>
      <c r="J159" s="36">
        <v>1426.8166666666668</v>
      </c>
      <c r="K159" s="31">
        <v>1400.95</v>
      </c>
      <c r="L159" s="31">
        <v>1375</v>
      </c>
      <c r="M159" s="31">
        <v>3.92963</v>
      </c>
      <c r="N159" s="1"/>
      <c r="O159" s="1"/>
    </row>
    <row r="160" spans="1:15" ht="12.75" customHeight="1">
      <c r="A160" s="51">
        <v>151</v>
      </c>
      <c r="B160" s="53" t="s">
        <v>195</v>
      </c>
      <c r="C160" s="31">
        <v>3996.75</v>
      </c>
      <c r="D160" s="36">
        <v>4004.25</v>
      </c>
      <c r="E160" s="36">
        <v>3962.5</v>
      </c>
      <c r="F160" s="36">
        <v>3928.25</v>
      </c>
      <c r="G160" s="36">
        <v>3886.5</v>
      </c>
      <c r="H160" s="36">
        <v>4038.5</v>
      </c>
      <c r="I160" s="36">
        <v>4080.25</v>
      </c>
      <c r="J160" s="36">
        <v>4114.5</v>
      </c>
      <c r="K160" s="31">
        <v>4046</v>
      </c>
      <c r="L160" s="31">
        <v>3970</v>
      </c>
      <c r="M160" s="31">
        <v>3.24838</v>
      </c>
      <c r="N160" s="1"/>
      <c r="O160" s="1"/>
    </row>
    <row r="161" spans="1:15" ht="12.75" customHeight="1">
      <c r="A161" s="51">
        <v>152</v>
      </c>
      <c r="B161" s="53" t="s">
        <v>196</v>
      </c>
      <c r="C161" s="31">
        <v>277.64999999999998</v>
      </c>
      <c r="D161" s="36">
        <v>276.46666666666664</v>
      </c>
      <c r="E161" s="36">
        <v>273.98333333333329</v>
      </c>
      <c r="F161" s="36">
        <v>270.31666666666666</v>
      </c>
      <c r="G161" s="36">
        <v>267.83333333333331</v>
      </c>
      <c r="H161" s="36">
        <v>280.13333333333327</v>
      </c>
      <c r="I161" s="36">
        <v>282.61666666666662</v>
      </c>
      <c r="J161" s="36">
        <v>286.28333333333325</v>
      </c>
      <c r="K161" s="31">
        <v>278.95</v>
      </c>
      <c r="L161" s="31">
        <v>272.8</v>
      </c>
      <c r="M161" s="31">
        <v>33.678319999999999</v>
      </c>
      <c r="N161" s="1"/>
      <c r="O161" s="1"/>
    </row>
    <row r="162" spans="1:15" ht="12.75" customHeight="1">
      <c r="A162" s="51">
        <v>153</v>
      </c>
      <c r="B162" s="53" t="s">
        <v>198</v>
      </c>
      <c r="C162" s="31">
        <v>3000.8</v>
      </c>
      <c r="D162" s="36">
        <v>2999.35</v>
      </c>
      <c r="E162" s="36">
        <v>2981.95</v>
      </c>
      <c r="F162" s="36">
        <v>2963.1</v>
      </c>
      <c r="G162" s="36">
        <v>2945.7</v>
      </c>
      <c r="H162" s="36">
        <v>3018.2</v>
      </c>
      <c r="I162" s="36">
        <v>3035.6000000000004</v>
      </c>
      <c r="J162" s="36">
        <v>3054.45</v>
      </c>
      <c r="K162" s="31">
        <v>3016.75</v>
      </c>
      <c r="L162" s="31">
        <v>2980.5</v>
      </c>
      <c r="M162" s="31">
        <v>2.1691199999999999</v>
      </c>
      <c r="N162" s="1"/>
      <c r="O162" s="1"/>
    </row>
    <row r="163" spans="1:15" ht="12.75" customHeight="1">
      <c r="A163" s="51">
        <v>154</v>
      </c>
      <c r="B163" s="53" t="s">
        <v>194</v>
      </c>
      <c r="C163" s="31">
        <v>852.05</v>
      </c>
      <c r="D163" s="36">
        <v>853.9</v>
      </c>
      <c r="E163" s="36">
        <v>843.65</v>
      </c>
      <c r="F163" s="36">
        <v>835.25</v>
      </c>
      <c r="G163" s="36">
        <v>825</v>
      </c>
      <c r="H163" s="36">
        <v>862.3</v>
      </c>
      <c r="I163" s="36">
        <v>872.55</v>
      </c>
      <c r="J163" s="36">
        <v>880.94999999999993</v>
      </c>
      <c r="K163" s="31">
        <v>864.15</v>
      </c>
      <c r="L163" s="31">
        <v>845.5</v>
      </c>
      <c r="M163" s="31">
        <v>11.57179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5316.6</v>
      </c>
      <c r="D164" s="36">
        <v>5286.6333333333341</v>
      </c>
      <c r="E164" s="36">
        <v>5249.9666666666681</v>
      </c>
      <c r="F164" s="36">
        <v>5183.3333333333339</v>
      </c>
      <c r="G164" s="36">
        <v>5146.6666666666679</v>
      </c>
      <c r="H164" s="36">
        <v>5353.2666666666682</v>
      </c>
      <c r="I164" s="36">
        <v>5389.9333333333343</v>
      </c>
      <c r="J164" s="36">
        <v>5456.5666666666684</v>
      </c>
      <c r="K164" s="31">
        <v>5323.3</v>
      </c>
      <c r="L164" s="31">
        <v>5220</v>
      </c>
      <c r="M164" s="31">
        <v>2.9629799999999999</v>
      </c>
      <c r="N164" s="1"/>
      <c r="O164" s="1"/>
    </row>
    <row r="165" spans="1:15" ht="12.75" customHeight="1">
      <c r="A165" s="51">
        <v>156</v>
      </c>
      <c r="B165" s="53" t="s">
        <v>291</v>
      </c>
      <c r="C165" s="31">
        <v>497.4</v>
      </c>
      <c r="D165" s="36">
        <v>497.16666666666669</v>
      </c>
      <c r="E165" s="36">
        <v>491.33333333333337</v>
      </c>
      <c r="F165" s="36">
        <v>485.26666666666671</v>
      </c>
      <c r="G165" s="36">
        <v>479.43333333333339</v>
      </c>
      <c r="H165" s="36">
        <v>503.23333333333335</v>
      </c>
      <c r="I165" s="36">
        <v>509.06666666666672</v>
      </c>
      <c r="J165" s="36">
        <v>515.13333333333333</v>
      </c>
      <c r="K165" s="31">
        <v>503</v>
      </c>
      <c r="L165" s="31">
        <v>491.1</v>
      </c>
      <c r="M165" s="31">
        <v>19.782520000000002</v>
      </c>
      <c r="N165" s="1"/>
      <c r="O165" s="1"/>
    </row>
    <row r="166" spans="1:15" ht="12.75" customHeight="1">
      <c r="A166" s="51">
        <v>157</v>
      </c>
      <c r="B166" s="53" t="s">
        <v>197</v>
      </c>
      <c r="C166" s="31">
        <v>416.8</v>
      </c>
      <c r="D166" s="36">
        <v>414.48333333333335</v>
      </c>
      <c r="E166" s="36">
        <v>410.31666666666672</v>
      </c>
      <c r="F166" s="36">
        <v>403.83333333333337</v>
      </c>
      <c r="G166" s="36">
        <v>399.66666666666674</v>
      </c>
      <c r="H166" s="36">
        <v>420.9666666666667</v>
      </c>
      <c r="I166" s="36">
        <v>425.13333333333333</v>
      </c>
      <c r="J166" s="36">
        <v>431.61666666666667</v>
      </c>
      <c r="K166" s="31">
        <v>418.65</v>
      </c>
      <c r="L166" s="31">
        <v>408</v>
      </c>
      <c r="M166" s="31">
        <v>76.090059999999994</v>
      </c>
      <c r="N166" s="1"/>
      <c r="O166" s="1"/>
    </row>
    <row r="167" spans="1:15" ht="12.75" customHeight="1">
      <c r="A167" s="51">
        <v>158</v>
      </c>
      <c r="B167" s="53" t="s">
        <v>202</v>
      </c>
      <c r="C167" s="31">
        <v>278.39999999999998</v>
      </c>
      <c r="D167" s="36">
        <v>277.83333333333331</v>
      </c>
      <c r="E167" s="36">
        <v>275.71666666666664</v>
      </c>
      <c r="F167" s="36">
        <v>273.0333333333333</v>
      </c>
      <c r="G167" s="36">
        <v>270.91666666666663</v>
      </c>
      <c r="H167" s="36">
        <v>280.51666666666665</v>
      </c>
      <c r="I167" s="36">
        <v>282.63333333333333</v>
      </c>
      <c r="J167" s="36">
        <v>285.31666666666666</v>
      </c>
      <c r="K167" s="31">
        <v>279.95</v>
      </c>
      <c r="L167" s="31">
        <v>275.14999999999998</v>
      </c>
      <c r="M167" s="31">
        <v>93.087109999999996</v>
      </c>
      <c r="N167" s="1"/>
      <c r="O167" s="1"/>
    </row>
    <row r="168" spans="1:15" ht="12.75" customHeight="1">
      <c r="A168" s="51">
        <v>159</v>
      </c>
      <c r="B168" s="53" t="s">
        <v>292</v>
      </c>
      <c r="C168" s="31">
        <v>1291.8</v>
      </c>
      <c r="D168" s="36">
        <v>1308.2</v>
      </c>
      <c r="E168" s="36">
        <v>1266.6000000000001</v>
      </c>
      <c r="F168" s="36">
        <v>1241.4000000000001</v>
      </c>
      <c r="G168" s="36">
        <v>1199.8000000000002</v>
      </c>
      <c r="H168" s="36">
        <v>1333.4</v>
      </c>
      <c r="I168" s="36">
        <v>1375</v>
      </c>
      <c r="J168" s="36">
        <v>1400.2</v>
      </c>
      <c r="K168" s="31">
        <v>1349.8</v>
      </c>
      <c r="L168" s="31">
        <v>1283</v>
      </c>
      <c r="M168" s="31">
        <v>7.9426600000000001</v>
      </c>
      <c r="N168" s="1"/>
      <c r="O168" s="1"/>
    </row>
    <row r="169" spans="1:15" ht="12.75" customHeight="1">
      <c r="A169" s="51">
        <v>160</v>
      </c>
      <c r="B169" s="53" t="s">
        <v>293</v>
      </c>
      <c r="C169" s="31">
        <v>16372.3</v>
      </c>
      <c r="D169" s="36">
        <v>16319</v>
      </c>
      <c r="E169" s="36">
        <v>16240.599999999999</v>
      </c>
      <c r="F169" s="36">
        <v>16108.899999999998</v>
      </c>
      <c r="G169" s="36">
        <v>16030.499999999996</v>
      </c>
      <c r="H169" s="36">
        <v>16450.7</v>
      </c>
      <c r="I169" s="36">
        <v>16529.100000000002</v>
      </c>
      <c r="J169" s="36">
        <v>16660.800000000003</v>
      </c>
      <c r="K169" s="31">
        <v>16397.400000000001</v>
      </c>
      <c r="L169" s="31">
        <v>16187.3</v>
      </c>
      <c r="M169" s="31">
        <v>0.14082</v>
      </c>
      <c r="N169" s="1"/>
      <c r="O169" s="1"/>
    </row>
    <row r="170" spans="1:15" ht="12.75" customHeight="1">
      <c r="A170" s="51">
        <v>161</v>
      </c>
      <c r="B170" s="53" t="s">
        <v>200</v>
      </c>
      <c r="C170" s="31">
        <v>136.55000000000001</v>
      </c>
      <c r="D170" s="36">
        <v>136.11666666666667</v>
      </c>
      <c r="E170" s="36">
        <v>134.73333333333335</v>
      </c>
      <c r="F170" s="36">
        <v>132.91666666666669</v>
      </c>
      <c r="G170" s="36">
        <v>131.53333333333336</v>
      </c>
      <c r="H170" s="36">
        <v>137.93333333333334</v>
      </c>
      <c r="I170" s="36">
        <v>139.31666666666666</v>
      </c>
      <c r="J170" s="36">
        <v>141.13333333333333</v>
      </c>
      <c r="K170" s="31">
        <v>137.5</v>
      </c>
      <c r="L170" s="31">
        <v>134.30000000000001</v>
      </c>
      <c r="M170" s="31">
        <v>445.60289999999998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471.6</v>
      </c>
      <c r="D171" s="36">
        <v>471.25</v>
      </c>
      <c r="E171" s="36">
        <v>465.6</v>
      </c>
      <c r="F171" s="36">
        <v>459.6</v>
      </c>
      <c r="G171" s="36">
        <v>453.95000000000005</v>
      </c>
      <c r="H171" s="36">
        <v>477.25</v>
      </c>
      <c r="I171" s="36">
        <v>482.9</v>
      </c>
      <c r="J171" s="36">
        <v>488.9</v>
      </c>
      <c r="K171" s="31">
        <v>476.9</v>
      </c>
      <c r="L171" s="31">
        <v>465.25</v>
      </c>
      <c r="M171" s="31">
        <v>74.484070000000003</v>
      </c>
      <c r="N171" s="1"/>
      <c r="O171" s="1"/>
    </row>
    <row r="172" spans="1:15" ht="12.75" customHeight="1">
      <c r="A172" s="51">
        <v>163</v>
      </c>
      <c r="B172" s="53" t="s">
        <v>480</v>
      </c>
      <c r="C172" s="31">
        <v>264.10000000000002</v>
      </c>
      <c r="D172" s="36">
        <v>263.58333333333331</v>
      </c>
      <c r="E172" s="36">
        <v>259.56666666666661</v>
      </c>
      <c r="F172" s="36">
        <v>255.0333333333333</v>
      </c>
      <c r="G172" s="36">
        <v>251.01666666666659</v>
      </c>
      <c r="H172" s="36">
        <v>268.11666666666662</v>
      </c>
      <c r="I172" s="36">
        <v>272.13333333333338</v>
      </c>
      <c r="J172" s="36">
        <v>276.66666666666663</v>
      </c>
      <c r="K172" s="31">
        <v>267.60000000000002</v>
      </c>
      <c r="L172" s="31">
        <v>259.05</v>
      </c>
      <c r="M172" s="31">
        <v>128.17238</v>
      </c>
      <c r="N172" s="1"/>
      <c r="O172" s="1"/>
    </row>
    <row r="173" spans="1:15" ht="12.75" customHeight="1">
      <c r="A173" s="51">
        <v>164</v>
      </c>
      <c r="B173" s="53" t="s">
        <v>209</v>
      </c>
      <c r="C173" s="31">
        <v>2920.2</v>
      </c>
      <c r="D173" s="36">
        <v>2924.6</v>
      </c>
      <c r="E173" s="36">
        <v>2907.6</v>
      </c>
      <c r="F173" s="36">
        <v>2895</v>
      </c>
      <c r="G173" s="36">
        <v>2878</v>
      </c>
      <c r="H173" s="36">
        <v>2937.2</v>
      </c>
      <c r="I173" s="36">
        <v>2954.2</v>
      </c>
      <c r="J173" s="36">
        <v>2966.7999999999997</v>
      </c>
      <c r="K173" s="31">
        <v>2941.6</v>
      </c>
      <c r="L173" s="31">
        <v>2912</v>
      </c>
      <c r="M173" s="31">
        <v>37.211489999999998</v>
      </c>
      <c r="N173" s="1"/>
      <c r="O173" s="1"/>
    </row>
    <row r="174" spans="1:15" ht="12.75" customHeight="1">
      <c r="A174" s="51">
        <v>165</v>
      </c>
      <c r="B174" s="53" t="s">
        <v>211</v>
      </c>
      <c r="C174" s="31">
        <v>730.35</v>
      </c>
      <c r="D174" s="36">
        <v>718.43333333333339</v>
      </c>
      <c r="E174" s="36">
        <v>705.01666666666677</v>
      </c>
      <c r="F174" s="36">
        <v>679.68333333333339</v>
      </c>
      <c r="G174" s="36">
        <v>666.26666666666677</v>
      </c>
      <c r="H174" s="36">
        <v>743.76666666666677</v>
      </c>
      <c r="I174" s="36">
        <v>757.18333333333328</v>
      </c>
      <c r="J174" s="36">
        <v>782.51666666666677</v>
      </c>
      <c r="K174" s="31">
        <v>731.85</v>
      </c>
      <c r="L174" s="31">
        <v>693.1</v>
      </c>
      <c r="M174" s="31">
        <v>44.092550000000003</v>
      </c>
      <c r="N174" s="1"/>
      <c r="O174" s="1"/>
    </row>
    <row r="175" spans="1:15" ht="12.75" customHeight="1">
      <c r="A175" s="51">
        <v>166</v>
      </c>
      <c r="B175" t="s">
        <v>212</v>
      </c>
      <c r="C175" s="31">
        <v>1485.3</v>
      </c>
      <c r="D175" s="36">
        <v>1478.45</v>
      </c>
      <c r="E175" s="36">
        <v>1467</v>
      </c>
      <c r="F175" s="36">
        <v>1448.7</v>
      </c>
      <c r="G175" s="36">
        <v>1437.25</v>
      </c>
      <c r="H175" s="36">
        <v>1496.75</v>
      </c>
      <c r="I175" s="36">
        <v>1508.2000000000003</v>
      </c>
      <c r="J175" s="36">
        <v>1526.5</v>
      </c>
      <c r="K175" s="31">
        <v>1489.9</v>
      </c>
      <c r="L175" s="31">
        <v>1460.15</v>
      </c>
      <c r="M175" s="31">
        <v>8.3697499999999998</v>
      </c>
      <c r="N175" s="1"/>
      <c r="O175" s="1"/>
    </row>
    <row r="176" spans="1:15" ht="12.75" customHeight="1">
      <c r="A176" s="51">
        <v>167</v>
      </c>
      <c r="B176" s="53" t="s">
        <v>216</v>
      </c>
      <c r="C176" s="31">
        <v>2586.85</v>
      </c>
      <c r="D176" s="36">
        <v>2593.7166666666667</v>
      </c>
      <c r="E176" s="36">
        <v>2571.4333333333334</v>
      </c>
      <c r="F176" s="36">
        <v>2556.0166666666669</v>
      </c>
      <c r="G176" s="36">
        <v>2533.7333333333336</v>
      </c>
      <c r="H176" s="36">
        <v>2609.1333333333332</v>
      </c>
      <c r="I176" s="36">
        <v>2631.416666666667</v>
      </c>
      <c r="J176" s="36">
        <v>2646.833333333333</v>
      </c>
      <c r="K176" s="31">
        <v>2616</v>
      </c>
      <c r="L176" s="31">
        <v>2578.3000000000002</v>
      </c>
      <c r="M176" s="31">
        <v>3.42605</v>
      </c>
      <c r="N176" s="1"/>
      <c r="O176" s="1"/>
    </row>
    <row r="177" spans="1:15" ht="12.75" customHeight="1">
      <c r="A177" s="51">
        <v>168</v>
      </c>
      <c r="B177" s="53" t="s">
        <v>179</v>
      </c>
      <c r="C177" s="31">
        <v>119.4</v>
      </c>
      <c r="D177" s="36">
        <v>119.06666666666668</v>
      </c>
      <c r="E177" s="36">
        <v>118.23333333333335</v>
      </c>
      <c r="F177" s="36">
        <v>117.06666666666668</v>
      </c>
      <c r="G177" s="36">
        <v>116.23333333333335</v>
      </c>
      <c r="H177" s="36">
        <v>120.23333333333335</v>
      </c>
      <c r="I177" s="36">
        <v>121.06666666666669</v>
      </c>
      <c r="J177" s="36">
        <v>122.23333333333335</v>
      </c>
      <c r="K177" s="31">
        <v>119.9</v>
      </c>
      <c r="L177" s="31">
        <v>117.9</v>
      </c>
      <c r="M177" s="31">
        <v>85.619330000000005</v>
      </c>
      <c r="N177" s="1"/>
      <c r="O177" s="1"/>
    </row>
    <row r="178" spans="1:15" ht="12.75" customHeight="1">
      <c r="A178" s="51">
        <v>169</v>
      </c>
      <c r="B178" s="53" t="s">
        <v>214</v>
      </c>
      <c r="C178" s="31">
        <v>25811.05</v>
      </c>
      <c r="D178" s="36">
        <v>25816</v>
      </c>
      <c r="E178" s="36">
        <v>25694.05</v>
      </c>
      <c r="F178" s="36">
        <v>25577.05</v>
      </c>
      <c r="G178" s="36">
        <v>25455.1</v>
      </c>
      <c r="H178" s="36">
        <v>25933</v>
      </c>
      <c r="I178" s="36">
        <v>26054.949999999997</v>
      </c>
      <c r="J178" s="36">
        <v>26171.95</v>
      </c>
      <c r="K178" s="31">
        <v>25937.95</v>
      </c>
      <c r="L178" s="31">
        <v>25699</v>
      </c>
      <c r="M178" s="31">
        <v>0.39306000000000002</v>
      </c>
      <c r="N178" s="1"/>
      <c r="O178" s="1"/>
    </row>
    <row r="179" spans="1:15" ht="12.75" customHeight="1">
      <c r="A179" s="51">
        <v>170</v>
      </c>
      <c r="B179" s="53" t="s">
        <v>217</v>
      </c>
      <c r="C179" s="31">
        <v>2518.85</v>
      </c>
      <c r="D179" s="36">
        <v>2516.3166666666671</v>
      </c>
      <c r="E179" s="36">
        <v>2500.6333333333341</v>
      </c>
      <c r="F179" s="36">
        <v>2482.416666666667</v>
      </c>
      <c r="G179" s="36">
        <v>2466.733333333334</v>
      </c>
      <c r="H179" s="36">
        <v>2534.5333333333342</v>
      </c>
      <c r="I179" s="36">
        <v>2550.2166666666676</v>
      </c>
      <c r="J179" s="36">
        <v>2568.4333333333343</v>
      </c>
      <c r="K179" s="31">
        <v>2532</v>
      </c>
      <c r="L179" s="31">
        <v>2498.1</v>
      </c>
      <c r="M179" s="31">
        <v>6.5069600000000003</v>
      </c>
      <c r="N179" s="1"/>
      <c r="O179" s="1"/>
    </row>
    <row r="180" spans="1:15" ht="12.75" customHeight="1">
      <c r="A180" s="51">
        <v>171</v>
      </c>
      <c r="B180" s="53" t="s">
        <v>215</v>
      </c>
      <c r="C180" s="31">
        <v>5634.25</v>
      </c>
      <c r="D180" s="36">
        <v>5621.6500000000005</v>
      </c>
      <c r="E180" s="36">
        <v>5550.8500000000013</v>
      </c>
      <c r="F180" s="36">
        <v>5467.4500000000007</v>
      </c>
      <c r="G180" s="36">
        <v>5396.6500000000015</v>
      </c>
      <c r="H180" s="36">
        <v>5705.0500000000011</v>
      </c>
      <c r="I180" s="36">
        <v>5775.85</v>
      </c>
      <c r="J180" s="36">
        <v>5859.2500000000009</v>
      </c>
      <c r="K180" s="31">
        <v>5692.45</v>
      </c>
      <c r="L180" s="31">
        <v>5538.25</v>
      </c>
      <c r="M180" s="31">
        <v>2.4252199999999999</v>
      </c>
      <c r="N180" s="1"/>
      <c r="O180" s="1"/>
    </row>
    <row r="181" spans="1:15" ht="12.75" customHeight="1">
      <c r="A181" s="51">
        <v>172</v>
      </c>
      <c r="B181" s="53" t="s">
        <v>294</v>
      </c>
      <c r="C181" s="31">
        <v>662.6</v>
      </c>
      <c r="D181" s="36">
        <v>666.9</v>
      </c>
      <c r="E181" s="36">
        <v>654.9</v>
      </c>
      <c r="F181" s="36">
        <v>647.20000000000005</v>
      </c>
      <c r="G181" s="36">
        <v>635.20000000000005</v>
      </c>
      <c r="H181" s="36">
        <v>674.59999999999991</v>
      </c>
      <c r="I181" s="36">
        <v>686.59999999999991</v>
      </c>
      <c r="J181" s="36">
        <v>694.29999999999984</v>
      </c>
      <c r="K181" s="31">
        <v>678.9</v>
      </c>
      <c r="L181" s="31">
        <v>659.2</v>
      </c>
      <c r="M181" s="31">
        <v>10.739420000000001</v>
      </c>
      <c r="N181" s="1"/>
      <c r="O181" s="1"/>
    </row>
    <row r="182" spans="1:15" ht="12.75" customHeight="1">
      <c r="A182" s="51">
        <v>173</v>
      </c>
      <c r="B182" s="53" t="s">
        <v>213</v>
      </c>
      <c r="C182" s="31">
        <v>764.75</v>
      </c>
      <c r="D182" s="36">
        <v>761.68333333333339</v>
      </c>
      <c r="E182" s="36">
        <v>755.66666666666674</v>
      </c>
      <c r="F182" s="36">
        <v>746.58333333333337</v>
      </c>
      <c r="G182" s="36">
        <v>740.56666666666672</v>
      </c>
      <c r="H182" s="36">
        <v>770.76666666666677</v>
      </c>
      <c r="I182" s="36">
        <v>776.78333333333342</v>
      </c>
      <c r="J182" s="36">
        <v>785.86666666666679</v>
      </c>
      <c r="K182" s="31">
        <v>767.7</v>
      </c>
      <c r="L182" s="31">
        <v>752.6</v>
      </c>
      <c r="M182" s="31">
        <v>99.396199999999993</v>
      </c>
      <c r="N182" s="1"/>
      <c r="O182" s="1"/>
    </row>
    <row r="183" spans="1:15" ht="12.75" customHeight="1">
      <c r="A183" s="51">
        <v>174</v>
      </c>
      <c r="B183" s="53" t="s">
        <v>210</v>
      </c>
      <c r="C183" s="31">
        <v>146.19999999999999</v>
      </c>
      <c r="D183" s="36">
        <v>145.56666666666666</v>
      </c>
      <c r="E183" s="36">
        <v>143.63333333333333</v>
      </c>
      <c r="F183" s="36">
        <v>141.06666666666666</v>
      </c>
      <c r="G183" s="36">
        <v>139.13333333333333</v>
      </c>
      <c r="H183" s="36">
        <v>148.13333333333333</v>
      </c>
      <c r="I183" s="36">
        <v>150.06666666666666</v>
      </c>
      <c r="J183" s="36">
        <v>152.63333333333333</v>
      </c>
      <c r="K183" s="31">
        <v>147.5</v>
      </c>
      <c r="L183" s="31">
        <v>143</v>
      </c>
      <c r="M183" s="31">
        <v>279.27587</v>
      </c>
      <c r="N183" s="1"/>
      <c r="O183" s="1"/>
    </row>
    <row r="184" spans="1:15" ht="12.75" customHeight="1">
      <c r="A184" s="51">
        <v>175</v>
      </c>
      <c r="B184" s="53" t="s">
        <v>218</v>
      </c>
      <c r="C184" s="31">
        <v>1609</v>
      </c>
      <c r="D184" s="36">
        <v>1617.9833333333333</v>
      </c>
      <c r="E184" s="36">
        <v>1597.1166666666668</v>
      </c>
      <c r="F184" s="36">
        <v>1585.2333333333333</v>
      </c>
      <c r="G184" s="36">
        <v>1564.3666666666668</v>
      </c>
      <c r="H184" s="36">
        <v>1629.8666666666668</v>
      </c>
      <c r="I184" s="36">
        <v>1650.7333333333331</v>
      </c>
      <c r="J184" s="36">
        <v>1662.6166666666668</v>
      </c>
      <c r="K184" s="31">
        <v>1638.85</v>
      </c>
      <c r="L184" s="31">
        <v>1606.1</v>
      </c>
      <c r="M184" s="31">
        <v>15.489800000000001</v>
      </c>
      <c r="N184" s="1"/>
      <c r="O184" s="1"/>
    </row>
    <row r="185" spans="1:15" ht="12.75" customHeight="1">
      <c r="A185" s="51">
        <v>176</v>
      </c>
      <c r="B185" s="53" t="s">
        <v>219</v>
      </c>
      <c r="C185" s="31">
        <v>622.95000000000005</v>
      </c>
      <c r="D185" s="36">
        <v>621.31666666666672</v>
      </c>
      <c r="E185" s="36">
        <v>616.63333333333344</v>
      </c>
      <c r="F185" s="36">
        <v>610.31666666666672</v>
      </c>
      <c r="G185" s="36">
        <v>605.63333333333344</v>
      </c>
      <c r="H185" s="36">
        <v>627.63333333333344</v>
      </c>
      <c r="I185" s="36">
        <v>632.31666666666661</v>
      </c>
      <c r="J185" s="36">
        <v>638.63333333333344</v>
      </c>
      <c r="K185" s="31">
        <v>626</v>
      </c>
      <c r="L185" s="31">
        <v>615</v>
      </c>
      <c r="M185" s="31">
        <v>2.9578000000000002</v>
      </c>
      <c r="N185" s="1"/>
      <c r="O185" s="1"/>
    </row>
    <row r="186" spans="1:15" ht="12.75" customHeight="1">
      <c r="A186" s="51">
        <v>177</v>
      </c>
      <c r="B186" s="53" t="s">
        <v>220</v>
      </c>
      <c r="C186" s="31">
        <v>729.5</v>
      </c>
      <c r="D186" s="36">
        <v>730.13333333333333</v>
      </c>
      <c r="E186" s="36">
        <v>724.31666666666661</v>
      </c>
      <c r="F186" s="36">
        <v>719.13333333333333</v>
      </c>
      <c r="G186" s="36">
        <v>713.31666666666661</v>
      </c>
      <c r="H186" s="36">
        <v>735.31666666666661</v>
      </c>
      <c r="I186" s="36">
        <v>741.13333333333344</v>
      </c>
      <c r="J186" s="36">
        <v>746.31666666666661</v>
      </c>
      <c r="K186" s="31">
        <v>735.95</v>
      </c>
      <c r="L186" s="31">
        <v>724.95</v>
      </c>
      <c r="M186" s="31">
        <v>2.9954999999999998</v>
      </c>
      <c r="N186" s="1"/>
      <c r="O186" s="1"/>
    </row>
    <row r="187" spans="1:15" ht="12.75" customHeight="1">
      <c r="A187" s="51">
        <v>178</v>
      </c>
      <c r="B187" s="53" t="s">
        <v>232</v>
      </c>
      <c r="C187" s="31">
        <v>2069.4</v>
      </c>
      <c r="D187" s="36">
        <v>2074.4666666666667</v>
      </c>
      <c r="E187" s="36">
        <v>2054.9333333333334</v>
      </c>
      <c r="F187" s="36">
        <v>2040.4666666666667</v>
      </c>
      <c r="G187" s="36">
        <v>2020.9333333333334</v>
      </c>
      <c r="H187" s="36">
        <v>2088.9333333333334</v>
      </c>
      <c r="I187" s="36">
        <v>2108.4666666666672</v>
      </c>
      <c r="J187" s="36">
        <v>2122.9333333333334</v>
      </c>
      <c r="K187" s="31">
        <v>2094</v>
      </c>
      <c r="L187" s="31">
        <v>2060</v>
      </c>
      <c r="M187" s="31">
        <v>5.8635099999999998</v>
      </c>
      <c r="N187" s="1"/>
      <c r="O187" s="1"/>
    </row>
    <row r="188" spans="1:15" ht="12.75" customHeight="1">
      <c r="A188" s="51">
        <v>179</v>
      </c>
      <c r="B188" s="53" t="s">
        <v>221</v>
      </c>
      <c r="C188" s="31">
        <v>1132.55</v>
      </c>
      <c r="D188" s="36">
        <v>1126.8833333333334</v>
      </c>
      <c r="E188" s="36">
        <v>1093.7666666666669</v>
      </c>
      <c r="F188" s="36">
        <v>1054.9833333333333</v>
      </c>
      <c r="G188" s="36">
        <v>1021.8666666666668</v>
      </c>
      <c r="H188" s="36">
        <v>1165.666666666667</v>
      </c>
      <c r="I188" s="36">
        <v>1198.7833333333333</v>
      </c>
      <c r="J188" s="36">
        <v>1237.5666666666671</v>
      </c>
      <c r="K188" s="31">
        <v>1160</v>
      </c>
      <c r="L188" s="31">
        <v>1088.0999999999999</v>
      </c>
      <c r="M188" s="31">
        <v>80.82508</v>
      </c>
      <c r="N188" s="1"/>
      <c r="O188" s="1"/>
    </row>
    <row r="189" spans="1:15" ht="12.75" customHeight="1">
      <c r="A189" s="51">
        <v>180</v>
      </c>
      <c r="B189" s="53" t="s">
        <v>222</v>
      </c>
      <c r="C189" s="31">
        <v>2061.8000000000002</v>
      </c>
      <c r="D189" s="36">
        <v>2051.3166666666671</v>
      </c>
      <c r="E189" s="36">
        <v>2037.483333333334</v>
      </c>
      <c r="F189" s="36">
        <v>2013.166666666667</v>
      </c>
      <c r="G189" s="36">
        <v>1999.3333333333339</v>
      </c>
      <c r="H189" s="36">
        <v>2075.6333333333341</v>
      </c>
      <c r="I189" s="36">
        <v>2089.4666666666672</v>
      </c>
      <c r="J189" s="36">
        <v>2113.7833333333342</v>
      </c>
      <c r="K189" s="31">
        <v>2065.15</v>
      </c>
      <c r="L189" s="31">
        <v>2027</v>
      </c>
      <c r="M189" s="31">
        <v>7.6839000000000004</v>
      </c>
      <c r="N189" s="1"/>
      <c r="O189" s="1"/>
    </row>
    <row r="190" spans="1:15" ht="12.75" customHeight="1">
      <c r="A190" s="51">
        <v>181</v>
      </c>
      <c r="B190" s="53" t="s">
        <v>227</v>
      </c>
      <c r="C190" s="31">
        <v>3979.25</v>
      </c>
      <c r="D190" s="36">
        <v>3980.5833333333335</v>
      </c>
      <c r="E190" s="36">
        <v>3959.166666666667</v>
      </c>
      <c r="F190" s="36">
        <v>3939.0833333333335</v>
      </c>
      <c r="G190" s="36">
        <v>3917.666666666667</v>
      </c>
      <c r="H190" s="36">
        <v>4000.666666666667</v>
      </c>
      <c r="I190" s="36">
        <v>4022.0833333333339</v>
      </c>
      <c r="J190" s="36">
        <v>4042.166666666667</v>
      </c>
      <c r="K190" s="31">
        <v>4002</v>
      </c>
      <c r="L190" s="31">
        <v>3960.5</v>
      </c>
      <c r="M190" s="31">
        <v>16.368189999999998</v>
      </c>
      <c r="N190" s="1"/>
      <c r="O190" s="1"/>
    </row>
    <row r="191" spans="1:15" ht="12.75" customHeight="1">
      <c r="A191" s="51">
        <v>182</v>
      </c>
      <c r="B191" s="53" t="s">
        <v>223</v>
      </c>
      <c r="C191" s="31">
        <v>1115.55</v>
      </c>
      <c r="D191" s="36">
        <v>1117.1499999999999</v>
      </c>
      <c r="E191" s="36">
        <v>1109.3999999999996</v>
      </c>
      <c r="F191" s="36">
        <v>1103.2499999999998</v>
      </c>
      <c r="G191" s="36">
        <v>1095.4999999999995</v>
      </c>
      <c r="H191" s="36">
        <v>1123.2999999999997</v>
      </c>
      <c r="I191" s="36">
        <v>1131.0500000000002</v>
      </c>
      <c r="J191" s="36">
        <v>1137.1999999999998</v>
      </c>
      <c r="K191" s="31">
        <v>1124.9000000000001</v>
      </c>
      <c r="L191" s="31">
        <v>1111</v>
      </c>
      <c r="M191" s="31">
        <v>6.2785599999999997</v>
      </c>
      <c r="N191" s="1"/>
      <c r="O191" s="1"/>
    </row>
    <row r="192" spans="1:15" ht="12.75" customHeight="1">
      <c r="A192" s="51">
        <v>183</v>
      </c>
      <c r="B192" s="53" t="s">
        <v>295</v>
      </c>
      <c r="C192" s="31">
        <v>8041.55</v>
      </c>
      <c r="D192" s="36">
        <v>8067.95</v>
      </c>
      <c r="E192" s="36">
        <v>7961.7</v>
      </c>
      <c r="F192" s="36">
        <v>7881.85</v>
      </c>
      <c r="G192" s="36">
        <v>7775.6</v>
      </c>
      <c r="H192" s="36">
        <v>8147.7999999999993</v>
      </c>
      <c r="I192" s="36">
        <v>8254.0499999999993</v>
      </c>
      <c r="J192" s="36">
        <v>8333.8999999999978</v>
      </c>
      <c r="K192" s="31">
        <v>8174.2</v>
      </c>
      <c r="L192" s="31">
        <v>7988.1</v>
      </c>
      <c r="M192" s="31">
        <v>1.25061</v>
      </c>
      <c r="N192" s="1"/>
      <c r="O192" s="1"/>
    </row>
    <row r="193" spans="1:15" ht="12.75" customHeight="1">
      <c r="A193" s="51">
        <v>184</v>
      </c>
      <c r="B193" s="53" t="s">
        <v>522</v>
      </c>
      <c r="C193" s="31">
        <v>668.35</v>
      </c>
      <c r="D193" s="36">
        <v>668.48333333333346</v>
      </c>
      <c r="E193" s="36">
        <v>666.01666666666688</v>
      </c>
      <c r="F193" s="36">
        <v>663.68333333333339</v>
      </c>
      <c r="G193" s="36">
        <v>661.21666666666681</v>
      </c>
      <c r="H193" s="36">
        <v>670.81666666666695</v>
      </c>
      <c r="I193" s="36">
        <v>673.28333333333342</v>
      </c>
      <c r="J193" s="36">
        <v>675.61666666666702</v>
      </c>
      <c r="K193" s="31">
        <v>670.95</v>
      </c>
      <c r="L193" s="31">
        <v>666.15</v>
      </c>
      <c r="M193" s="31">
        <v>10.773949999999999</v>
      </c>
      <c r="N193" s="1"/>
      <c r="O193" s="1"/>
    </row>
    <row r="194" spans="1:15" ht="12.75" customHeight="1">
      <c r="A194" s="51">
        <v>185</v>
      </c>
      <c r="B194" s="53" t="s">
        <v>224</v>
      </c>
      <c r="C194" s="31">
        <v>1007.1</v>
      </c>
      <c r="D194" s="36">
        <v>1008</v>
      </c>
      <c r="E194" s="36">
        <v>1003.5</v>
      </c>
      <c r="F194" s="36">
        <v>999.9</v>
      </c>
      <c r="G194" s="36">
        <v>995.4</v>
      </c>
      <c r="H194" s="36">
        <v>1011.6</v>
      </c>
      <c r="I194" s="36">
        <v>1016.1</v>
      </c>
      <c r="J194" s="36">
        <v>1019.7</v>
      </c>
      <c r="K194" s="31">
        <v>1012.5</v>
      </c>
      <c r="L194" s="31">
        <v>1004.4</v>
      </c>
      <c r="M194" s="31">
        <v>45.191200000000002</v>
      </c>
      <c r="N194" s="1"/>
      <c r="O194" s="1"/>
    </row>
    <row r="195" spans="1:15" ht="12.75" customHeight="1">
      <c r="A195" s="51">
        <v>186</v>
      </c>
      <c r="B195" s="53" t="s">
        <v>225</v>
      </c>
      <c r="C195" s="31">
        <v>414.6</v>
      </c>
      <c r="D195" s="36">
        <v>412.7</v>
      </c>
      <c r="E195" s="36">
        <v>409.95</v>
      </c>
      <c r="F195" s="36">
        <v>405.3</v>
      </c>
      <c r="G195" s="36">
        <v>402.55</v>
      </c>
      <c r="H195" s="36">
        <v>417.34999999999997</v>
      </c>
      <c r="I195" s="36">
        <v>420.09999999999997</v>
      </c>
      <c r="J195" s="36">
        <v>424.74999999999994</v>
      </c>
      <c r="K195" s="31">
        <v>415.45</v>
      </c>
      <c r="L195" s="31">
        <v>408.05</v>
      </c>
      <c r="M195" s="31">
        <v>85.301839999999999</v>
      </c>
      <c r="N195" s="1"/>
      <c r="O195" s="1"/>
    </row>
    <row r="196" spans="1:15" ht="12.75" customHeight="1">
      <c r="A196" s="51">
        <v>187</v>
      </c>
      <c r="B196" s="53" t="s">
        <v>226</v>
      </c>
      <c r="C196" s="31">
        <v>163.35</v>
      </c>
      <c r="D196" s="36">
        <v>162.76666666666668</v>
      </c>
      <c r="E196" s="36">
        <v>161.38333333333335</v>
      </c>
      <c r="F196" s="36">
        <v>159.41666666666669</v>
      </c>
      <c r="G196" s="36">
        <v>158.03333333333336</v>
      </c>
      <c r="H196" s="36">
        <v>164.73333333333335</v>
      </c>
      <c r="I196" s="36">
        <v>166.11666666666667</v>
      </c>
      <c r="J196" s="36">
        <v>168.08333333333334</v>
      </c>
      <c r="K196" s="31">
        <v>164.15</v>
      </c>
      <c r="L196" s="31">
        <v>160.80000000000001</v>
      </c>
      <c r="M196" s="31">
        <v>446.68121000000002</v>
      </c>
      <c r="N196" s="1"/>
      <c r="O196" s="1"/>
    </row>
    <row r="197" spans="1:15" ht="12.75" customHeight="1">
      <c r="A197" s="51">
        <v>188</v>
      </c>
      <c r="B197" s="53" t="s">
        <v>228</v>
      </c>
      <c r="C197" s="31">
        <v>1263.4000000000001</v>
      </c>
      <c r="D197" s="36">
        <v>1266.5166666666667</v>
      </c>
      <c r="E197" s="36">
        <v>1257.0833333333333</v>
      </c>
      <c r="F197" s="36">
        <v>1250.7666666666667</v>
      </c>
      <c r="G197" s="36">
        <v>1241.3333333333333</v>
      </c>
      <c r="H197" s="36">
        <v>1272.8333333333333</v>
      </c>
      <c r="I197" s="36">
        <v>1282.2666666666667</v>
      </c>
      <c r="J197" s="36">
        <v>1288.5833333333333</v>
      </c>
      <c r="K197" s="31">
        <v>1275.95</v>
      </c>
      <c r="L197" s="31">
        <v>1260.2</v>
      </c>
      <c r="M197" s="31">
        <v>11.846579999999999</v>
      </c>
      <c r="N197" s="1"/>
      <c r="O197" s="1"/>
    </row>
    <row r="198" spans="1:15" ht="12.75" customHeight="1">
      <c r="A198" s="51">
        <v>189</v>
      </c>
      <c r="B198" s="53" t="s">
        <v>206</v>
      </c>
      <c r="C198" s="31">
        <v>839.55</v>
      </c>
      <c r="D198" s="36">
        <v>838.18333333333339</v>
      </c>
      <c r="E198" s="36">
        <v>829.41666666666674</v>
      </c>
      <c r="F198" s="36">
        <v>819.2833333333333</v>
      </c>
      <c r="G198" s="36">
        <v>810.51666666666665</v>
      </c>
      <c r="H198" s="36">
        <v>848.31666666666683</v>
      </c>
      <c r="I198" s="36">
        <v>857.08333333333348</v>
      </c>
      <c r="J198" s="36">
        <v>867.21666666666692</v>
      </c>
      <c r="K198" s="31">
        <v>846.95</v>
      </c>
      <c r="L198" s="31">
        <v>828.05</v>
      </c>
      <c r="M198" s="31">
        <v>8.5013199999999998</v>
      </c>
      <c r="N198" s="1"/>
      <c r="O198" s="1"/>
    </row>
    <row r="199" spans="1:15" ht="12.75" customHeight="1">
      <c r="A199" s="51">
        <v>190</v>
      </c>
      <c r="B199" s="53" t="s">
        <v>229</v>
      </c>
      <c r="C199" s="31">
        <v>3754.45</v>
      </c>
      <c r="D199" s="36">
        <v>3765.7833333333333</v>
      </c>
      <c r="E199" s="36">
        <v>3729.6666666666665</v>
      </c>
      <c r="F199" s="36">
        <v>3704.8833333333332</v>
      </c>
      <c r="G199" s="36">
        <v>3668.7666666666664</v>
      </c>
      <c r="H199" s="36">
        <v>3790.5666666666666</v>
      </c>
      <c r="I199" s="36">
        <v>3826.6833333333334</v>
      </c>
      <c r="J199" s="36">
        <v>3851.4666666666667</v>
      </c>
      <c r="K199" s="31">
        <v>3801.9</v>
      </c>
      <c r="L199" s="31">
        <v>3741</v>
      </c>
      <c r="M199" s="31">
        <v>6.2387300000000003</v>
      </c>
      <c r="N199" s="1"/>
      <c r="O199" s="1"/>
    </row>
    <row r="200" spans="1:15" ht="12.75" customHeight="1">
      <c r="A200" s="51">
        <v>191</v>
      </c>
      <c r="B200" s="53" t="s">
        <v>230</v>
      </c>
      <c r="C200" s="31">
        <v>2577.1</v>
      </c>
      <c r="D200" s="36">
        <v>2580.1666666666665</v>
      </c>
      <c r="E200" s="36">
        <v>2541.0333333333328</v>
      </c>
      <c r="F200" s="36">
        <v>2504.9666666666662</v>
      </c>
      <c r="G200" s="36">
        <v>2465.8333333333326</v>
      </c>
      <c r="H200" s="36">
        <v>2616.2333333333331</v>
      </c>
      <c r="I200" s="36">
        <v>2655.3666666666672</v>
      </c>
      <c r="J200" s="36">
        <v>2691.4333333333334</v>
      </c>
      <c r="K200" s="31">
        <v>2619.3000000000002</v>
      </c>
      <c r="L200" s="31">
        <v>2544.1</v>
      </c>
      <c r="M200" s="31">
        <v>3.3188300000000002</v>
      </c>
      <c r="N200" s="1"/>
      <c r="O200" s="1"/>
    </row>
    <row r="201" spans="1:15" ht="12.75" customHeight="1">
      <c r="A201" s="51">
        <v>192</v>
      </c>
      <c r="B201" s="53" t="s">
        <v>297</v>
      </c>
      <c r="C201" s="31">
        <v>1490.45</v>
      </c>
      <c r="D201" s="36">
        <v>1489.6499999999999</v>
      </c>
      <c r="E201" s="36">
        <v>1468.2999999999997</v>
      </c>
      <c r="F201" s="36">
        <v>1446.1499999999999</v>
      </c>
      <c r="G201" s="36">
        <v>1424.7999999999997</v>
      </c>
      <c r="H201" s="36">
        <v>1511.7999999999997</v>
      </c>
      <c r="I201" s="36">
        <v>1533.1499999999996</v>
      </c>
      <c r="J201" s="36">
        <v>1555.2999999999997</v>
      </c>
      <c r="K201" s="31">
        <v>1511</v>
      </c>
      <c r="L201" s="31">
        <v>1467.5</v>
      </c>
      <c r="M201" s="31">
        <v>12.956250000000001</v>
      </c>
      <c r="N201" s="1"/>
      <c r="O201" s="1"/>
    </row>
    <row r="202" spans="1:15" ht="12.75" customHeight="1">
      <c r="A202" s="51">
        <v>193</v>
      </c>
      <c r="B202" s="53" t="s">
        <v>231</v>
      </c>
      <c r="C202" s="31">
        <v>3932.6</v>
      </c>
      <c r="D202" s="36">
        <v>3965.9</v>
      </c>
      <c r="E202" s="36">
        <v>3878.9</v>
      </c>
      <c r="F202" s="36">
        <v>3825.2</v>
      </c>
      <c r="G202" s="36">
        <v>3738.2</v>
      </c>
      <c r="H202" s="36">
        <v>4019.6000000000004</v>
      </c>
      <c r="I202" s="36">
        <v>4106.6000000000004</v>
      </c>
      <c r="J202" s="36">
        <v>4160.3000000000011</v>
      </c>
      <c r="K202" s="31">
        <v>4052.9</v>
      </c>
      <c r="L202" s="31">
        <v>3912.2</v>
      </c>
      <c r="M202" s="31">
        <v>6.7991599999999996</v>
      </c>
      <c r="N202" s="1"/>
      <c r="O202" s="1"/>
    </row>
    <row r="203" spans="1:15" ht="12.75" customHeight="1">
      <c r="A203" s="51">
        <v>194</v>
      </c>
      <c r="B203" s="53" t="s">
        <v>299</v>
      </c>
      <c r="C203" s="31">
        <v>3613.5</v>
      </c>
      <c r="D203" s="36">
        <v>3621.35</v>
      </c>
      <c r="E203" s="36">
        <v>3586.3999999999996</v>
      </c>
      <c r="F203" s="36">
        <v>3559.2999999999997</v>
      </c>
      <c r="G203" s="36">
        <v>3524.3499999999995</v>
      </c>
      <c r="H203" s="36">
        <v>3648.45</v>
      </c>
      <c r="I203" s="36">
        <v>3683.3999999999996</v>
      </c>
      <c r="J203" s="36">
        <v>3710.5</v>
      </c>
      <c r="K203" s="31">
        <v>3656.3</v>
      </c>
      <c r="L203" s="31">
        <v>3594.25</v>
      </c>
      <c r="M203" s="31">
        <v>3.0685099999999998</v>
      </c>
      <c r="N203" s="1"/>
      <c r="O203" s="1"/>
    </row>
    <row r="204" spans="1:15" ht="12.75" customHeight="1">
      <c r="A204" s="51">
        <v>195</v>
      </c>
      <c r="B204" s="53" t="s">
        <v>235</v>
      </c>
      <c r="C204" s="31">
        <v>494.35</v>
      </c>
      <c r="D204" s="36">
        <v>494.95</v>
      </c>
      <c r="E204" s="36">
        <v>489.29999999999995</v>
      </c>
      <c r="F204" s="36">
        <v>484.24999999999994</v>
      </c>
      <c r="G204" s="36">
        <v>478.59999999999991</v>
      </c>
      <c r="H204" s="36">
        <v>500</v>
      </c>
      <c r="I204" s="36">
        <v>505.65</v>
      </c>
      <c r="J204" s="36">
        <v>510.70000000000005</v>
      </c>
      <c r="K204" s="31">
        <v>500.6</v>
      </c>
      <c r="L204" s="31">
        <v>489.9</v>
      </c>
      <c r="M204" s="31">
        <v>67.539659999999998</v>
      </c>
      <c r="N204" s="1"/>
      <c r="O204" s="1"/>
    </row>
    <row r="205" spans="1:15" ht="12.75" customHeight="1">
      <c r="A205" s="51">
        <v>196</v>
      </c>
      <c r="B205" s="53" t="s">
        <v>234</v>
      </c>
      <c r="C205" s="31">
        <v>9823.6</v>
      </c>
      <c r="D205" s="36">
        <v>9881.8833333333332</v>
      </c>
      <c r="E205" s="36">
        <v>9743.9166666666661</v>
      </c>
      <c r="F205" s="36">
        <v>9664.2333333333336</v>
      </c>
      <c r="G205" s="36">
        <v>9526.2666666666664</v>
      </c>
      <c r="H205" s="36">
        <v>9961.5666666666657</v>
      </c>
      <c r="I205" s="36">
        <v>10099.533333333333</v>
      </c>
      <c r="J205" s="36">
        <v>10179.216666666665</v>
      </c>
      <c r="K205" s="31">
        <v>10019.85</v>
      </c>
      <c r="L205" s="31">
        <v>9802.2000000000007</v>
      </c>
      <c r="M205" s="31">
        <v>2.8007900000000001</v>
      </c>
      <c r="N205" s="1"/>
      <c r="O205" s="1"/>
    </row>
    <row r="206" spans="1:15" ht="12.75" customHeight="1">
      <c r="A206" s="51">
        <v>197</v>
      </c>
      <c r="B206" s="53" t="s">
        <v>300</v>
      </c>
      <c r="C206" s="31">
        <v>160.19999999999999</v>
      </c>
      <c r="D206" s="36">
        <v>160.5</v>
      </c>
      <c r="E206" s="36">
        <v>157.80000000000001</v>
      </c>
      <c r="F206" s="36">
        <v>155.4</v>
      </c>
      <c r="G206" s="36">
        <v>152.70000000000002</v>
      </c>
      <c r="H206" s="36">
        <v>162.9</v>
      </c>
      <c r="I206" s="36">
        <v>165.6</v>
      </c>
      <c r="J206" s="36">
        <v>168</v>
      </c>
      <c r="K206" s="31">
        <v>163.19999999999999</v>
      </c>
      <c r="L206" s="31">
        <v>158.1</v>
      </c>
      <c r="M206" s="31">
        <v>192.19974999999999</v>
      </c>
      <c r="N206" s="1"/>
      <c r="O206" s="1"/>
    </row>
    <row r="207" spans="1:15" ht="12.75" customHeight="1">
      <c r="A207" s="51">
        <v>198</v>
      </c>
      <c r="B207" s="53" t="s">
        <v>233</v>
      </c>
      <c r="C207" s="31">
        <v>1806.85</v>
      </c>
      <c r="D207" s="36">
        <v>1798.7666666666667</v>
      </c>
      <c r="E207" s="36">
        <v>1777.0833333333333</v>
      </c>
      <c r="F207" s="36">
        <v>1747.3166666666666</v>
      </c>
      <c r="G207" s="36">
        <v>1725.6333333333332</v>
      </c>
      <c r="H207" s="36">
        <v>1828.5333333333333</v>
      </c>
      <c r="I207" s="36">
        <v>1850.2166666666667</v>
      </c>
      <c r="J207" s="36">
        <v>1879.9833333333333</v>
      </c>
      <c r="K207" s="31">
        <v>1820.45</v>
      </c>
      <c r="L207" s="31">
        <v>1769</v>
      </c>
      <c r="M207" s="31">
        <v>5.4786000000000001</v>
      </c>
      <c r="N207" s="1"/>
      <c r="O207" s="1"/>
    </row>
    <row r="208" spans="1:15" ht="12.75" customHeight="1">
      <c r="A208" s="51">
        <v>199</v>
      </c>
      <c r="B208" s="53" t="s">
        <v>174</v>
      </c>
      <c r="C208" s="31">
        <v>1128.3</v>
      </c>
      <c r="D208" s="36">
        <v>1124.7666666666667</v>
      </c>
      <c r="E208" s="36">
        <v>1117.5333333333333</v>
      </c>
      <c r="F208" s="36">
        <v>1106.7666666666667</v>
      </c>
      <c r="G208" s="36">
        <v>1099.5333333333333</v>
      </c>
      <c r="H208" s="36">
        <v>1135.5333333333333</v>
      </c>
      <c r="I208" s="36">
        <v>1142.7666666666664</v>
      </c>
      <c r="J208" s="36">
        <v>1153.5333333333333</v>
      </c>
      <c r="K208" s="31">
        <v>1132</v>
      </c>
      <c r="L208" s="31">
        <v>1114</v>
      </c>
      <c r="M208" s="31">
        <v>5.4942799999999998</v>
      </c>
      <c r="N208" s="1"/>
      <c r="O208" s="1"/>
    </row>
    <row r="209" spans="1:15" ht="12.75" customHeight="1">
      <c r="A209" s="51">
        <v>200</v>
      </c>
      <c r="B209" s="53" t="s">
        <v>301</v>
      </c>
      <c r="C209" s="31">
        <v>1493.75</v>
      </c>
      <c r="D209" s="36">
        <v>1505.05</v>
      </c>
      <c r="E209" s="36">
        <v>1475.1</v>
      </c>
      <c r="F209" s="36">
        <v>1456.45</v>
      </c>
      <c r="G209" s="36">
        <v>1426.5</v>
      </c>
      <c r="H209" s="36">
        <v>1523.6999999999998</v>
      </c>
      <c r="I209" s="36">
        <v>1553.65</v>
      </c>
      <c r="J209" s="36">
        <v>1572.2999999999997</v>
      </c>
      <c r="K209" s="31">
        <v>1535</v>
      </c>
      <c r="L209" s="31">
        <v>1486.4</v>
      </c>
      <c r="M209" s="31">
        <v>13.625859999999999</v>
      </c>
      <c r="N209" s="1"/>
      <c r="O209" s="1"/>
    </row>
    <row r="210" spans="1:15" ht="12.75" customHeight="1">
      <c r="A210" s="51">
        <v>201</v>
      </c>
      <c r="B210" s="53" t="s">
        <v>236</v>
      </c>
      <c r="C210" s="31">
        <v>318.95</v>
      </c>
      <c r="D210" s="36">
        <v>315.76666666666665</v>
      </c>
      <c r="E210" s="36">
        <v>309.13333333333333</v>
      </c>
      <c r="F210" s="36">
        <v>299.31666666666666</v>
      </c>
      <c r="G210" s="36">
        <v>292.68333333333334</v>
      </c>
      <c r="H210" s="36">
        <v>325.58333333333331</v>
      </c>
      <c r="I210" s="36">
        <v>332.21666666666664</v>
      </c>
      <c r="J210" s="36">
        <v>342.0333333333333</v>
      </c>
      <c r="K210" s="31">
        <v>322.39999999999998</v>
      </c>
      <c r="L210" s="31">
        <v>305.95</v>
      </c>
      <c r="M210" s="31">
        <v>222.56365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13.3</v>
      </c>
      <c r="D211" s="36">
        <v>13.266666666666666</v>
      </c>
      <c r="E211" s="36">
        <v>12.983333333333331</v>
      </c>
      <c r="F211" s="36">
        <v>12.666666666666664</v>
      </c>
      <c r="G211" s="36">
        <v>12.383333333333329</v>
      </c>
      <c r="H211" s="36">
        <v>13.583333333333332</v>
      </c>
      <c r="I211" s="36">
        <v>13.866666666666667</v>
      </c>
      <c r="J211" s="36">
        <v>14.183333333333334</v>
      </c>
      <c r="K211" s="31">
        <v>13.55</v>
      </c>
      <c r="L211" s="31">
        <v>12.95</v>
      </c>
      <c r="M211" s="31">
        <v>6903.7645000000002</v>
      </c>
      <c r="N211" s="1"/>
      <c r="O211" s="1"/>
    </row>
    <row r="212" spans="1:15" ht="12.75" customHeight="1">
      <c r="A212" s="51">
        <v>203</v>
      </c>
      <c r="B212" s="53" t="s">
        <v>237</v>
      </c>
      <c r="C212" s="31">
        <v>1232.3</v>
      </c>
      <c r="D212" s="36">
        <v>1229.6833333333334</v>
      </c>
      <c r="E212" s="36">
        <v>1218.6666666666667</v>
      </c>
      <c r="F212" s="36">
        <v>1205.0333333333333</v>
      </c>
      <c r="G212" s="36">
        <v>1194.0166666666667</v>
      </c>
      <c r="H212" s="36">
        <v>1243.3166666666668</v>
      </c>
      <c r="I212" s="36">
        <v>1254.3333333333333</v>
      </c>
      <c r="J212" s="36">
        <v>1267.9666666666669</v>
      </c>
      <c r="K212" s="31">
        <v>1240.7</v>
      </c>
      <c r="L212" s="31">
        <v>1216.05</v>
      </c>
      <c r="M212" s="31">
        <v>19.944970000000001</v>
      </c>
      <c r="N212" s="1"/>
      <c r="O212" s="1"/>
    </row>
    <row r="213" spans="1:15" ht="12.75" customHeight="1">
      <c r="A213" s="51">
        <v>204</v>
      </c>
      <c r="B213" s="53" t="s">
        <v>238</v>
      </c>
      <c r="C213" s="31">
        <v>485.05</v>
      </c>
      <c r="D213" s="36">
        <v>484.91666666666669</v>
      </c>
      <c r="E213" s="36">
        <v>482.68333333333339</v>
      </c>
      <c r="F213" s="36">
        <v>480.31666666666672</v>
      </c>
      <c r="G213" s="36">
        <v>478.08333333333343</v>
      </c>
      <c r="H213" s="36">
        <v>487.28333333333336</v>
      </c>
      <c r="I213" s="36">
        <v>489.51666666666659</v>
      </c>
      <c r="J213" s="36">
        <v>491.88333333333333</v>
      </c>
      <c r="K213" s="31">
        <v>487.15</v>
      </c>
      <c r="L213" s="31">
        <v>482.55</v>
      </c>
      <c r="M213" s="31">
        <v>32.071719999999999</v>
      </c>
      <c r="N213" s="1"/>
      <c r="O213" s="1"/>
    </row>
    <row r="214" spans="1:15" ht="12.75" customHeight="1">
      <c r="A214" s="51">
        <v>205</v>
      </c>
      <c r="B214" s="53" t="s">
        <v>303</v>
      </c>
      <c r="C214" s="31">
        <v>25.2</v>
      </c>
      <c r="D214" s="36">
        <v>25.099999999999998</v>
      </c>
      <c r="E214" s="36">
        <v>24.849999999999994</v>
      </c>
      <c r="F214" s="36">
        <v>24.499999999999996</v>
      </c>
      <c r="G214" s="36">
        <v>24.249999999999993</v>
      </c>
      <c r="H214" s="36">
        <v>25.449999999999996</v>
      </c>
      <c r="I214" s="36">
        <v>25.700000000000003</v>
      </c>
      <c r="J214" s="36">
        <v>26.049999999999997</v>
      </c>
      <c r="K214" s="31">
        <v>25.35</v>
      </c>
      <c r="L214" s="31">
        <v>24.75</v>
      </c>
      <c r="M214" s="31">
        <v>2118.4657200000001</v>
      </c>
      <c r="N214" s="1"/>
      <c r="O214" s="1"/>
    </row>
    <row r="215" spans="1:15" ht="12.75" customHeight="1">
      <c r="A215" s="51">
        <v>206</v>
      </c>
      <c r="B215" s="53" t="s">
        <v>239</v>
      </c>
      <c r="C215" s="31">
        <v>152.35</v>
      </c>
      <c r="D215" s="36">
        <v>152.38333333333333</v>
      </c>
      <c r="E215" s="36">
        <v>151.16666666666666</v>
      </c>
      <c r="F215" s="36">
        <v>149.98333333333332</v>
      </c>
      <c r="G215" s="36">
        <v>148.76666666666665</v>
      </c>
      <c r="H215" s="36">
        <v>153.56666666666666</v>
      </c>
      <c r="I215" s="36">
        <v>154.78333333333336</v>
      </c>
      <c r="J215" s="36">
        <v>155.96666666666667</v>
      </c>
      <c r="K215" s="31">
        <v>153.6</v>
      </c>
      <c r="L215" s="31">
        <v>151.19999999999999</v>
      </c>
      <c r="M215" s="31">
        <v>68.17653</v>
      </c>
      <c r="N215" s="1"/>
      <c r="O215" s="1"/>
    </row>
    <row r="216" spans="1:15" ht="12.75" customHeight="1">
      <c r="A216" s="51">
        <v>207</v>
      </c>
      <c r="B216" s="53" t="s">
        <v>304</v>
      </c>
      <c r="C216" s="31">
        <v>190.5</v>
      </c>
      <c r="D216" s="36">
        <v>189.85</v>
      </c>
      <c r="E216" s="36">
        <v>187.89999999999998</v>
      </c>
      <c r="F216" s="36">
        <v>185.29999999999998</v>
      </c>
      <c r="G216" s="36">
        <v>183.34999999999997</v>
      </c>
      <c r="H216" s="36">
        <v>192.45</v>
      </c>
      <c r="I216" s="36">
        <v>194.39999999999998</v>
      </c>
      <c r="J216" s="36">
        <v>197</v>
      </c>
      <c r="K216" s="31">
        <v>191.8</v>
      </c>
      <c r="L216" s="31">
        <v>187.25</v>
      </c>
      <c r="M216" s="31">
        <v>352.35138999999998</v>
      </c>
      <c r="N216" s="1"/>
      <c r="O216" s="1"/>
    </row>
    <row r="217" spans="1:15" ht="12.75" customHeight="1">
      <c r="A217" s="51">
        <v>208</v>
      </c>
      <c r="B217" s="53" t="s">
        <v>240</v>
      </c>
      <c r="C217" s="31">
        <v>1006.5</v>
      </c>
      <c r="D217" s="36">
        <v>999.63333333333333</v>
      </c>
      <c r="E217" s="36">
        <v>990.61666666666667</v>
      </c>
      <c r="F217" s="36">
        <v>974.73333333333335</v>
      </c>
      <c r="G217" s="36">
        <v>965.7166666666667</v>
      </c>
      <c r="H217" s="36">
        <v>1015.5166666666667</v>
      </c>
      <c r="I217" s="36">
        <v>1024.5333333333333</v>
      </c>
      <c r="J217" s="36">
        <v>1040.4166666666665</v>
      </c>
      <c r="K217" s="31">
        <v>1008.65</v>
      </c>
      <c r="L217" s="31">
        <v>983.75</v>
      </c>
      <c r="M217" s="31">
        <v>18.85389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305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306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307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241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242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243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244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245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246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247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248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249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250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251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252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253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254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255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1"/>
      <c r="B1" s="35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308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45390</v>
      </c>
      <c r="L6" s="1"/>
      <c r="M6" s="1"/>
      <c r="N6" s="1"/>
      <c r="O6" s="1"/>
    </row>
    <row r="7" spans="1:15" ht="12.75" customHeight="1">
      <c r="B7" s="1"/>
      <c r="C7" s="1" t="s">
        <v>309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5" t="s">
        <v>16</v>
      </c>
      <c r="B9" s="347" t="s">
        <v>18</v>
      </c>
      <c r="C9" s="350" t="s">
        <v>20</v>
      </c>
      <c r="D9" s="350" t="s">
        <v>21</v>
      </c>
      <c r="E9" s="342" t="s">
        <v>22</v>
      </c>
      <c r="F9" s="343"/>
      <c r="G9" s="344"/>
      <c r="H9" s="342" t="s">
        <v>23</v>
      </c>
      <c r="I9" s="343"/>
      <c r="J9" s="344"/>
      <c r="K9" s="26"/>
      <c r="L9" s="27"/>
      <c r="M9" s="48"/>
      <c r="N9" s="1"/>
      <c r="O9" s="1"/>
    </row>
    <row r="10" spans="1:15" ht="42.75" customHeight="1">
      <c r="A10" s="346"/>
      <c r="B10" s="349"/>
      <c r="C10" s="349"/>
      <c r="D10" s="34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256</v>
      </c>
      <c r="N10" s="1"/>
      <c r="O10" s="1"/>
    </row>
    <row r="11" spans="1:15" ht="12" customHeight="1">
      <c r="A11" s="33">
        <v>1</v>
      </c>
      <c r="B11" s="53" t="s">
        <v>310</v>
      </c>
      <c r="C11" s="31">
        <v>715.9</v>
      </c>
      <c r="D11" s="36">
        <v>715</v>
      </c>
      <c r="E11" s="36">
        <v>708</v>
      </c>
      <c r="F11" s="36">
        <v>700.1</v>
      </c>
      <c r="G11" s="36">
        <v>693.1</v>
      </c>
      <c r="H11" s="36">
        <v>722.9</v>
      </c>
      <c r="I11" s="36">
        <v>729.9</v>
      </c>
      <c r="J11" s="36">
        <v>737.8</v>
      </c>
      <c r="K11" s="31">
        <v>722</v>
      </c>
      <c r="L11" s="31">
        <v>707.1</v>
      </c>
      <c r="M11" s="31">
        <v>1.41185</v>
      </c>
      <c r="N11" s="1"/>
      <c r="O11" s="1"/>
    </row>
    <row r="12" spans="1:15" ht="12" customHeight="1">
      <c r="A12" s="33">
        <v>2</v>
      </c>
      <c r="B12" s="53" t="s">
        <v>311</v>
      </c>
      <c r="C12" s="31">
        <v>30348.45</v>
      </c>
      <c r="D12" s="36">
        <v>30349.483333333334</v>
      </c>
      <c r="E12" s="36">
        <v>30198.966666666667</v>
      </c>
      <c r="F12" s="36">
        <v>30049.483333333334</v>
      </c>
      <c r="G12" s="36">
        <v>29898.966666666667</v>
      </c>
      <c r="H12" s="36">
        <v>30498.966666666667</v>
      </c>
      <c r="I12" s="36">
        <v>30649.483333333337</v>
      </c>
      <c r="J12" s="36">
        <v>30798.966666666667</v>
      </c>
      <c r="K12" s="31">
        <v>30500</v>
      </c>
      <c r="L12" s="31">
        <v>30200</v>
      </c>
      <c r="M12" s="31">
        <v>1.553E-2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6669.85</v>
      </c>
      <c r="D13" s="36">
        <v>6622.8499999999995</v>
      </c>
      <c r="E13" s="36">
        <v>6561.9999999999991</v>
      </c>
      <c r="F13" s="36">
        <v>6454.15</v>
      </c>
      <c r="G13" s="36">
        <v>6393.2999999999993</v>
      </c>
      <c r="H13" s="36">
        <v>6730.6999999999989</v>
      </c>
      <c r="I13" s="36">
        <v>6791.5499999999993</v>
      </c>
      <c r="J13" s="36">
        <v>6899.3999999999987</v>
      </c>
      <c r="K13" s="31">
        <v>6683.7</v>
      </c>
      <c r="L13" s="31">
        <v>6515</v>
      </c>
      <c r="M13" s="31">
        <v>3.82254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2575.1</v>
      </c>
      <c r="D14" s="36">
        <v>2589.3666666666668</v>
      </c>
      <c r="E14" s="36">
        <v>2549.9833333333336</v>
      </c>
      <c r="F14" s="36">
        <v>2524.8666666666668</v>
      </c>
      <c r="G14" s="36">
        <v>2485.4833333333336</v>
      </c>
      <c r="H14" s="36">
        <v>2614.4833333333336</v>
      </c>
      <c r="I14" s="36">
        <v>2653.8666666666668</v>
      </c>
      <c r="J14" s="36">
        <v>2678.9833333333336</v>
      </c>
      <c r="K14" s="31">
        <v>2628.75</v>
      </c>
      <c r="L14" s="31">
        <v>2564.25</v>
      </c>
      <c r="M14" s="31">
        <v>2.7933500000000002</v>
      </c>
      <c r="N14" s="1"/>
      <c r="O14" s="1"/>
    </row>
    <row r="15" spans="1:15" ht="12" customHeight="1">
      <c r="A15" s="33">
        <v>5</v>
      </c>
      <c r="B15" s="53" t="s">
        <v>312</v>
      </c>
      <c r="C15" s="31">
        <v>3995.65</v>
      </c>
      <c r="D15" s="36">
        <v>3995.2166666666667</v>
      </c>
      <c r="E15" s="36">
        <v>3950.4333333333334</v>
      </c>
      <c r="F15" s="36">
        <v>3905.2166666666667</v>
      </c>
      <c r="G15" s="36">
        <v>3860.4333333333334</v>
      </c>
      <c r="H15" s="36">
        <v>4040.4333333333334</v>
      </c>
      <c r="I15" s="36">
        <v>4085.2166666666672</v>
      </c>
      <c r="J15" s="36">
        <v>4130.4333333333334</v>
      </c>
      <c r="K15" s="31">
        <v>4040</v>
      </c>
      <c r="L15" s="31">
        <v>3950</v>
      </c>
      <c r="M15" s="31">
        <v>0.29465000000000002</v>
      </c>
      <c r="N15" s="1"/>
      <c r="O15" s="1"/>
    </row>
    <row r="16" spans="1:15" ht="12" customHeight="1">
      <c r="A16" s="33">
        <v>6</v>
      </c>
      <c r="B16" s="53" t="s">
        <v>313</v>
      </c>
      <c r="C16" s="31">
        <v>1550.85</v>
      </c>
      <c r="D16" s="36">
        <v>1564.6166666666668</v>
      </c>
      <c r="E16" s="36">
        <v>1531.8833333333337</v>
      </c>
      <c r="F16" s="36">
        <v>1512.916666666667</v>
      </c>
      <c r="G16" s="36">
        <v>1480.1833333333338</v>
      </c>
      <c r="H16" s="36">
        <v>1583.5833333333335</v>
      </c>
      <c r="I16" s="36">
        <v>1616.3166666666666</v>
      </c>
      <c r="J16" s="36">
        <v>1635.2833333333333</v>
      </c>
      <c r="K16" s="31">
        <v>1597.35</v>
      </c>
      <c r="L16" s="31">
        <v>1545.65</v>
      </c>
      <c r="M16" s="31">
        <v>5.3856999999999999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634.75</v>
      </c>
      <c r="D17" s="36">
        <v>628.7166666666667</v>
      </c>
      <c r="E17" s="36">
        <v>620.43333333333339</v>
      </c>
      <c r="F17" s="36">
        <v>606.11666666666667</v>
      </c>
      <c r="G17" s="36">
        <v>597.83333333333337</v>
      </c>
      <c r="H17" s="36">
        <v>643.03333333333342</v>
      </c>
      <c r="I17" s="36">
        <v>651.31666666666672</v>
      </c>
      <c r="J17" s="36">
        <v>665.63333333333344</v>
      </c>
      <c r="K17" s="31">
        <v>637</v>
      </c>
      <c r="L17" s="31">
        <v>614.4</v>
      </c>
      <c r="M17" s="31">
        <v>45.026310000000002</v>
      </c>
      <c r="N17" s="1"/>
      <c r="O17" s="1"/>
    </row>
    <row r="18" spans="1:15" ht="12" customHeight="1">
      <c r="A18" s="33">
        <v>8</v>
      </c>
      <c r="B18" s="53" t="s">
        <v>314</v>
      </c>
      <c r="C18" s="31">
        <v>492.65</v>
      </c>
      <c r="D18" s="36">
        <v>490.75</v>
      </c>
      <c r="E18" s="36">
        <v>485.5</v>
      </c>
      <c r="F18" s="36">
        <v>478.35</v>
      </c>
      <c r="G18" s="36">
        <v>473.1</v>
      </c>
      <c r="H18" s="36">
        <v>497.9</v>
      </c>
      <c r="I18" s="36">
        <v>503.15</v>
      </c>
      <c r="J18" s="36">
        <v>510.29999999999995</v>
      </c>
      <c r="K18" s="31">
        <v>496</v>
      </c>
      <c r="L18" s="31">
        <v>483.6</v>
      </c>
      <c r="M18" s="31">
        <v>1.3919699999999999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696.45</v>
      </c>
      <c r="D19" s="36">
        <v>693.36666666666667</v>
      </c>
      <c r="E19" s="36">
        <v>686.73333333333335</v>
      </c>
      <c r="F19" s="36">
        <v>677.01666666666665</v>
      </c>
      <c r="G19" s="36">
        <v>670.38333333333333</v>
      </c>
      <c r="H19" s="36">
        <v>703.08333333333337</v>
      </c>
      <c r="I19" s="36">
        <v>709.71666666666681</v>
      </c>
      <c r="J19" s="36">
        <v>719.43333333333339</v>
      </c>
      <c r="K19" s="31">
        <v>700</v>
      </c>
      <c r="L19" s="31">
        <v>683.65</v>
      </c>
      <c r="M19" s="31">
        <v>6.3006799999999998</v>
      </c>
      <c r="N19" s="1"/>
      <c r="O19" s="1"/>
    </row>
    <row r="20" spans="1:15" ht="12" customHeight="1">
      <c r="A20" s="33">
        <v>10</v>
      </c>
      <c r="B20" s="53" t="s">
        <v>315</v>
      </c>
      <c r="C20" s="31">
        <v>1598.55</v>
      </c>
      <c r="D20" s="36">
        <v>1569.5166666666667</v>
      </c>
      <c r="E20" s="36">
        <v>1519.0333333333333</v>
      </c>
      <c r="F20" s="36">
        <v>1439.5166666666667</v>
      </c>
      <c r="G20" s="36">
        <v>1389.0333333333333</v>
      </c>
      <c r="H20" s="36">
        <v>1649.0333333333333</v>
      </c>
      <c r="I20" s="36">
        <v>1699.5166666666664</v>
      </c>
      <c r="J20" s="36">
        <v>1779.0333333333333</v>
      </c>
      <c r="K20" s="31">
        <v>1620</v>
      </c>
      <c r="L20" s="31">
        <v>1490</v>
      </c>
      <c r="M20" s="31">
        <v>55.099730000000001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26636.9</v>
      </c>
      <c r="D21" s="36">
        <v>26700</v>
      </c>
      <c r="E21" s="36">
        <v>26506.9</v>
      </c>
      <c r="F21" s="36">
        <v>26376.9</v>
      </c>
      <c r="G21" s="36">
        <v>26183.800000000003</v>
      </c>
      <c r="H21" s="36">
        <v>26830</v>
      </c>
      <c r="I21" s="36">
        <v>27023.1</v>
      </c>
      <c r="J21" s="36">
        <v>27153.1</v>
      </c>
      <c r="K21" s="31">
        <v>26893.1</v>
      </c>
      <c r="L21" s="31">
        <v>26570</v>
      </c>
      <c r="M21" s="31">
        <v>8.0009999999999998E-2</v>
      </c>
      <c r="N21" s="1"/>
      <c r="O21" s="1"/>
    </row>
    <row r="22" spans="1:15" ht="12" customHeight="1">
      <c r="A22" s="33">
        <v>12</v>
      </c>
      <c r="B22" s="53" t="s">
        <v>867</v>
      </c>
      <c r="C22" s="31">
        <v>1096.3</v>
      </c>
      <c r="D22" s="36">
        <v>1097.4166666666667</v>
      </c>
      <c r="E22" s="36">
        <v>1084.8833333333334</v>
      </c>
      <c r="F22" s="36">
        <v>1073.4666666666667</v>
      </c>
      <c r="G22" s="36">
        <v>1060.9333333333334</v>
      </c>
      <c r="H22" s="36">
        <v>1108.8333333333335</v>
      </c>
      <c r="I22" s="36">
        <v>1121.3666666666668</v>
      </c>
      <c r="J22" s="36">
        <v>1132.7833333333335</v>
      </c>
      <c r="K22" s="31">
        <v>1109.95</v>
      </c>
      <c r="L22" s="31">
        <v>1086</v>
      </c>
      <c r="M22" s="31">
        <v>7.4734100000000003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3224.8</v>
      </c>
      <c r="D23" s="36">
        <v>3212.5833333333335</v>
      </c>
      <c r="E23" s="36">
        <v>3191.166666666667</v>
      </c>
      <c r="F23" s="36">
        <v>3157.5333333333333</v>
      </c>
      <c r="G23" s="36">
        <v>3136.1166666666668</v>
      </c>
      <c r="H23" s="36">
        <v>3246.2166666666672</v>
      </c>
      <c r="I23" s="36">
        <v>3267.6333333333341</v>
      </c>
      <c r="J23" s="36">
        <v>3301.2666666666673</v>
      </c>
      <c r="K23" s="31">
        <v>3234</v>
      </c>
      <c r="L23" s="31">
        <v>3178.95</v>
      </c>
      <c r="M23" s="31">
        <v>7.5560700000000001</v>
      </c>
      <c r="N23" s="1"/>
      <c r="O23" s="1"/>
    </row>
    <row r="24" spans="1:15" ht="12.75" customHeight="1">
      <c r="A24" s="33">
        <v>14</v>
      </c>
      <c r="B24" s="53" t="s">
        <v>264</v>
      </c>
      <c r="C24" s="31">
        <v>1901.95</v>
      </c>
      <c r="D24" s="36">
        <v>1904.8999999999999</v>
      </c>
      <c r="E24" s="36">
        <v>1872.0499999999997</v>
      </c>
      <c r="F24" s="36">
        <v>1842.1499999999999</v>
      </c>
      <c r="G24" s="36">
        <v>1809.2999999999997</v>
      </c>
      <c r="H24" s="36">
        <v>1934.7999999999997</v>
      </c>
      <c r="I24" s="36">
        <v>1967.6499999999996</v>
      </c>
      <c r="J24" s="36">
        <v>1997.5499999999997</v>
      </c>
      <c r="K24" s="31">
        <v>1937.75</v>
      </c>
      <c r="L24" s="31">
        <v>1875</v>
      </c>
      <c r="M24" s="31">
        <v>7.2443900000000001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1375.55</v>
      </c>
      <c r="D25" s="36">
        <v>1371.5999999999997</v>
      </c>
      <c r="E25" s="36">
        <v>1361.2999999999993</v>
      </c>
      <c r="F25" s="36">
        <v>1347.0499999999995</v>
      </c>
      <c r="G25" s="36">
        <v>1336.7499999999991</v>
      </c>
      <c r="H25" s="36">
        <v>1385.8499999999995</v>
      </c>
      <c r="I25" s="36">
        <v>1396.15</v>
      </c>
      <c r="J25" s="36">
        <v>1410.3999999999996</v>
      </c>
      <c r="K25" s="31">
        <v>1381.9</v>
      </c>
      <c r="L25" s="31">
        <v>1357.35</v>
      </c>
      <c r="M25" s="31">
        <v>18.531199999999998</v>
      </c>
      <c r="N25" s="1"/>
      <c r="O25" s="1"/>
    </row>
    <row r="26" spans="1:15" ht="12.75" customHeight="1">
      <c r="A26" s="33">
        <v>16</v>
      </c>
      <c r="B26" s="53" t="s">
        <v>824</v>
      </c>
      <c r="C26" s="31">
        <v>626.70000000000005</v>
      </c>
      <c r="D26" s="36">
        <v>627.11666666666667</v>
      </c>
      <c r="E26" s="36">
        <v>617.73333333333335</v>
      </c>
      <c r="F26" s="36">
        <v>608.76666666666665</v>
      </c>
      <c r="G26" s="36">
        <v>599.38333333333333</v>
      </c>
      <c r="H26" s="36">
        <v>636.08333333333337</v>
      </c>
      <c r="I26" s="36">
        <v>645.46666666666681</v>
      </c>
      <c r="J26" s="36">
        <v>654.43333333333339</v>
      </c>
      <c r="K26" s="31">
        <v>636.5</v>
      </c>
      <c r="L26" s="31">
        <v>618.15</v>
      </c>
      <c r="M26" s="31">
        <v>39.1492</v>
      </c>
      <c r="N26" s="1"/>
      <c r="O26" s="1"/>
    </row>
    <row r="27" spans="1:15" ht="12.75" customHeight="1">
      <c r="A27" s="33">
        <v>17</v>
      </c>
      <c r="B27" s="53" t="s">
        <v>265</v>
      </c>
      <c r="C27" s="31">
        <v>979</v>
      </c>
      <c r="D27" s="36">
        <v>979.51666666666677</v>
      </c>
      <c r="E27" s="36">
        <v>970.03333333333353</v>
      </c>
      <c r="F27" s="36">
        <v>961.06666666666672</v>
      </c>
      <c r="G27" s="36">
        <v>951.58333333333348</v>
      </c>
      <c r="H27" s="36">
        <v>988.48333333333358</v>
      </c>
      <c r="I27" s="36">
        <v>997.96666666666692</v>
      </c>
      <c r="J27" s="36">
        <v>1006.9333333333336</v>
      </c>
      <c r="K27" s="31">
        <v>989</v>
      </c>
      <c r="L27" s="31">
        <v>970.55</v>
      </c>
      <c r="M27" s="31">
        <v>29.926159999999999</v>
      </c>
      <c r="N27" s="1"/>
      <c r="O27" s="1"/>
    </row>
    <row r="28" spans="1:15" ht="12.75" customHeight="1">
      <c r="A28" s="33">
        <v>18</v>
      </c>
      <c r="B28" s="53" t="s">
        <v>266</v>
      </c>
      <c r="C28" s="31">
        <v>352.2</v>
      </c>
      <c r="D28" s="36">
        <v>352.56666666666666</v>
      </c>
      <c r="E28" s="36">
        <v>349.88333333333333</v>
      </c>
      <c r="F28" s="36">
        <v>347.56666666666666</v>
      </c>
      <c r="G28" s="36">
        <v>344.88333333333333</v>
      </c>
      <c r="H28" s="36">
        <v>354.88333333333333</v>
      </c>
      <c r="I28" s="36">
        <v>357.56666666666661</v>
      </c>
      <c r="J28" s="36">
        <v>359.88333333333333</v>
      </c>
      <c r="K28" s="31">
        <v>355.25</v>
      </c>
      <c r="L28" s="31">
        <v>350.25</v>
      </c>
      <c r="M28" s="31">
        <v>12.690630000000001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204.8</v>
      </c>
      <c r="D29" s="36">
        <v>204.18333333333337</v>
      </c>
      <c r="E29" s="36">
        <v>201.71666666666673</v>
      </c>
      <c r="F29" s="36">
        <v>198.63333333333335</v>
      </c>
      <c r="G29" s="36">
        <v>196.16666666666671</v>
      </c>
      <c r="H29" s="36">
        <v>207.26666666666674</v>
      </c>
      <c r="I29" s="36">
        <v>209.73333333333338</v>
      </c>
      <c r="J29" s="36">
        <v>212.81666666666675</v>
      </c>
      <c r="K29" s="31">
        <v>206.65</v>
      </c>
      <c r="L29" s="31">
        <v>201.1</v>
      </c>
      <c r="M29" s="31">
        <v>37.178330000000003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237.35</v>
      </c>
      <c r="D30" s="36">
        <v>238.15</v>
      </c>
      <c r="E30" s="36">
        <v>234.4</v>
      </c>
      <c r="F30" s="36">
        <v>231.45</v>
      </c>
      <c r="G30" s="36">
        <v>227.7</v>
      </c>
      <c r="H30" s="36">
        <v>241.10000000000002</v>
      </c>
      <c r="I30" s="36">
        <v>244.85000000000002</v>
      </c>
      <c r="J30" s="36">
        <v>247.80000000000004</v>
      </c>
      <c r="K30" s="31">
        <v>241.9</v>
      </c>
      <c r="L30" s="31">
        <v>235.2</v>
      </c>
      <c r="M30" s="31">
        <v>63.704340000000002</v>
      </c>
      <c r="N30" s="1"/>
      <c r="O30" s="1"/>
    </row>
    <row r="31" spans="1:15" ht="12.75" customHeight="1">
      <c r="A31" s="33">
        <v>21</v>
      </c>
      <c r="B31" s="53" t="s">
        <v>316</v>
      </c>
      <c r="C31" s="31">
        <v>433.8</v>
      </c>
      <c r="D31" s="36">
        <v>436.93333333333334</v>
      </c>
      <c r="E31" s="36">
        <v>428.86666666666667</v>
      </c>
      <c r="F31" s="36">
        <v>423.93333333333334</v>
      </c>
      <c r="G31" s="36">
        <v>415.86666666666667</v>
      </c>
      <c r="H31" s="36">
        <v>441.86666666666667</v>
      </c>
      <c r="I31" s="36">
        <v>449.93333333333339</v>
      </c>
      <c r="J31" s="36">
        <v>454.86666666666667</v>
      </c>
      <c r="K31" s="31">
        <v>445</v>
      </c>
      <c r="L31" s="31">
        <v>432</v>
      </c>
      <c r="M31" s="31">
        <v>2.9010899999999999</v>
      </c>
      <c r="N31" s="1"/>
      <c r="O31" s="1"/>
    </row>
    <row r="32" spans="1:15" ht="12.75" customHeight="1">
      <c r="A32" s="33">
        <v>22</v>
      </c>
      <c r="B32" s="53" t="s">
        <v>317</v>
      </c>
      <c r="C32" s="31">
        <v>844.35</v>
      </c>
      <c r="D32" s="36">
        <v>844.18333333333339</v>
      </c>
      <c r="E32" s="36">
        <v>838.16666666666674</v>
      </c>
      <c r="F32" s="36">
        <v>831.98333333333335</v>
      </c>
      <c r="G32" s="36">
        <v>825.9666666666667</v>
      </c>
      <c r="H32" s="36">
        <v>850.36666666666679</v>
      </c>
      <c r="I32" s="36">
        <v>856.38333333333344</v>
      </c>
      <c r="J32" s="36">
        <v>862.56666666666683</v>
      </c>
      <c r="K32" s="31">
        <v>850.2</v>
      </c>
      <c r="L32" s="31">
        <v>838</v>
      </c>
      <c r="M32" s="31">
        <v>0.30085000000000001</v>
      </c>
      <c r="N32" s="1"/>
      <c r="O32" s="1"/>
    </row>
    <row r="33" spans="1:15" ht="12.75" customHeight="1">
      <c r="A33" s="33">
        <v>23</v>
      </c>
      <c r="B33" s="53" t="s">
        <v>318</v>
      </c>
      <c r="C33" s="31">
        <v>1096</v>
      </c>
      <c r="D33" s="36">
        <v>1100.2333333333333</v>
      </c>
      <c r="E33" s="36">
        <v>1084.1166666666668</v>
      </c>
      <c r="F33" s="36">
        <v>1072.2333333333333</v>
      </c>
      <c r="G33" s="36">
        <v>1056.1166666666668</v>
      </c>
      <c r="H33" s="36">
        <v>1112.1166666666668</v>
      </c>
      <c r="I33" s="36">
        <v>1128.2333333333331</v>
      </c>
      <c r="J33" s="36">
        <v>1140.1166666666668</v>
      </c>
      <c r="K33" s="31">
        <v>1116.3499999999999</v>
      </c>
      <c r="L33" s="31">
        <v>1088.3499999999999</v>
      </c>
      <c r="M33" s="31">
        <v>1.4599800000000001</v>
      </c>
      <c r="N33" s="1"/>
      <c r="O33" s="1"/>
    </row>
    <row r="34" spans="1:15" ht="12.75" customHeight="1">
      <c r="A34" s="33">
        <v>24</v>
      </c>
      <c r="B34" s="53" t="s">
        <v>319</v>
      </c>
      <c r="C34" s="31">
        <v>2181.6</v>
      </c>
      <c r="D34" s="36">
        <v>2182.3666666666663</v>
      </c>
      <c r="E34" s="36">
        <v>2155.5333333333328</v>
      </c>
      <c r="F34" s="36">
        <v>2129.4666666666667</v>
      </c>
      <c r="G34" s="36">
        <v>2102.6333333333332</v>
      </c>
      <c r="H34" s="36">
        <v>2208.4333333333325</v>
      </c>
      <c r="I34" s="36">
        <v>2235.2666666666655</v>
      </c>
      <c r="J34" s="36">
        <v>2261.3333333333321</v>
      </c>
      <c r="K34" s="31">
        <v>2209.1999999999998</v>
      </c>
      <c r="L34" s="31">
        <v>2156.3000000000002</v>
      </c>
      <c r="M34" s="31">
        <v>1.31951</v>
      </c>
      <c r="N34" s="1"/>
      <c r="O34" s="1"/>
    </row>
    <row r="35" spans="1:15" ht="12.75" customHeight="1">
      <c r="A35" s="33">
        <v>25</v>
      </c>
      <c r="B35" s="53" t="s">
        <v>320</v>
      </c>
      <c r="C35" s="31">
        <v>1008.55</v>
      </c>
      <c r="D35" s="36">
        <v>1016.9833333333335</v>
      </c>
      <c r="E35" s="36">
        <v>984.96666666666692</v>
      </c>
      <c r="F35" s="36">
        <v>961.38333333333344</v>
      </c>
      <c r="G35" s="36">
        <v>929.3666666666669</v>
      </c>
      <c r="H35" s="36">
        <v>1040.5666666666671</v>
      </c>
      <c r="I35" s="36">
        <v>1072.5833333333335</v>
      </c>
      <c r="J35" s="36">
        <v>1096.166666666667</v>
      </c>
      <c r="K35" s="31">
        <v>1049</v>
      </c>
      <c r="L35" s="31">
        <v>993.4</v>
      </c>
      <c r="M35" s="31">
        <v>2.34131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4912.6499999999996</v>
      </c>
      <c r="D36" s="36">
        <v>4962.6333333333332</v>
      </c>
      <c r="E36" s="36">
        <v>4830.2666666666664</v>
      </c>
      <c r="F36" s="36">
        <v>4747.8833333333332</v>
      </c>
      <c r="G36" s="36">
        <v>4615.5166666666664</v>
      </c>
      <c r="H36" s="36">
        <v>5045.0166666666664</v>
      </c>
      <c r="I36" s="36">
        <v>5177.3833333333332</v>
      </c>
      <c r="J36" s="36">
        <v>5259.7666666666664</v>
      </c>
      <c r="K36" s="31">
        <v>5095</v>
      </c>
      <c r="L36" s="31">
        <v>4880.25</v>
      </c>
      <c r="M36" s="31">
        <v>3.8442500000000002</v>
      </c>
      <c r="N36" s="1"/>
      <c r="O36" s="1"/>
    </row>
    <row r="37" spans="1:15" ht="12.75" customHeight="1">
      <c r="A37" s="33">
        <v>27</v>
      </c>
      <c r="B37" s="53" t="s">
        <v>321</v>
      </c>
      <c r="C37" s="31">
        <v>2103.6</v>
      </c>
      <c r="D37" s="36">
        <v>2113.3333333333335</v>
      </c>
      <c r="E37" s="36">
        <v>2078.666666666667</v>
      </c>
      <c r="F37" s="36">
        <v>2053.7333333333336</v>
      </c>
      <c r="G37" s="36">
        <v>2019.0666666666671</v>
      </c>
      <c r="H37" s="36">
        <v>2138.2666666666669</v>
      </c>
      <c r="I37" s="36">
        <v>2172.9333333333338</v>
      </c>
      <c r="J37" s="36">
        <v>2197.8666666666668</v>
      </c>
      <c r="K37" s="31">
        <v>2148</v>
      </c>
      <c r="L37" s="31">
        <v>2088.4</v>
      </c>
      <c r="M37" s="31">
        <v>2.6543199999999998</v>
      </c>
      <c r="N37" s="1"/>
      <c r="O37" s="1"/>
    </row>
    <row r="38" spans="1:15" ht="12.75" customHeight="1">
      <c r="A38" s="33">
        <v>28</v>
      </c>
      <c r="B38" s="53" t="s">
        <v>770</v>
      </c>
      <c r="C38" s="31">
        <v>77.599999999999994</v>
      </c>
      <c r="D38" s="36">
        <v>77.566666666666663</v>
      </c>
      <c r="E38" s="36">
        <v>76.333333333333329</v>
      </c>
      <c r="F38" s="36">
        <v>75.066666666666663</v>
      </c>
      <c r="G38" s="36">
        <v>73.833333333333329</v>
      </c>
      <c r="H38" s="36">
        <v>78.833333333333329</v>
      </c>
      <c r="I38" s="36">
        <v>80.066666666666677</v>
      </c>
      <c r="J38" s="36">
        <v>81.333333333333329</v>
      </c>
      <c r="K38" s="31">
        <v>78.8</v>
      </c>
      <c r="L38" s="31">
        <v>76.3</v>
      </c>
      <c r="M38" s="31">
        <v>27.466449999999998</v>
      </c>
      <c r="N38" s="1"/>
      <c r="O38" s="1"/>
    </row>
    <row r="39" spans="1:15" ht="12.75" customHeight="1">
      <c r="A39" s="33">
        <v>29</v>
      </c>
      <c r="B39" s="53" t="s">
        <v>868</v>
      </c>
      <c r="C39" s="31">
        <v>28.7</v>
      </c>
      <c r="D39" s="36">
        <v>28.899999999999995</v>
      </c>
      <c r="E39" s="36">
        <v>28.399999999999991</v>
      </c>
      <c r="F39" s="36">
        <v>28.099999999999998</v>
      </c>
      <c r="G39" s="36">
        <v>27.599999999999994</v>
      </c>
      <c r="H39" s="36">
        <v>29.199999999999989</v>
      </c>
      <c r="I39" s="36">
        <v>29.699999999999996</v>
      </c>
      <c r="J39" s="36">
        <v>29.999999999999986</v>
      </c>
      <c r="K39" s="31">
        <v>29.4</v>
      </c>
      <c r="L39" s="31">
        <v>28.6</v>
      </c>
      <c r="M39" s="31">
        <v>26.439399999999999</v>
      </c>
      <c r="N39" s="1"/>
      <c r="O39" s="1"/>
    </row>
    <row r="40" spans="1:15" ht="12.75" customHeight="1">
      <c r="A40" s="33">
        <v>30</v>
      </c>
      <c r="B40" s="53" t="s">
        <v>852</v>
      </c>
      <c r="C40" s="31">
        <v>810.6</v>
      </c>
      <c r="D40" s="36">
        <v>808.71666666666658</v>
      </c>
      <c r="E40" s="36">
        <v>803.43333333333317</v>
      </c>
      <c r="F40" s="36">
        <v>796.26666666666654</v>
      </c>
      <c r="G40" s="36">
        <v>790.98333333333312</v>
      </c>
      <c r="H40" s="36">
        <v>815.88333333333321</v>
      </c>
      <c r="I40" s="36">
        <v>821.16666666666674</v>
      </c>
      <c r="J40" s="36">
        <v>828.33333333333326</v>
      </c>
      <c r="K40" s="31">
        <v>814</v>
      </c>
      <c r="L40" s="31">
        <v>801.55</v>
      </c>
      <c r="M40" s="31">
        <v>2.35318</v>
      </c>
      <c r="N40" s="1"/>
      <c r="O40" s="1"/>
    </row>
    <row r="41" spans="1:15" ht="12.75" customHeight="1">
      <c r="A41" s="33">
        <v>31</v>
      </c>
      <c r="B41" s="53" t="s">
        <v>322</v>
      </c>
      <c r="C41" s="31">
        <v>3750.8</v>
      </c>
      <c r="D41" s="36">
        <v>3773.9666666666672</v>
      </c>
      <c r="E41" s="36">
        <v>3684.0333333333342</v>
      </c>
      <c r="F41" s="36">
        <v>3617.2666666666669</v>
      </c>
      <c r="G41" s="36">
        <v>3527.3333333333339</v>
      </c>
      <c r="H41" s="36">
        <v>3840.7333333333345</v>
      </c>
      <c r="I41" s="36">
        <v>3930.666666666667</v>
      </c>
      <c r="J41" s="36">
        <v>3997.4333333333348</v>
      </c>
      <c r="K41" s="31">
        <v>3863.9</v>
      </c>
      <c r="L41" s="31">
        <v>3707.2</v>
      </c>
      <c r="M41" s="31">
        <v>3.5053299999999998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627.20000000000005</v>
      </c>
      <c r="D42" s="36">
        <v>626.2166666666667</v>
      </c>
      <c r="E42" s="36">
        <v>619.18333333333339</v>
      </c>
      <c r="F42" s="36">
        <v>611.16666666666674</v>
      </c>
      <c r="G42" s="36">
        <v>604.13333333333344</v>
      </c>
      <c r="H42" s="36">
        <v>634.23333333333335</v>
      </c>
      <c r="I42" s="36">
        <v>641.26666666666665</v>
      </c>
      <c r="J42" s="36">
        <v>649.2833333333333</v>
      </c>
      <c r="K42" s="31">
        <v>633.25</v>
      </c>
      <c r="L42" s="31">
        <v>618.20000000000005</v>
      </c>
      <c r="M42" s="31">
        <v>23.862909999999999</v>
      </c>
      <c r="N42" s="1"/>
      <c r="O42" s="1"/>
    </row>
    <row r="43" spans="1:15" ht="12.75" customHeight="1">
      <c r="A43" s="33">
        <v>33</v>
      </c>
      <c r="B43" s="53" t="s">
        <v>323</v>
      </c>
      <c r="C43" s="31">
        <v>2977.9</v>
      </c>
      <c r="D43" s="36">
        <v>2970.3333333333335</v>
      </c>
      <c r="E43" s="36">
        <v>2939.666666666667</v>
      </c>
      <c r="F43" s="36">
        <v>2901.4333333333334</v>
      </c>
      <c r="G43" s="36">
        <v>2870.7666666666669</v>
      </c>
      <c r="H43" s="36">
        <v>3008.5666666666671</v>
      </c>
      <c r="I43" s="36">
        <v>3039.233333333334</v>
      </c>
      <c r="J43" s="36">
        <v>3077.4666666666672</v>
      </c>
      <c r="K43" s="31">
        <v>3001</v>
      </c>
      <c r="L43" s="31">
        <v>2932.1</v>
      </c>
      <c r="M43" s="31">
        <v>4.8030999999999997</v>
      </c>
      <c r="N43" s="1"/>
      <c r="O43" s="1"/>
    </row>
    <row r="44" spans="1:15" ht="12.75" customHeight="1">
      <c r="A44" s="33">
        <v>34</v>
      </c>
      <c r="B44" s="53" t="s">
        <v>324</v>
      </c>
      <c r="C44" s="31">
        <v>893.2</v>
      </c>
      <c r="D44" s="36">
        <v>893.33333333333337</v>
      </c>
      <c r="E44" s="36">
        <v>887.86666666666679</v>
      </c>
      <c r="F44" s="36">
        <v>882.53333333333342</v>
      </c>
      <c r="G44" s="36">
        <v>877.06666666666683</v>
      </c>
      <c r="H44" s="36">
        <v>898.66666666666674</v>
      </c>
      <c r="I44" s="36">
        <v>904.13333333333321</v>
      </c>
      <c r="J44" s="36">
        <v>909.4666666666667</v>
      </c>
      <c r="K44" s="31">
        <v>898.8</v>
      </c>
      <c r="L44" s="31">
        <v>888</v>
      </c>
      <c r="M44" s="31">
        <v>0.45034999999999997</v>
      </c>
      <c r="N44" s="1"/>
      <c r="O44" s="1"/>
    </row>
    <row r="45" spans="1:15" ht="12.75" customHeight="1">
      <c r="A45" s="33">
        <v>35</v>
      </c>
      <c r="B45" s="53" t="s">
        <v>826</v>
      </c>
      <c r="C45" s="31">
        <v>7346.15</v>
      </c>
      <c r="D45" s="36">
        <v>7267.7166666666672</v>
      </c>
      <c r="E45" s="36">
        <v>7088.4333333333343</v>
      </c>
      <c r="F45" s="36">
        <v>6830.7166666666672</v>
      </c>
      <c r="G45" s="36">
        <v>6651.4333333333343</v>
      </c>
      <c r="H45" s="36">
        <v>7525.4333333333343</v>
      </c>
      <c r="I45" s="36">
        <v>7704.7166666666672</v>
      </c>
      <c r="J45" s="36">
        <v>7962.4333333333343</v>
      </c>
      <c r="K45" s="31">
        <v>7447</v>
      </c>
      <c r="L45" s="31">
        <v>7010</v>
      </c>
      <c r="M45" s="31">
        <v>2.0756899999999998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6397.75</v>
      </c>
      <c r="D46" s="36">
        <v>6419.7666666666664</v>
      </c>
      <c r="E46" s="36">
        <v>6359.5333333333328</v>
      </c>
      <c r="F46" s="36">
        <v>6321.3166666666666</v>
      </c>
      <c r="G46" s="36">
        <v>6261.083333333333</v>
      </c>
      <c r="H46" s="36">
        <v>6457.9833333333327</v>
      </c>
      <c r="I46" s="36">
        <v>6518.2166666666662</v>
      </c>
      <c r="J46" s="36">
        <v>6556.4333333333325</v>
      </c>
      <c r="K46" s="31">
        <v>6480</v>
      </c>
      <c r="L46" s="31">
        <v>6381.55</v>
      </c>
      <c r="M46" s="31">
        <v>2.3900100000000002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468.45</v>
      </c>
      <c r="D47" s="36">
        <v>463.73333333333335</v>
      </c>
      <c r="E47" s="36">
        <v>457.51666666666671</v>
      </c>
      <c r="F47" s="36">
        <v>446.58333333333337</v>
      </c>
      <c r="G47" s="36">
        <v>440.36666666666673</v>
      </c>
      <c r="H47" s="36">
        <v>474.66666666666669</v>
      </c>
      <c r="I47" s="36">
        <v>480.88333333333338</v>
      </c>
      <c r="J47" s="36">
        <v>491.81666666666666</v>
      </c>
      <c r="K47" s="31">
        <v>469.95</v>
      </c>
      <c r="L47" s="31">
        <v>452.8</v>
      </c>
      <c r="M47" s="31">
        <v>27.77318</v>
      </c>
      <c r="N47" s="1"/>
      <c r="O47" s="1"/>
    </row>
    <row r="48" spans="1:15" ht="12.75" customHeight="1">
      <c r="A48" s="33">
        <v>38</v>
      </c>
      <c r="B48" s="53" t="s">
        <v>325</v>
      </c>
      <c r="C48" s="31">
        <v>328.35</v>
      </c>
      <c r="D48" s="36">
        <v>328.45</v>
      </c>
      <c r="E48" s="36">
        <v>324.45</v>
      </c>
      <c r="F48" s="36">
        <v>320.55</v>
      </c>
      <c r="G48" s="36">
        <v>316.55</v>
      </c>
      <c r="H48" s="36">
        <v>332.34999999999997</v>
      </c>
      <c r="I48" s="36">
        <v>336.34999999999997</v>
      </c>
      <c r="J48" s="36">
        <v>340.24999999999994</v>
      </c>
      <c r="K48" s="31">
        <v>332.45</v>
      </c>
      <c r="L48" s="31">
        <v>324.55</v>
      </c>
      <c r="M48" s="31">
        <v>2.1985800000000002</v>
      </c>
      <c r="N48" s="1"/>
      <c r="O48" s="1"/>
    </row>
    <row r="49" spans="1:15" ht="12.75" customHeight="1">
      <c r="A49" s="33">
        <v>39</v>
      </c>
      <c r="B49" s="53" t="s">
        <v>825</v>
      </c>
      <c r="C49" s="31">
        <v>626.54999999999995</v>
      </c>
      <c r="D49" s="36">
        <v>631.25</v>
      </c>
      <c r="E49" s="36">
        <v>618.5</v>
      </c>
      <c r="F49" s="36">
        <v>610.45000000000005</v>
      </c>
      <c r="G49" s="36">
        <v>597.70000000000005</v>
      </c>
      <c r="H49" s="36">
        <v>639.29999999999995</v>
      </c>
      <c r="I49" s="36">
        <v>652.04999999999995</v>
      </c>
      <c r="J49" s="36">
        <v>660.09999999999991</v>
      </c>
      <c r="K49" s="31">
        <v>644</v>
      </c>
      <c r="L49" s="31">
        <v>623.20000000000005</v>
      </c>
      <c r="M49" s="31">
        <v>3.9296099999999998</v>
      </c>
      <c r="N49" s="1"/>
      <c r="O49" s="1"/>
    </row>
    <row r="50" spans="1:15" ht="12.75" customHeight="1">
      <c r="A50" s="33">
        <v>40</v>
      </c>
      <c r="B50" s="53" t="s">
        <v>326</v>
      </c>
      <c r="C50" s="31">
        <v>595.54999999999995</v>
      </c>
      <c r="D50" s="36">
        <v>595</v>
      </c>
      <c r="E50" s="36">
        <v>573</v>
      </c>
      <c r="F50" s="36">
        <v>550.45000000000005</v>
      </c>
      <c r="G50" s="36">
        <v>528.45000000000005</v>
      </c>
      <c r="H50" s="36">
        <v>617.54999999999995</v>
      </c>
      <c r="I50" s="36">
        <v>639.54999999999995</v>
      </c>
      <c r="J50" s="36">
        <v>662.09999999999991</v>
      </c>
      <c r="K50" s="31">
        <v>617</v>
      </c>
      <c r="L50" s="31">
        <v>572.45000000000005</v>
      </c>
      <c r="M50" s="31">
        <v>38.049930000000003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176</v>
      </c>
      <c r="D51" s="36">
        <v>174.63333333333333</v>
      </c>
      <c r="E51" s="36">
        <v>172.76666666666665</v>
      </c>
      <c r="F51" s="36">
        <v>169.53333333333333</v>
      </c>
      <c r="G51" s="36">
        <v>167.66666666666666</v>
      </c>
      <c r="H51" s="36">
        <v>177.86666666666665</v>
      </c>
      <c r="I51" s="36">
        <v>179.73333333333332</v>
      </c>
      <c r="J51" s="36">
        <v>182.96666666666664</v>
      </c>
      <c r="K51" s="31">
        <v>176.5</v>
      </c>
      <c r="L51" s="31">
        <v>171.4</v>
      </c>
      <c r="M51" s="31">
        <v>154.36402000000001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2883.45</v>
      </c>
      <c r="D52" s="36">
        <v>2897.0666666666671</v>
      </c>
      <c r="E52" s="36">
        <v>2866.3833333333341</v>
      </c>
      <c r="F52" s="36">
        <v>2849.3166666666671</v>
      </c>
      <c r="G52" s="36">
        <v>2818.6333333333341</v>
      </c>
      <c r="H52" s="36">
        <v>2914.1333333333341</v>
      </c>
      <c r="I52" s="36">
        <v>2944.8166666666675</v>
      </c>
      <c r="J52" s="36">
        <v>2961.8833333333341</v>
      </c>
      <c r="K52" s="31">
        <v>2927.75</v>
      </c>
      <c r="L52" s="31">
        <v>2880</v>
      </c>
      <c r="M52" s="31">
        <v>11.55672</v>
      </c>
      <c r="N52" s="1"/>
      <c r="O52" s="1"/>
    </row>
    <row r="53" spans="1:15" ht="12.75" customHeight="1">
      <c r="A53" s="33">
        <v>43</v>
      </c>
      <c r="B53" s="53" t="s">
        <v>327</v>
      </c>
      <c r="C53" s="31">
        <v>456.75</v>
      </c>
      <c r="D53" s="36">
        <v>456.93333333333334</v>
      </c>
      <c r="E53" s="36">
        <v>451.81666666666666</v>
      </c>
      <c r="F53" s="36">
        <v>446.88333333333333</v>
      </c>
      <c r="G53" s="36">
        <v>441.76666666666665</v>
      </c>
      <c r="H53" s="36">
        <v>461.86666666666667</v>
      </c>
      <c r="I53" s="36">
        <v>466.98333333333335</v>
      </c>
      <c r="J53" s="36">
        <v>471.91666666666669</v>
      </c>
      <c r="K53" s="31">
        <v>462.05</v>
      </c>
      <c r="L53" s="31">
        <v>452</v>
      </c>
      <c r="M53" s="31">
        <v>13.281319999999999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2042.3</v>
      </c>
      <c r="D54" s="36">
        <v>2048.7333333333331</v>
      </c>
      <c r="E54" s="36">
        <v>2029.5166666666664</v>
      </c>
      <c r="F54" s="36">
        <v>2016.7333333333333</v>
      </c>
      <c r="G54" s="36">
        <v>1997.5166666666667</v>
      </c>
      <c r="H54" s="36">
        <v>2061.5166666666664</v>
      </c>
      <c r="I54" s="36">
        <v>2080.7333333333327</v>
      </c>
      <c r="J54" s="36">
        <v>2093.516666666666</v>
      </c>
      <c r="K54" s="31">
        <v>2067.9499999999998</v>
      </c>
      <c r="L54" s="31">
        <v>2035.95</v>
      </c>
      <c r="M54" s="31">
        <v>3.01755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5971.15</v>
      </c>
      <c r="D55" s="36">
        <v>5974.7166666666662</v>
      </c>
      <c r="E55" s="36">
        <v>5931.4833333333327</v>
      </c>
      <c r="F55" s="36">
        <v>5891.8166666666666</v>
      </c>
      <c r="G55" s="36">
        <v>5848.583333333333</v>
      </c>
      <c r="H55" s="36">
        <v>6014.3833333333323</v>
      </c>
      <c r="I55" s="36">
        <v>6057.6166666666659</v>
      </c>
      <c r="J55" s="36">
        <v>6097.2833333333319</v>
      </c>
      <c r="K55" s="31">
        <v>6017.95</v>
      </c>
      <c r="L55" s="31">
        <v>5935.05</v>
      </c>
      <c r="M55" s="31">
        <v>0.31529000000000001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1123.7</v>
      </c>
      <c r="D56" s="36">
        <v>1128.6666666666667</v>
      </c>
      <c r="E56" s="36">
        <v>1115.3333333333335</v>
      </c>
      <c r="F56" s="36">
        <v>1106.9666666666667</v>
      </c>
      <c r="G56" s="36">
        <v>1093.6333333333334</v>
      </c>
      <c r="H56" s="36">
        <v>1137.0333333333335</v>
      </c>
      <c r="I56" s="36">
        <v>1150.366666666667</v>
      </c>
      <c r="J56" s="36">
        <v>1158.7333333333336</v>
      </c>
      <c r="K56" s="31">
        <v>1142</v>
      </c>
      <c r="L56" s="31">
        <v>1120.3</v>
      </c>
      <c r="M56" s="31">
        <v>16.966329999999999</v>
      </c>
      <c r="N56" s="1"/>
      <c r="O56" s="1"/>
    </row>
    <row r="57" spans="1:15" ht="12.75" customHeight="1">
      <c r="A57" s="33">
        <v>47</v>
      </c>
      <c r="B57" s="53" t="s">
        <v>328</v>
      </c>
      <c r="C57" s="31">
        <v>528.45000000000005</v>
      </c>
      <c r="D57" s="36">
        <v>530.33333333333337</v>
      </c>
      <c r="E57" s="36">
        <v>523.66666666666674</v>
      </c>
      <c r="F57" s="36">
        <v>518.88333333333333</v>
      </c>
      <c r="G57" s="36">
        <v>512.2166666666667</v>
      </c>
      <c r="H57" s="36">
        <v>535.11666666666679</v>
      </c>
      <c r="I57" s="36">
        <v>541.78333333333353</v>
      </c>
      <c r="J57" s="36">
        <v>546.56666666666683</v>
      </c>
      <c r="K57" s="31">
        <v>537</v>
      </c>
      <c r="L57" s="31">
        <v>525.54999999999995</v>
      </c>
      <c r="M57" s="31">
        <v>2.6564899999999998</v>
      </c>
      <c r="N57" s="1"/>
      <c r="O57" s="1"/>
    </row>
    <row r="58" spans="1:15" ht="12.75" customHeight="1">
      <c r="A58" s="33">
        <v>48</v>
      </c>
      <c r="B58" s="53" t="s">
        <v>267</v>
      </c>
      <c r="C58" s="31">
        <v>4619.25</v>
      </c>
      <c r="D58" s="36">
        <v>4620.416666666667</v>
      </c>
      <c r="E58" s="36">
        <v>4555.8333333333339</v>
      </c>
      <c r="F58" s="36">
        <v>4492.416666666667</v>
      </c>
      <c r="G58" s="36">
        <v>4427.8333333333339</v>
      </c>
      <c r="H58" s="36">
        <v>4683.8333333333339</v>
      </c>
      <c r="I58" s="36">
        <v>4748.4166666666679</v>
      </c>
      <c r="J58" s="36">
        <v>4811.8333333333339</v>
      </c>
      <c r="K58" s="31">
        <v>4685</v>
      </c>
      <c r="L58" s="31">
        <v>4557</v>
      </c>
      <c r="M58" s="31">
        <v>4.1802200000000003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1059.0999999999999</v>
      </c>
      <c r="D59" s="36">
        <v>1056.7333333333333</v>
      </c>
      <c r="E59" s="36">
        <v>1050.4666666666667</v>
      </c>
      <c r="F59" s="36">
        <v>1041.8333333333333</v>
      </c>
      <c r="G59" s="36">
        <v>1035.5666666666666</v>
      </c>
      <c r="H59" s="36">
        <v>1065.3666666666668</v>
      </c>
      <c r="I59" s="36">
        <v>1071.6333333333337</v>
      </c>
      <c r="J59" s="36">
        <v>1080.2666666666669</v>
      </c>
      <c r="K59" s="31">
        <v>1063</v>
      </c>
      <c r="L59" s="31">
        <v>1048.0999999999999</v>
      </c>
      <c r="M59" s="31">
        <v>92.101870000000005</v>
      </c>
      <c r="N59" s="1"/>
      <c r="O59" s="1"/>
    </row>
    <row r="60" spans="1:15" ht="12.75" customHeight="1">
      <c r="A60" s="33">
        <v>50</v>
      </c>
      <c r="B60" s="53" t="s">
        <v>329</v>
      </c>
      <c r="C60" s="31">
        <v>3356.55</v>
      </c>
      <c r="D60" s="36">
        <v>3354.65</v>
      </c>
      <c r="E60" s="36">
        <v>3317.4</v>
      </c>
      <c r="F60" s="36">
        <v>3278.25</v>
      </c>
      <c r="G60" s="36">
        <v>3241</v>
      </c>
      <c r="H60" s="36">
        <v>3393.8</v>
      </c>
      <c r="I60" s="36">
        <v>3431.05</v>
      </c>
      <c r="J60" s="36">
        <v>3470.2000000000003</v>
      </c>
      <c r="K60" s="31">
        <v>3391.9</v>
      </c>
      <c r="L60" s="31">
        <v>3315.5</v>
      </c>
      <c r="M60" s="31">
        <v>4.7239300000000002</v>
      </c>
      <c r="N60" s="1"/>
      <c r="O60" s="1"/>
    </row>
    <row r="61" spans="1:15" ht="12.75" customHeight="1">
      <c r="A61" s="33">
        <v>51</v>
      </c>
      <c r="B61" s="53" t="s">
        <v>828</v>
      </c>
      <c r="C61" s="31">
        <v>352.85</v>
      </c>
      <c r="D61" s="36">
        <v>350.56666666666661</v>
      </c>
      <c r="E61" s="36">
        <v>346.18333333333322</v>
      </c>
      <c r="F61" s="36">
        <v>339.51666666666659</v>
      </c>
      <c r="G61" s="36">
        <v>335.13333333333321</v>
      </c>
      <c r="H61" s="36">
        <v>357.23333333333323</v>
      </c>
      <c r="I61" s="36">
        <v>361.61666666666667</v>
      </c>
      <c r="J61" s="36">
        <v>368.28333333333325</v>
      </c>
      <c r="K61" s="31">
        <v>354.95</v>
      </c>
      <c r="L61" s="31">
        <v>343.9</v>
      </c>
      <c r="M61" s="31">
        <v>33.78633</v>
      </c>
      <c r="N61" s="1"/>
      <c r="O61" s="1"/>
    </row>
    <row r="62" spans="1:15" ht="12.75" customHeight="1">
      <c r="A62" s="33">
        <v>52</v>
      </c>
      <c r="B62" s="53" t="s">
        <v>330</v>
      </c>
      <c r="C62" s="31">
        <v>2875.6</v>
      </c>
      <c r="D62" s="36">
        <v>2886.8666666666668</v>
      </c>
      <c r="E62" s="36">
        <v>2838.7333333333336</v>
      </c>
      <c r="F62" s="36">
        <v>2801.8666666666668</v>
      </c>
      <c r="G62" s="36">
        <v>2753.7333333333336</v>
      </c>
      <c r="H62" s="36">
        <v>2923.7333333333336</v>
      </c>
      <c r="I62" s="36">
        <v>2971.8666666666668</v>
      </c>
      <c r="J62" s="36">
        <v>3008.7333333333336</v>
      </c>
      <c r="K62" s="31">
        <v>2935</v>
      </c>
      <c r="L62" s="31">
        <v>2850</v>
      </c>
      <c r="M62" s="31">
        <v>8.8793799999999994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9009.5</v>
      </c>
      <c r="D63" s="36">
        <v>9046.6666666666661</v>
      </c>
      <c r="E63" s="36">
        <v>8963.3333333333321</v>
      </c>
      <c r="F63" s="36">
        <v>8917.1666666666661</v>
      </c>
      <c r="G63" s="36">
        <v>8833.8333333333321</v>
      </c>
      <c r="H63" s="36">
        <v>9092.8333333333321</v>
      </c>
      <c r="I63" s="36">
        <v>9176.1666666666642</v>
      </c>
      <c r="J63" s="36">
        <v>9222.3333333333321</v>
      </c>
      <c r="K63" s="31">
        <v>9130</v>
      </c>
      <c r="L63" s="31">
        <v>9000.5</v>
      </c>
      <c r="M63" s="31">
        <v>3.5630500000000001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7175.65</v>
      </c>
      <c r="D64" s="36">
        <v>7196.8833333333341</v>
      </c>
      <c r="E64" s="36">
        <v>7134.7666666666682</v>
      </c>
      <c r="F64" s="36">
        <v>7093.8833333333341</v>
      </c>
      <c r="G64" s="36">
        <v>7031.7666666666682</v>
      </c>
      <c r="H64" s="36">
        <v>7237.7666666666682</v>
      </c>
      <c r="I64" s="36">
        <v>7299.883333333335</v>
      </c>
      <c r="J64" s="36">
        <v>7340.7666666666682</v>
      </c>
      <c r="K64" s="31">
        <v>7259</v>
      </c>
      <c r="L64" s="31">
        <v>7156</v>
      </c>
      <c r="M64" s="31">
        <v>12.00494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1677.95</v>
      </c>
      <c r="D65" s="36">
        <v>1670.4666666666665</v>
      </c>
      <c r="E65" s="36">
        <v>1659.4333333333329</v>
      </c>
      <c r="F65" s="36">
        <v>1640.9166666666665</v>
      </c>
      <c r="G65" s="36">
        <v>1629.883333333333</v>
      </c>
      <c r="H65" s="36">
        <v>1688.9833333333329</v>
      </c>
      <c r="I65" s="36">
        <v>1700.0166666666662</v>
      </c>
      <c r="J65" s="36">
        <v>1718.5333333333328</v>
      </c>
      <c r="K65" s="31">
        <v>1681.5</v>
      </c>
      <c r="L65" s="31">
        <v>1651.95</v>
      </c>
      <c r="M65" s="31">
        <v>23.642430000000001</v>
      </c>
      <c r="N65" s="1"/>
      <c r="O65" s="1"/>
    </row>
    <row r="66" spans="1:15" ht="12.75" customHeight="1">
      <c r="A66" s="33">
        <v>56</v>
      </c>
      <c r="B66" s="53" t="s">
        <v>268</v>
      </c>
      <c r="C66" s="31">
        <v>8195.5499999999993</v>
      </c>
      <c r="D66" s="36">
        <v>8176.5166666666664</v>
      </c>
      <c r="E66" s="36">
        <v>8144.0333333333328</v>
      </c>
      <c r="F66" s="36">
        <v>8092.5166666666664</v>
      </c>
      <c r="G66" s="36">
        <v>8060.0333333333328</v>
      </c>
      <c r="H66" s="36">
        <v>8228.0333333333328</v>
      </c>
      <c r="I66" s="36">
        <v>8260.5166666666664</v>
      </c>
      <c r="J66" s="36">
        <v>8312.0333333333328</v>
      </c>
      <c r="K66" s="31">
        <v>8209</v>
      </c>
      <c r="L66" s="31">
        <v>8125</v>
      </c>
      <c r="M66" s="31">
        <v>0.20380999999999999</v>
      </c>
      <c r="N66" s="1"/>
      <c r="O66" s="1"/>
    </row>
    <row r="67" spans="1:15" ht="12.75" customHeight="1">
      <c r="A67" s="33">
        <v>57</v>
      </c>
      <c r="B67" s="53" t="s">
        <v>331</v>
      </c>
      <c r="C67" s="31">
        <v>2238.4</v>
      </c>
      <c r="D67" s="36">
        <v>2250.2833333333333</v>
      </c>
      <c r="E67" s="36">
        <v>2198.1166666666668</v>
      </c>
      <c r="F67" s="36">
        <v>2157.8333333333335</v>
      </c>
      <c r="G67" s="36">
        <v>2105.666666666667</v>
      </c>
      <c r="H67" s="36">
        <v>2290.5666666666666</v>
      </c>
      <c r="I67" s="36">
        <v>2342.7333333333336</v>
      </c>
      <c r="J67" s="36">
        <v>2383.0166666666664</v>
      </c>
      <c r="K67" s="31">
        <v>2302.4499999999998</v>
      </c>
      <c r="L67" s="31">
        <v>2210</v>
      </c>
      <c r="M67" s="31">
        <v>1.1197299999999999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2404.5</v>
      </c>
      <c r="D68" s="36">
        <v>2377.8333333333335</v>
      </c>
      <c r="E68" s="36">
        <v>2338.666666666667</v>
      </c>
      <c r="F68" s="36">
        <v>2272.8333333333335</v>
      </c>
      <c r="G68" s="36">
        <v>2233.666666666667</v>
      </c>
      <c r="H68" s="36">
        <v>2443.666666666667</v>
      </c>
      <c r="I68" s="36">
        <v>2482.8333333333339</v>
      </c>
      <c r="J68" s="36">
        <v>2548.666666666667</v>
      </c>
      <c r="K68" s="31">
        <v>2417</v>
      </c>
      <c r="L68" s="31">
        <v>2312</v>
      </c>
      <c r="M68" s="31">
        <v>5.53111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388.9</v>
      </c>
      <c r="D69" s="36">
        <v>387.13333333333338</v>
      </c>
      <c r="E69" s="36">
        <v>383.26666666666677</v>
      </c>
      <c r="F69" s="36">
        <v>377.63333333333338</v>
      </c>
      <c r="G69" s="36">
        <v>373.76666666666677</v>
      </c>
      <c r="H69" s="36">
        <v>392.76666666666677</v>
      </c>
      <c r="I69" s="36">
        <v>396.63333333333344</v>
      </c>
      <c r="J69" s="36">
        <v>402.26666666666677</v>
      </c>
      <c r="K69" s="31">
        <v>391</v>
      </c>
      <c r="L69" s="31">
        <v>381.5</v>
      </c>
      <c r="M69" s="31">
        <v>18.08597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197.35</v>
      </c>
      <c r="D70" s="36">
        <v>198.95000000000002</v>
      </c>
      <c r="E70" s="36">
        <v>194.90000000000003</v>
      </c>
      <c r="F70" s="36">
        <v>192.45000000000002</v>
      </c>
      <c r="G70" s="36">
        <v>188.40000000000003</v>
      </c>
      <c r="H70" s="36">
        <v>201.40000000000003</v>
      </c>
      <c r="I70" s="36">
        <v>205.45000000000005</v>
      </c>
      <c r="J70" s="36">
        <v>207.90000000000003</v>
      </c>
      <c r="K70" s="31">
        <v>203</v>
      </c>
      <c r="L70" s="31">
        <v>196.5</v>
      </c>
      <c r="M70" s="31">
        <v>335.90383000000003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268.89999999999998</v>
      </c>
      <c r="D71" s="36">
        <v>268.61666666666667</v>
      </c>
      <c r="E71" s="36">
        <v>266.43333333333334</v>
      </c>
      <c r="F71" s="36">
        <v>263.96666666666664</v>
      </c>
      <c r="G71" s="36">
        <v>261.7833333333333</v>
      </c>
      <c r="H71" s="36">
        <v>271.08333333333337</v>
      </c>
      <c r="I71" s="36">
        <v>273.26666666666677</v>
      </c>
      <c r="J71" s="36">
        <v>275.73333333333341</v>
      </c>
      <c r="K71" s="31">
        <v>270.8</v>
      </c>
      <c r="L71" s="31">
        <v>266.14999999999998</v>
      </c>
      <c r="M71" s="31">
        <v>112.96905</v>
      </c>
      <c r="N71" s="1"/>
      <c r="O71" s="1"/>
    </row>
    <row r="72" spans="1:15" ht="12.75" customHeight="1">
      <c r="A72" s="33">
        <v>62</v>
      </c>
      <c r="B72" s="53" t="s">
        <v>269</v>
      </c>
      <c r="C72" s="31">
        <v>148.5</v>
      </c>
      <c r="D72" s="36">
        <v>147.70000000000002</v>
      </c>
      <c r="E72" s="36">
        <v>145.90000000000003</v>
      </c>
      <c r="F72" s="36">
        <v>143.30000000000001</v>
      </c>
      <c r="G72" s="36">
        <v>141.50000000000003</v>
      </c>
      <c r="H72" s="36">
        <v>150.30000000000004</v>
      </c>
      <c r="I72" s="36">
        <v>152.10000000000005</v>
      </c>
      <c r="J72" s="36">
        <v>154.70000000000005</v>
      </c>
      <c r="K72" s="31">
        <v>149.5</v>
      </c>
      <c r="L72" s="31">
        <v>145.1</v>
      </c>
      <c r="M72" s="31">
        <v>137.54759000000001</v>
      </c>
      <c r="N72" s="1"/>
      <c r="O72" s="1"/>
    </row>
    <row r="73" spans="1:15" ht="12.75" customHeight="1">
      <c r="A73" s="33">
        <v>63</v>
      </c>
      <c r="B73" s="53" t="s">
        <v>332</v>
      </c>
      <c r="C73" s="31">
        <v>65.7</v>
      </c>
      <c r="D73" s="36">
        <v>65.816666666666663</v>
      </c>
      <c r="E73" s="36">
        <v>64.833333333333329</v>
      </c>
      <c r="F73" s="36">
        <v>63.966666666666669</v>
      </c>
      <c r="G73" s="36">
        <v>62.983333333333334</v>
      </c>
      <c r="H73" s="36">
        <v>66.683333333333323</v>
      </c>
      <c r="I73" s="36">
        <v>67.666666666666671</v>
      </c>
      <c r="J73" s="36">
        <v>68.533333333333317</v>
      </c>
      <c r="K73" s="31">
        <v>66.8</v>
      </c>
      <c r="L73" s="31">
        <v>64.95</v>
      </c>
      <c r="M73" s="31">
        <v>291.34926999999999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1359.4</v>
      </c>
      <c r="D74" s="36">
        <v>1358.9666666666667</v>
      </c>
      <c r="E74" s="36">
        <v>1350.9333333333334</v>
      </c>
      <c r="F74" s="36">
        <v>1342.4666666666667</v>
      </c>
      <c r="G74" s="36">
        <v>1334.4333333333334</v>
      </c>
      <c r="H74" s="36">
        <v>1367.4333333333334</v>
      </c>
      <c r="I74" s="36">
        <v>1375.4666666666667</v>
      </c>
      <c r="J74" s="36">
        <v>1383.9333333333334</v>
      </c>
      <c r="K74" s="31">
        <v>1367</v>
      </c>
      <c r="L74" s="31">
        <v>1350.5</v>
      </c>
      <c r="M74" s="31">
        <v>4.3536900000000003</v>
      </c>
      <c r="N74" s="1"/>
      <c r="O74" s="1"/>
    </row>
    <row r="75" spans="1:15" ht="12.75" customHeight="1">
      <c r="A75" s="33">
        <v>65</v>
      </c>
      <c r="B75" s="53" t="s">
        <v>333</v>
      </c>
      <c r="C75" s="31">
        <v>5423</v>
      </c>
      <c r="D75" s="36">
        <v>5421.9333333333334</v>
      </c>
      <c r="E75" s="36">
        <v>5385.8666666666668</v>
      </c>
      <c r="F75" s="36">
        <v>5348.7333333333336</v>
      </c>
      <c r="G75" s="36">
        <v>5312.666666666667</v>
      </c>
      <c r="H75" s="36">
        <v>5459.0666666666666</v>
      </c>
      <c r="I75" s="36">
        <v>5495.1333333333341</v>
      </c>
      <c r="J75" s="36">
        <v>5532.2666666666664</v>
      </c>
      <c r="K75" s="31">
        <v>5458</v>
      </c>
      <c r="L75" s="31">
        <v>5384.8</v>
      </c>
      <c r="M75" s="31">
        <v>4.8399999999999999E-2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562.15</v>
      </c>
      <c r="D76" s="36">
        <v>560.16666666666663</v>
      </c>
      <c r="E76" s="36">
        <v>556.98333333333323</v>
      </c>
      <c r="F76" s="36">
        <v>551.81666666666661</v>
      </c>
      <c r="G76" s="36">
        <v>548.63333333333321</v>
      </c>
      <c r="H76" s="36">
        <v>565.33333333333326</v>
      </c>
      <c r="I76" s="36">
        <v>568.51666666666665</v>
      </c>
      <c r="J76" s="36">
        <v>573.68333333333328</v>
      </c>
      <c r="K76" s="31">
        <v>563.35</v>
      </c>
      <c r="L76" s="31">
        <v>555</v>
      </c>
      <c r="M76" s="31">
        <v>3.2898000000000001</v>
      </c>
      <c r="N76" s="1"/>
      <c r="O76" s="1"/>
    </row>
    <row r="77" spans="1:15" ht="12.75" customHeight="1">
      <c r="A77" s="33">
        <v>67</v>
      </c>
      <c r="B77" s="53" t="s">
        <v>334</v>
      </c>
      <c r="C77" s="31">
        <v>1744.8</v>
      </c>
      <c r="D77" s="36">
        <v>1750.2666666666667</v>
      </c>
      <c r="E77" s="36">
        <v>1730.5333333333333</v>
      </c>
      <c r="F77" s="36">
        <v>1716.2666666666667</v>
      </c>
      <c r="G77" s="36">
        <v>1696.5333333333333</v>
      </c>
      <c r="H77" s="36">
        <v>1764.5333333333333</v>
      </c>
      <c r="I77" s="36">
        <v>1784.2666666666664</v>
      </c>
      <c r="J77" s="36">
        <v>1798.5333333333333</v>
      </c>
      <c r="K77" s="31">
        <v>1770</v>
      </c>
      <c r="L77" s="31">
        <v>1736</v>
      </c>
      <c r="M77" s="31">
        <v>3.6680299999999999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224.5</v>
      </c>
      <c r="D78" s="36">
        <v>223.08333333333334</v>
      </c>
      <c r="E78" s="36">
        <v>220.16666666666669</v>
      </c>
      <c r="F78" s="36">
        <v>215.83333333333334</v>
      </c>
      <c r="G78" s="36">
        <v>212.91666666666669</v>
      </c>
      <c r="H78" s="36">
        <v>227.41666666666669</v>
      </c>
      <c r="I78" s="36">
        <v>230.33333333333337</v>
      </c>
      <c r="J78" s="36">
        <v>234.66666666666669</v>
      </c>
      <c r="K78" s="31">
        <v>226</v>
      </c>
      <c r="L78" s="31">
        <v>218.75</v>
      </c>
      <c r="M78" s="31">
        <v>253.65958000000001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1145.6500000000001</v>
      </c>
      <c r="D79" s="36">
        <v>1145.5166666666667</v>
      </c>
      <c r="E79" s="36">
        <v>1136.1333333333332</v>
      </c>
      <c r="F79" s="36">
        <v>1126.6166666666666</v>
      </c>
      <c r="G79" s="36">
        <v>1117.2333333333331</v>
      </c>
      <c r="H79" s="36">
        <v>1155.0333333333333</v>
      </c>
      <c r="I79" s="36">
        <v>1164.416666666667</v>
      </c>
      <c r="J79" s="36">
        <v>1173.9333333333334</v>
      </c>
      <c r="K79" s="31">
        <v>1154.9000000000001</v>
      </c>
      <c r="L79" s="31">
        <v>1136</v>
      </c>
      <c r="M79" s="31">
        <v>8.3839600000000001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254.95</v>
      </c>
      <c r="D80" s="36">
        <v>252.86666666666667</v>
      </c>
      <c r="E80" s="36">
        <v>249.83333333333334</v>
      </c>
      <c r="F80" s="36">
        <v>244.71666666666667</v>
      </c>
      <c r="G80" s="36">
        <v>241.68333333333334</v>
      </c>
      <c r="H80" s="36">
        <v>257.98333333333335</v>
      </c>
      <c r="I80" s="36">
        <v>261.01666666666665</v>
      </c>
      <c r="J80" s="36">
        <v>266.13333333333333</v>
      </c>
      <c r="K80" s="31">
        <v>255.9</v>
      </c>
      <c r="L80" s="31">
        <v>247.75</v>
      </c>
      <c r="M80" s="31">
        <v>145.49888000000001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590.45000000000005</v>
      </c>
      <c r="D81" s="36">
        <v>588.33333333333337</v>
      </c>
      <c r="E81" s="36">
        <v>582.36666666666679</v>
      </c>
      <c r="F81" s="36">
        <v>574.28333333333342</v>
      </c>
      <c r="G81" s="36">
        <v>568.31666666666683</v>
      </c>
      <c r="H81" s="36">
        <v>596.41666666666674</v>
      </c>
      <c r="I81" s="36">
        <v>602.38333333333321</v>
      </c>
      <c r="J81" s="36">
        <v>610.4666666666667</v>
      </c>
      <c r="K81" s="31">
        <v>594.29999999999995</v>
      </c>
      <c r="L81" s="31">
        <v>580.25</v>
      </c>
      <c r="M81" s="31">
        <v>87.734949999999998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1191</v>
      </c>
      <c r="D82" s="36">
        <v>1197.1000000000001</v>
      </c>
      <c r="E82" s="36">
        <v>1182.8500000000004</v>
      </c>
      <c r="F82" s="36">
        <v>1174.7000000000003</v>
      </c>
      <c r="G82" s="36">
        <v>1160.4500000000005</v>
      </c>
      <c r="H82" s="36">
        <v>1205.2500000000002</v>
      </c>
      <c r="I82" s="36">
        <v>1219.4999999999998</v>
      </c>
      <c r="J82" s="36">
        <v>1227.6500000000001</v>
      </c>
      <c r="K82" s="31">
        <v>1211.3499999999999</v>
      </c>
      <c r="L82" s="31">
        <v>1188.95</v>
      </c>
      <c r="M82" s="31">
        <v>42.275190000000002</v>
      </c>
      <c r="N82" s="1"/>
      <c r="O82" s="1"/>
    </row>
    <row r="83" spans="1:15" ht="12.75" customHeight="1">
      <c r="A83" s="33">
        <v>73</v>
      </c>
      <c r="B83" s="53" t="s">
        <v>827</v>
      </c>
      <c r="C83" s="31">
        <v>539.54999999999995</v>
      </c>
      <c r="D83" s="36">
        <v>537.9</v>
      </c>
      <c r="E83" s="36">
        <v>529.79999999999995</v>
      </c>
      <c r="F83" s="36">
        <v>520.04999999999995</v>
      </c>
      <c r="G83" s="36">
        <v>511.94999999999993</v>
      </c>
      <c r="H83" s="36">
        <v>547.65</v>
      </c>
      <c r="I83" s="36">
        <v>555.75000000000011</v>
      </c>
      <c r="J83" s="36">
        <v>565.5</v>
      </c>
      <c r="K83" s="31">
        <v>546</v>
      </c>
      <c r="L83" s="31">
        <v>528.15</v>
      </c>
      <c r="M83" s="31">
        <v>2.07775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270.95</v>
      </c>
      <c r="D84" s="36">
        <v>270.95</v>
      </c>
      <c r="E84" s="36">
        <v>269</v>
      </c>
      <c r="F84" s="36">
        <v>267.05</v>
      </c>
      <c r="G84" s="36">
        <v>265.10000000000002</v>
      </c>
      <c r="H84" s="36">
        <v>272.89999999999998</v>
      </c>
      <c r="I84" s="36">
        <v>274.84999999999991</v>
      </c>
      <c r="J84" s="36">
        <v>276.79999999999995</v>
      </c>
      <c r="K84" s="31">
        <v>272.89999999999998</v>
      </c>
      <c r="L84" s="31">
        <v>269</v>
      </c>
      <c r="M84" s="31">
        <v>22.152920000000002</v>
      </c>
      <c r="N84" s="1"/>
      <c r="O84" s="1"/>
    </row>
    <row r="85" spans="1:15" ht="12.75" customHeight="1">
      <c r="A85" s="33">
        <v>75</v>
      </c>
      <c r="B85" s="53" t="s">
        <v>335</v>
      </c>
      <c r="C85" s="31">
        <v>1507.65</v>
      </c>
      <c r="D85" s="36">
        <v>1519.8833333333332</v>
      </c>
      <c r="E85" s="36">
        <v>1487.7666666666664</v>
      </c>
      <c r="F85" s="36">
        <v>1467.8833333333332</v>
      </c>
      <c r="G85" s="36">
        <v>1435.7666666666664</v>
      </c>
      <c r="H85" s="36">
        <v>1539.7666666666664</v>
      </c>
      <c r="I85" s="36">
        <v>1571.8833333333332</v>
      </c>
      <c r="J85" s="36">
        <v>1591.7666666666664</v>
      </c>
      <c r="K85" s="31">
        <v>1552</v>
      </c>
      <c r="L85" s="31">
        <v>1500</v>
      </c>
      <c r="M85" s="31">
        <v>1.5069900000000001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749.15</v>
      </c>
      <c r="D86" s="36">
        <v>757.7166666666667</v>
      </c>
      <c r="E86" s="36">
        <v>736.43333333333339</v>
      </c>
      <c r="F86" s="36">
        <v>723.7166666666667</v>
      </c>
      <c r="G86" s="36">
        <v>702.43333333333339</v>
      </c>
      <c r="H86" s="36">
        <v>770.43333333333339</v>
      </c>
      <c r="I86" s="36">
        <v>791.7166666666667</v>
      </c>
      <c r="J86" s="36">
        <v>804.43333333333339</v>
      </c>
      <c r="K86" s="31">
        <v>779</v>
      </c>
      <c r="L86" s="31">
        <v>745</v>
      </c>
      <c r="M86" s="31">
        <v>21.291930000000001</v>
      </c>
      <c r="N86" s="1"/>
      <c r="O86" s="1"/>
    </row>
    <row r="87" spans="1:15" ht="12.75" customHeight="1">
      <c r="A87" s="33">
        <v>77</v>
      </c>
      <c r="B87" s="53" t="s">
        <v>336</v>
      </c>
      <c r="C87" s="31">
        <v>6075.7</v>
      </c>
      <c r="D87" s="36">
        <v>6076.6166666666659</v>
      </c>
      <c r="E87" s="36">
        <v>6036.0833333333321</v>
      </c>
      <c r="F87" s="36">
        <v>5996.4666666666662</v>
      </c>
      <c r="G87" s="36">
        <v>5955.9333333333325</v>
      </c>
      <c r="H87" s="36">
        <v>6116.2333333333318</v>
      </c>
      <c r="I87" s="36">
        <v>6156.7666666666664</v>
      </c>
      <c r="J87" s="36">
        <v>6196.3833333333314</v>
      </c>
      <c r="K87" s="31">
        <v>6117.15</v>
      </c>
      <c r="L87" s="31">
        <v>6037</v>
      </c>
      <c r="M87" s="31">
        <v>0.4012</v>
      </c>
      <c r="N87" s="1"/>
      <c r="O87" s="1"/>
    </row>
    <row r="88" spans="1:15" ht="12.75" customHeight="1">
      <c r="A88" s="33">
        <v>78</v>
      </c>
      <c r="B88" s="53" t="s">
        <v>337</v>
      </c>
      <c r="C88" s="31">
        <v>1363.35</v>
      </c>
      <c r="D88" s="36">
        <v>1351.5666666666666</v>
      </c>
      <c r="E88" s="36">
        <v>1333.1333333333332</v>
      </c>
      <c r="F88" s="36">
        <v>1302.9166666666665</v>
      </c>
      <c r="G88" s="36">
        <v>1284.4833333333331</v>
      </c>
      <c r="H88" s="36">
        <v>1381.7833333333333</v>
      </c>
      <c r="I88" s="36">
        <v>1400.2166666666667</v>
      </c>
      <c r="J88" s="36">
        <v>1430.4333333333334</v>
      </c>
      <c r="K88" s="31">
        <v>1370</v>
      </c>
      <c r="L88" s="31">
        <v>1321.35</v>
      </c>
      <c r="M88" s="31">
        <v>4.3066000000000004</v>
      </c>
      <c r="N88" s="1"/>
      <c r="O88" s="1"/>
    </row>
    <row r="89" spans="1:15" ht="12.75" customHeight="1">
      <c r="A89" s="33">
        <v>79</v>
      </c>
      <c r="B89" s="53" t="s">
        <v>338</v>
      </c>
      <c r="C89" s="31">
        <v>1623.75</v>
      </c>
      <c r="D89" s="36">
        <v>1631.75</v>
      </c>
      <c r="E89" s="36">
        <v>1604</v>
      </c>
      <c r="F89" s="36">
        <v>1584.25</v>
      </c>
      <c r="G89" s="36">
        <v>1556.5</v>
      </c>
      <c r="H89" s="36">
        <v>1651.5</v>
      </c>
      <c r="I89" s="36">
        <v>1679.25</v>
      </c>
      <c r="J89" s="36">
        <v>1699</v>
      </c>
      <c r="K89" s="31">
        <v>1659.5</v>
      </c>
      <c r="L89" s="31">
        <v>1612</v>
      </c>
      <c r="M89" s="31">
        <v>0.37245</v>
      </c>
      <c r="N89" s="1"/>
      <c r="O89" s="1"/>
    </row>
    <row r="90" spans="1:15" ht="12.75" customHeight="1">
      <c r="A90" s="33">
        <v>80</v>
      </c>
      <c r="B90" s="53" t="s">
        <v>339</v>
      </c>
      <c r="C90" s="31">
        <v>540.04999999999995</v>
      </c>
      <c r="D90" s="36">
        <v>540.7833333333333</v>
      </c>
      <c r="E90" s="36">
        <v>534.56666666666661</v>
      </c>
      <c r="F90" s="36">
        <v>529.08333333333326</v>
      </c>
      <c r="G90" s="36">
        <v>522.86666666666656</v>
      </c>
      <c r="H90" s="36">
        <v>546.26666666666665</v>
      </c>
      <c r="I90" s="36">
        <v>552.48333333333335</v>
      </c>
      <c r="J90" s="36">
        <v>557.9666666666667</v>
      </c>
      <c r="K90" s="31">
        <v>547</v>
      </c>
      <c r="L90" s="31">
        <v>535.29999999999995</v>
      </c>
      <c r="M90" s="31">
        <v>6.4627699999999999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30792.85</v>
      </c>
      <c r="D91" s="36">
        <v>30805</v>
      </c>
      <c r="E91" s="36">
        <v>30627.7</v>
      </c>
      <c r="F91" s="36">
        <v>30462.55</v>
      </c>
      <c r="G91" s="36">
        <v>30285.25</v>
      </c>
      <c r="H91" s="36">
        <v>30970.15</v>
      </c>
      <c r="I91" s="36">
        <v>31147.450000000004</v>
      </c>
      <c r="J91" s="36">
        <v>31312.600000000002</v>
      </c>
      <c r="K91" s="31">
        <v>30982.3</v>
      </c>
      <c r="L91" s="31">
        <v>30639.85</v>
      </c>
      <c r="M91" s="31">
        <v>0.19278000000000001</v>
      </c>
      <c r="N91" s="1"/>
      <c r="O91" s="1"/>
    </row>
    <row r="92" spans="1:15" ht="12.75" customHeight="1">
      <c r="A92" s="33">
        <v>82</v>
      </c>
      <c r="B92" s="53" t="s">
        <v>340</v>
      </c>
      <c r="C92" s="31">
        <v>964.7</v>
      </c>
      <c r="D92" s="36">
        <v>965.36666666666679</v>
      </c>
      <c r="E92" s="36">
        <v>948.53333333333353</v>
      </c>
      <c r="F92" s="36">
        <v>932.36666666666679</v>
      </c>
      <c r="G92" s="36">
        <v>915.53333333333353</v>
      </c>
      <c r="H92" s="36">
        <v>981.53333333333353</v>
      </c>
      <c r="I92" s="36">
        <v>998.36666666666679</v>
      </c>
      <c r="J92" s="36">
        <v>1014.5333333333335</v>
      </c>
      <c r="K92" s="31">
        <v>982.2</v>
      </c>
      <c r="L92" s="31">
        <v>949.2</v>
      </c>
      <c r="M92" s="31">
        <v>6.2411700000000003</v>
      </c>
      <c r="N92" s="1"/>
      <c r="O92" s="1"/>
    </row>
    <row r="93" spans="1:15" ht="12.75" customHeight="1">
      <c r="A93" s="33">
        <v>83</v>
      </c>
      <c r="B93" s="53" t="s">
        <v>341</v>
      </c>
      <c r="C93" s="31">
        <v>16.100000000000001</v>
      </c>
      <c r="D93" s="36">
        <v>16.116666666666664</v>
      </c>
      <c r="E93" s="36">
        <v>15.783333333333328</v>
      </c>
      <c r="F93" s="36">
        <v>15.466666666666665</v>
      </c>
      <c r="G93" s="36">
        <v>15.133333333333329</v>
      </c>
      <c r="H93" s="36">
        <v>16.433333333333326</v>
      </c>
      <c r="I93" s="36">
        <v>16.766666666666662</v>
      </c>
      <c r="J93" s="36">
        <v>17.083333333333325</v>
      </c>
      <c r="K93" s="31">
        <v>16.45</v>
      </c>
      <c r="L93" s="31">
        <v>15.8</v>
      </c>
      <c r="M93" s="31">
        <v>232.46442999999999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4813.05</v>
      </c>
      <c r="D94" s="36">
        <v>4817.416666666667</v>
      </c>
      <c r="E94" s="36">
        <v>4787.2333333333336</v>
      </c>
      <c r="F94" s="36">
        <v>4761.416666666667</v>
      </c>
      <c r="G94" s="36">
        <v>4731.2333333333336</v>
      </c>
      <c r="H94" s="36">
        <v>4843.2333333333336</v>
      </c>
      <c r="I94" s="36">
        <v>4873.4166666666661</v>
      </c>
      <c r="J94" s="36">
        <v>4899.2333333333336</v>
      </c>
      <c r="K94" s="31">
        <v>4847.6000000000004</v>
      </c>
      <c r="L94" s="31">
        <v>4791.6000000000004</v>
      </c>
      <c r="M94" s="31">
        <v>1.8914299999999999</v>
      </c>
      <c r="N94" s="1"/>
      <c r="O94" s="1"/>
    </row>
    <row r="95" spans="1:15" ht="12.75" customHeight="1">
      <c r="A95" s="33">
        <v>85</v>
      </c>
      <c r="B95" s="53" t="s">
        <v>342</v>
      </c>
      <c r="C95" s="31">
        <v>1901.2</v>
      </c>
      <c r="D95" s="36">
        <v>1898.4666666666665</v>
      </c>
      <c r="E95" s="36">
        <v>1888.833333333333</v>
      </c>
      <c r="F95" s="36">
        <v>1876.4666666666665</v>
      </c>
      <c r="G95" s="36">
        <v>1866.833333333333</v>
      </c>
      <c r="H95" s="36">
        <v>1910.833333333333</v>
      </c>
      <c r="I95" s="36">
        <v>1920.4666666666667</v>
      </c>
      <c r="J95" s="36">
        <v>1932.833333333333</v>
      </c>
      <c r="K95" s="31">
        <v>1908.1</v>
      </c>
      <c r="L95" s="31">
        <v>1886.1</v>
      </c>
      <c r="M95" s="31">
        <v>0.25030000000000002</v>
      </c>
      <c r="N95" s="1"/>
      <c r="O95" s="1"/>
    </row>
    <row r="96" spans="1:15" ht="12.75" customHeight="1">
      <c r="A96" s="33">
        <v>86</v>
      </c>
      <c r="B96" s="53" t="s">
        <v>343</v>
      </c>
      <c r="C96" s="31">
        <v>579.95000000000005</v>
      </c>
      <c r="D96" s="36">
        <v>585</v>
      </c>
      <c r="E96" s="36">
        <v>572.95000000000005</v>
      </c>
      <c r="F96" s="36">
        <v>565.95000000000005</v>
      </c>
      <c r="G96" s="36">
        <v>553.90000000000009</v>
      </c>
      <c r="H96" s="36">
        <v>592</v>
      </c>
      <c r="I96" s="36">
        <v>604.04999999999995</v>
      </c>
      <c r="J96" s="36">
        <v>611.04999999999995</v>
      </c>
      <c r="K96" s="31">
        <v>597.04999999999995</v>
      </c>
      <c r="L96" s="31">
        <v>578</v>
      </c>
      <c r="M96" s="31">
        <v>3.7228300000000001</v>
      </c>
      <c r="N96" s="1"/>
      <c r="O96" s="1"/>
    </row>
    <row r="97" spans="1:15" ht="12.75" customHeight="1">
      <c r="A97" s="33">
        <v>87</v>
      </c>
      <c r="B97" s="53" t="s">
        <v>344</v>
      </c>
      <c r="C97" s="31">
        <v>135.5</v>
      </c>
      <c r="D97" s="36">
        <v>135.91666666666666</v>
      </c>
      <c r="E97" s="36">
        <v>133.98333333333332</v>
      </c>
      <c r="F97" s="36">
        <v>132.46666666666667</v>
      </c>
      <c r="G97" s="36">
        <v>130.53333333333333</v>
      </c>
      <c r="H97" s="36">
        <v>137.43333333333331</v>
      </c>
      <c r="I97" s="36">
        <v>139.36666666666665</v>
      </c>
      <c r="J97" s="36">
        <v>140.8833333333333</v>
      </c>
      <c r="K97" s="31">
        <v>137.85</v>
      </c>
      <c r="L97" s="31">
        <v>134.4</v>
      </c>
      <c r="M97" s="31">
        <v>96.957949999999997</v>
      </c>
      <c r="N97" s="1"/>
      <c r="O97" s="1"/>
    </row>
    <row r="98" spans="1:15" ht="12.75" customHeight="1">
      <c r="A98" s="33">
        <v>88</v>
      </c>
      <c r="B98" s="53" t="s">
        <v>345</v>
      </c>
      <c r="C98" s="31">
        <v>514.45000000000005</v>
      </c>
      <c r="D98" s="36">
        <v>514.23333333333335</v>
      </c>
      <c r="E98" s="36">
        <v>509.76666666666665</v>
      </c>
      <c r="F98" s="36">
        <v>505.08333333333331</v>
      </c>
      <c r="G98" s="36">
        <v>500.61666666666662</v>
      </c>
      <c r="H98" s="36">
        <v>518.91666666666674</v>
      </c>
      <c r="I98" s="36">
        <v>523.38333333333344</v>
      </c>
      <c r="J98" s="36">
        <v>528.06666666666672</v>
      </c>
      <c r="K98" s="31">
        <v>518.70000000000005</v>
      </c>
      <c r="L98" s="31">
        <v>509.55</v>
      </c>
      <c r="M98" s="31">
        <v>20.644649999999999</v>
      </c>
      <c r="N98" s="1"/>
      <c r="O98" s="1"/>
    </row>
    <row r="99" spans="1:15" ht="12.75" customHeight="1">
      <c r="A99" s="33">
        <v>89</v>
      </c>
      <c r="B99" s="53" t="s">
        <v>823</v>
      </c>
      <c r="C99" s="31">
        <v>487.2</v>
      </c>
      <c r="D99" s="36">
        <v>483.93333333333334</v>
      </c>
      <c r="E99" s="36">
        <v>477.51666666666665</v>
      </c>
      <c r="F99" s="36">
        <v>467.83333333333331</v>
      </c>
      <c r="G99" s="36">
        <v>461.41666666666663</v>
      </c>
      <c r="H99" s="36">
        <v>493.61666666666667</v>
      </c>
      <c r="I99" s="36">
        <v>500.0333333333333</v>
      </c>
      <c r="J99" s="36">
        <v>509.7166666666667</v>
      </c>
      <c r="K99" s="31">
        <v>490.35</v>
      </c>
      <c r="L99" s="31">
        <v>474.25</v>
      </c>
      <c r="M99" s="31">
        <v>3.6881499999999998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4894.95</v>
      </c>
      <c r="D100" s="36">
        <v>4873.4666666666662</v>
      </c>
      <c r="E100" s="36">
        <v>4841.4833333333327</v>
      </c>
      <c r="F100" s="36">
        <v>4788.0166666666664</v>
      </c>
      <c r="G100" s="36">
        <v>4756.0333333333328</v>
      </c>
      <c r="H100" s="36">
        <v>4926.9333333333325</v>
      </c>
      <c r="I100" s="36">
        <v>4958.9166666666661</v>
      </c>
      <c r="J100" s="36">
        <v>5012.3833333333323</v>
      </c>
      <c r="K100" s="31">
        <v>4905.45</v>
      </c>
      <c r="L100" s="31">
        <v>4820</v>
      </c>
      <c r="M100" s="31">
        <v>0.23347999999999999</v>
      </c>
      <c r="N100" s="1"/>
      <c r="O100" s="1"/>
    </row>
    <row r="101" spans="1:15" ht="12.75" customHeight="1">
      <c r="A101" s="33">
        <v>91</v>
      </c>
      <c r="B101" s="53" t="s">
        <v>347</v>
      </c>
      <c r="C101" s="31">
        <v>389.2</v>
      </c>
      <c r="D101" s="36">
        <v>390.08333333333331</v>
      </c>
      <c r="E101" s="36">
        <v>385.16666666666663</v>
      </c>
      <c r="F101" s="36">
        <v>381.13333333333333</v>
      </c>
      <c r="G101" s="36">
        <v>376.21666666666664</v>
      </c>
      <c r="H101" s="36">
        <v>394.11666666666662</v>
      </c>
      <c r="I101" s="36">
        <v>399.03333333333325</v>
      </c>
      <c r="J101" s="36">
        <v>403.06666666666661</v>
      </c>
      <c r="K101" s="31">
        <v>395</v>
      </c>
      <c r="L101" s="31">
        <v>386.05</v>
      </c>
      <c r="M101" s="31">
        <v>2.02746</v>
      </c>
      <c r="N101" s="1"/>
      <c r="O101" s="1"/>
    </row>
    <row r="102" spans="1:15" ht="12.75" customHeight="1">
      <c r="A102" s="33">
        <v>92</v>
      </c>
      <c r="B102" s="53" t="s">
        <v>348</v>
      </c>
      <c r="C102" s="31">
        <v>236.75</v>
      </c>
      <c r="D102" s="36">
        <v>236.05000000000004</v>
      </c>
      <c r="E102" s="36">
        <v>234.25000000000009</v>
      </c>
      <c r="F102" s="36">
        <v>231.75000000000006</v>
      </c>
      <c r="G102" s="36">
        <v>229.9500000000001</v>
      </c>
      <c r="H102" s="36">
        <v>238.55000000000007</v>
      </c>
      <c r="I102" s="36">
        <v>240.35000000000002</v>
      </c>
      <c r="J102" s="36">
        <v>242.85000000000005</v>
      </c>
      <c r="K102" s="31">
        <v>237.85</v>
      </c>
      <c r="L102" s="31">
        <v>233.55</v>
      </c>
      <c r="M102" s="31">
        <v>4.46556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798.85</v>
      </c>
      <c r="D103" s="36">
        <v>801.69999999999993</v>
      </c>
      <c r="E103" s="36">
        <v>794.64999999999986</v>
      </c>
      <c r="F103" s="36">
        <v>790.44999999999993</v>
      </c>
      <c r="G103" s="36">
        <v>783.39999999999986</v>
      </c>
      <c r="H103" s="36">
        <v>805.89999999999986</v>
      </c>
      <c r="I103" s="36">
        <v>812.94999999999982</v>
      </c>
      <c r="J103" s="36">
        <v>817.14999999999986</v>
      </c>
      <c r="K103" s="31">
        <v>808.75</v>
      </c>
      <c r="L103" s="31">
        <v>797.5</v>
      </c>
      <c r="M103" s="31">
        <v>2.26057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615</v>
      </c>
      <c r="D104" s="36">
        <v>613.36666666666667</v>
      </c>
      <c r="E104" s="36">
        <v>607.93333333333339</v>
      </c>
      <c r="F104" s="36">
        <v>600.86666666666667</v>
      </c>
      <c r="G104" s="36">
        <v>595.43333333333339</v>
      </c>
      <c r="H104" s="36">
        <v>620.43333333333339</v>
      </c>
      <c r="I104" s="36">
        <v>625.86666666666656</v>
      </c>
      <c r="J104" s="36">
        <v>632.93333333333339</v>
      </c>
      <c r="K104" s="31">
        <v>618.79999999999995</v>
      </c>
      <c r="L104" s="31">
        <v>606.29999999999995</v>
      </c>
      <c r="M104" s="31">
        <v>80.211550000000003</v>
      </c>
      <c r="N104" s="1"/>
      <c r="O104" s="1"/>
    </row>
    <row r="105" spans="1:15" ht="12.75" customHeight="1">
      <c r="A105" s="33">
        <v>95</v>
      </c>
      <c r="B105" s="53" t="s">
        <v>349</v>
      </c>
      <c r="C105" s="31">
        <v>221.9</v>
      </c>
      <c r="D105" s="36">
        <v>222.96666666666667</v>
      </c>
      <c r="E105" s="36">
        <v>219.68333333333334</v>
      </c>
      <c r="F105" s="36">
        <v>217.46666666666667</v>
      </c>
      <c r="G105" s="36">
        <v>214.18333333333334</v>
      </c>
      <c r="H105" s="36">
        <v>225.18333333333334</v>
      </c>
      <c r="I105" s="36">
        <v>228.4666666666667</v>
      </c>
      <c r="J105" s="36">
        <v>230.68333333333334</v>
      </c>
      <c r="K105" s="31">
        <v>226.25</v>
      </c>
      <c r="L105" s="31">
        <v>220.75</v>
      </c>
      <c r="M105" s="31">
        <v>6.6112799999999998</v>
      </c>
      <c r="N105" s="1"/>
      <c r="O105" s="1"/>
    </row>
    <row r="106" spans="1:15" ht="12.75" customHeight="1">
      <c r="A106" s="33">
        <v>96</v>
      </c>
      <c r="B106" s="53" t="s">
        <v>350</v>
      </c>
      <c r="C106" s="31">
        <v>1275.1500000000001</v>
      </c>
      <c r="D106" s="36">
        <v>1289.3833333333334</v>
      </c>
      <c r="E106" s="36">
        <v>1236.7666666666669</v>
      </c>
      <c r="F106" s="36">
        <v>1198.3833333333334</v>
      </c>
      <c r="G106" s="36">
        <v>1145.7666666666669</v>
      </c>
      <c r="H106" s="36">
        <v>1327.7666666666669</v>
      </c>
      <c r="I106" s="36">
        <v>1380.3833333333332</v>
      </c>
      <c r="J106" s="36">
        <v>1418.7666666666669</v>
      </c>
      <c r="K106" s="31">
        <v>1342</v>
      </c>
      <c r="L106" s="31">
        <v>1251</v>
      </c>
      <c r="M106" s="31">
        <v>2.2651699999999999</v>
      </c>
      <c r="N106" s="1"/>
      <c r="O106" s="1"/>
    </row>
    <row r="107" spans="1:15" ht="12.75" customHeight="1">
      <c r="A107" s="33">
        <v>97</v>
      </c>
      <c r="B107" s="53" t="s">
        <v>351</v>
      </c>
      <c r="C107" s="31">
        <v>209.15</v>
      </c>
      <c r="D107" s="36">
        <v>209.6</v>
      </c>
      <c r="E107" s="36">
        <v>206.35</v>
      </c>
      <c r="F107" s="36">
        <v>203.55</v>
      </c>
      <c r="G107" s="36">
        <v>200.3</v>
      </c>
      <c r="H107" s="36">
        <v>212.39999999999998</v>
      </c>
      <c r="I107" s="36">
        <v>215.64999999999998</v>
      </c>
      <c r="J107" s="36">
        <v>218.44999999999996</v>
      </c>
      <c r="K107" s="31">
        <v>212.85</v>
      </c>
      <c r="L107" s="31">
        <v>206.8</v>
      </c>
      <c r="M107" s="31">
        <v>35.010759999999998</v>
      </c>
      <c r="N107" s="1"/>
      <c r="O107" s="1"/>
    </row>
    <row r="108" spans="1:15" ht="12.75" customHeight="1">
      <c r="A108" s="33">
        <v>98</v>
      </c>
      <c r="B108" s="53" t="s">
        <v>352</v>
      </c>
      <c r="C108" s="31">
        <v>2686</v>
      </c>
      <c r="D108" s="36">
        <v>2672.9833333333336</v>
      </c>
      <c r="E108" s="36">
        <v>2649.916666666667</v>
      </c>
      <c r="F108" s="36">
        <v>2613.8333333333335</v>
      </c>
      <c r="G108" s="36">
        <v>2590.7666666666669</v>
      </c>
      <c r="H108" s="36">
        <v>2709.0666666666671</v>
      </c>
      <c r="I108" s="36">
        <v>2732.1333333333337</v>
      </c>
      <c r="J108" s="36">
        <v>2768.2166666666672</v>
      </c>
      <c r="K108" s="31">
        <v>2696.05</v>
      </c>
      <c r="L108" s="31">
        <v>2636.9</v>
      </c>
      <c r="M108" s="31">
        <v>1.3188899999999999</v>
      </c>
      <c r="N108" s="1"/>
      <c r="O108" s="1"/>
    </row>
    <row r="109" spans="1:15" ht="12.75" customHeight="1">
      <c r="A109" s="33">
        <v>99</v>
      </c>
      <c r="B109" s="53" t="s">
        <v>353</v>
      </c>
      <c r="C109" s="31">
        <v>65.599999999999994</v>
      </c>
      <c r="D109" s="36">
        <v>65.383333333333326</v>
      </c>
      <c r="E109" s="36">
        <v>64.416666666666657</v>
      </c>
      <c r="F109" s="36">
        <v>63.233333333333334</v>
      </c>
      <c r="G109" s="36">
        <v>62.266666666666666</v>
      </c>
      <c r="H109" s="36">
        <v>66.566666666666649</v>
      </c>
      <c r="I109" s="36">
        <v>67.533333333333317</v>
      </c>
      <c r="J109" s="36">
        <v>68.71666666666664</v>
      </c>
      <c r="K109" s="31">
        <v>66.349999999999994</v>
      </c>
      <c r="L109" s="31">
        <v>64.2</v>
      </c>
      <c r="M109" s="31">
        <v>207.09251</v>
      </c>
      <c r="N109" s="1"/>
      <c r="O109" s="1"/>
    </row>
    <row r="110" spans="1:15" ht="12.75" customHeight="1">
      <c r="A110" s="33">
        <v>100</v>
      </c>
      <c r="B110" s="53" t="s">
        <v>354</v>
      </c>
      <c r="C110" s="31">
        <v>1884.45</v>
      </c>
      <c r="D110" s="36">
        <v>1878.3499999999997</v>
      </c>
      <c r="E110" s="36">
        <v>1858.6999999999994</v>
      </c>
      <c r="F110" s="36">
        <v>1832.9499999999996</v>
      </c>
      <c r="G110" s="36">
        <v>1813.2999999999993</v>
      </c>
      <c r="H110" s="36">
        <v>1904.0999999999995</v>
      </c>
      <c r="I110" s="36">
        <v>1923.7499999999995</v>
      </c>
      <c r="J110" s="36">
        <v>1949.4999999999995</v>
      </c>
      <c r="K110" s="31">
        <v>1898</v>
      </c>
      <c r="L110" s="31">
        <v>1852.6</v>
      </c>
      <c r="M110" s="31">
        <v>9.7291299999999996</v>
      </c>
      <c r="N110" s="1"/>
      <c r="O110" s="1"/>
    </row>
    <row r="111" spans="1:15" ht="12.75" customHeight="1">
      <c r="A111" s="33">
        <v>101</v>
      </c>
      <c r="B111" s="53" t="s">
        <v>355</v>
      </c>
      <c r="C111" s="31">
        <v>657.85</v>
      </c>
      <c r="D111" s="36">
        <v>658.7833333333333</v>
      </c>
      <c r="E111" s="36">
        <v>645.56666666666661</v>
      </c>
      <c r="F111" s="36">
        <v>633.2833333333333</v>
      </c>
      <c r="G111" s="36">
        <v>620.06666666666661</v>
      </c>
      <c r="H111" s="36">
        <v>671.06666666666661</v>
      </c>
      <c r="I111" s="36">
        <v>684.2833333333333</v>
      </c>
      <c r="J111" s="36">
        <v>696.56666666666661</v>
      </c>
      <c r="K111" s="31">
        <v>672</v>
      </c>
      <c r="L111" s="31">
        <v>646.5</v>
      </c>
      <c r="M111" s="31">
        <v>1.2662100000000001</v>
      </c>
      <c r="N111" s="1"/>
      <c r="O111" s="1"/>
    </row>
    <row r="112" spans="1:15" ht="12.75" customHeight="1">
      <c r="A112" s="33">
        <v>102</v>
      </c>
      <c r="B112" s="53" t="s">
        <v>356</v>
      </c>
      <c r="C112" s="31">
        <v>1669.8</v>
      </c>
      <c r="D112" s="36">
        <v>1671.8500000000001</v>
      </c>
      <c r="E112" s="36">
        <v>1659.7500000000002</v>
      </c>
      <c r="F112" s="36">
        <v>1649.7</v>
      </c>
      <c r="G112" s="36">
        <v>1637.6000000000001</v>
      </c>
      <c r="H112" s="36">
        <v>1681.9000000000003</v>
      </c>
      <c r="I112" s="36">
        <v>1694.0000000000002</v>
      </c>
      <c r="J112" s="36">
        <v>1704.0500000000004</v>
      </c>
      <c r="K112" s="31">
        <v>1683.95</v>
      </c>
      <c r="L112" s="31">
        <v>1661.8</v>
      </c>
      <c r="M112" s="31">
        <v>1.16761</v>
      </c>
      <c r="N112" s="1"/>
      <c r="O112" s="1"/>
    </row>
    <row r="113" spans="1:15" ht="12.75" customHeight="1">
      <c r="A113" s="33">
        <v>103</v>
      </c>
      <c r="B113" s="53" t="s">
        <v>357</v>
      </c>
      <c r="C113" s="31">
        <v>7327.65</v>
      </c>
      <c r="D113" s="36">
        <v>7396.95</v>
      </c>
      <c r="E113" s="36">
        <v>7241.7</v>
      </c>
      <c r="F113" s="36">
        <v>7155.75</v>
      </c>
      <c r="G113" s="36">
        <v>7000.5</v>
      </c>
      <c r="H113" s="36">
        <v>7482.9</v>
      </c>
      <c r="I113" s="36">
        <v>7638.15</v>
      </c>
      <c r="J113" s="36">
        <v>7724.0999999999995</v>
      </c>
      <c r="K113" s="31">
        <v>7552.2</v>
      </c>
      <c r="L113" s="31">
        <v>7311</v>
      </c>
      <c r="M113" s="31">
        <v>0.29375000000000001</v>
      </c>
      <c r="N113" s="1"/>
      <c r="O113" s="1"/>
    </row>
    <row r="114" spans="1:15" ht="12.75" customHeight="1">
      <c r="A114" s="33">
        <v>104</v>
      </c>
      <c r="B114" s="53" t="s">
        <v>358</v>
      </c>
      <c r="C114" s="31">
        <v>850.9</v>
      </c>
      <c r="D114" s="36">
        <v>851.63333333333333</v>
      </c>
      <c r="E114" s="36">
        <v>842.26666666666665</v>
      </c>
      <c r="F114" s="36">
        <v>833.63333333333333</v>
      </c>
      <c r="G114" s="36">
        <v>824.26666666666665</v>
      </c>
      <c r="H114" s="36">
        <v>860.26666666666665</v>
      </c>
      <c r="I114" s="36">
        <v>869.63333333333321</v>
      </c>
      <c r="J114" s="36">
        <v>878.26666666666665</v>
      </c>
      <c r="K114" s="31">
        <v>861</v>
      </c>
      <c r="L114" s="31">
        <v>843</v>
      </c>
      <c r="M114" s="31">
        <v>2.4170099999999999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380.75</v>
      </c>
      <c r="D115" s="36">
        <v>377.33333333333331</v>
      </c>
      <c r="E115" s="36">
        <v>372.71666666666664</v>
      </c>
      <c r="F115" s="36">
        <v>364.68333333333334</v>
      </c>
      <c r="G115" s="36">
        <v>360.06666666666666</v>
      </c>
      <c r="H115" s="36">
        <v>385.36666666666662</v>
      </c>
      <c r="I115" s="36">
        <v>389.98333333333329</v>
      </c>
      <c r="J115" s="36">
        <v>398.01666666666659</v>
      </c>
      <c r="K115" s="31">
        <v>381.95</v>
      </c>
      <c r="L115" s="31">
        <v>369.3</v>
      </c>
      <c r="M115" s="31">
        <v>47.200499999999998</v>
      </c>
      <c r="N115" s="1"/>
      <c r="O115" s="1"/>
    </row>
    <row r="116" spans="1:15" ht="12.75" customHeight="1">
      <c r="A116" s="33">
        <v>106</v>
      </c>
      <c r="B116" s="53" t="s">
        <v>359</v>
      </c>
      <c r="C116" s="31">
        <v>485.65</v>
      </c>
      <c r="D116" s="36">
        <v>481.91666666666669</v>
      </c>
      <c r="E116" s="36">
        <v>473.83333333333337</v>
      </c>
      <c r="F116" s="36">
        <v>462.01666666666671</v>
      </c>
      <c r="G116" s="36">
        <v>453.93333333333339</v>
      </c>
      <c r="H116" s="36">
        <v>493.73333333333335</v>
      </c>
      <c r="I116" s="36">
        <v>501.81666666666672</v>
      </c>
      <c r="J116" s="36">
        <v>513.63333333333333</v>
      </c>
      <c r="K116" s="31">
        <v>490</v>
      </c>
      <c r="L116" s="31">
        <v>470.1</v>
      </c>
      <c r="M116" s="31">
        <v>0.87627999999999995</v>
      </c>
      <c r="N116" s="1"/>
      <c r="O116" s="1"/>
    </row>
    <row r="117" spans="1:15" ht="12.75" customHeight="1">
      <c r="A117" s="33">
        <v>107</v>
      </c>
      <c r="B117" s="53" t="s">
        <v>360</v>
      </c>
      <c r="C117" s="31">
        <v>1139.8499999999999</v>
      </c>
      <c r="D117" s="36">
        <v>1146.3</v>
      </c>
      <c r="E117" s="36">
        <v>1127.5999999999999</v>
      </c>
      <c r="F117" s="36">
        <v>1115.3499999999999</v>
      </c>
      <c r="G117" s="36">
        <v>1096.6499999999999</v>
      </c>
      <c r="H117" s="36">
        <v>1158.55</v>
      </c>
      <c r="I117" s="36">
        <v>1177.2500000000002</v>
      </c>
      <c r="J117" s="36">
        <v>1189.5</v>
      </c>
      <c r="K117" s="31">
        <v>1165</v>
      </c>
      <c r="L117" s="31">
        <v>1134.05</v>
      </c>
      <c r="M117" s="31">
        <v>0.44427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1217.6500000000001</v>
      </c>
      <c r="D118" s="36">
        <v>1207.8333333333333</v>
      </c>
      <c r="E118" s="36">
        <v>1195.1166666666666</v>
      </c>
      <c r="F118" s="36">
        <v>1172.5833333333333</v>
      </c>
      <c r="G118" s="36">
        <v>1159.8666666666666</v>
      </c>
      <c r="H118" s="36">
        <v>1230.3666666666666</v>
      </c>
      <c r="I118" s="36">
        <v>1243.0833333333333</v>
      </c>
      <c r="J118" s="36">
        <v>1265.6166666666666</v>
      </c>
      <c r="K118" s="31">
        <v>1220.55</v>
      </c>
      <c r="L118" s="31">
        <v>1185.3</v>
      </c>
      <c r="M118" s="31">
        <v>13.532170000000001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1449.4</v>
      </c>
      <c r="D119" s="36">
        <v>1453.6333333333332</v>
      </c>
      <c r="E119" s="36">
        <v>1433.2666666666664</v>
      </c>
      <c r="F119" s="36">
        <v>1417.1333333333332</v>
      </c>
      <c r="G119" s="36">
        <v>1396.7666666666664</v>
      </c>
      <c r="H119" s="36">
        <v>1469.7666666666664</v>
      </c>
      <c r="I119" s="36">
        <v>1490.1333333333332</v>
      </c>
      <c r="J119" s="36">
        <v>1506.2666666666664</v>
      </c>
      <c r="K119" s="31">
        <v>1474</v>
      </c>
      <c r="L119" s="31">
        <v>1437.5</v>
      </c>
      <c r="M119" s="31">
        <v>12.11684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157.75</v>
      </c>
      <c r="D120" s="36">
        <v>156.35</v>
      </c>
      <c r="E120" s="36">
        <v>153.89999999999998</v>
      </c>
      <c r="F120" s="36">
        <v>150.04999999999998</v>
      </c>
      <c r="G120" s="36">
        <v>147.59999999999997</v>
      </c>
      <c r="H120" s="36">
        <v>160.19999999999999</v>
      </c>
      <c r="I120" s="36">
        <v>162.64999999999998</v>
      </c>
      <c r="J120" s="36">
        <v>166.5</v>
      </c>
      <c r="K120" s="31">
        <v>158.80000000000001</v>
      </c>
      <c r="L120" s="31">
        <v>152.5</v>
      </c>
      <c r="M120" s="31">
        <v>121.26631999999999</v>
      </c>
      <c r="N120" s="1"/>
      <c r="O120" s="1"/>
    </row>
    <row r="121" spans="1:15" ht="12.75" customHeight="1">
      <c r="A121" s="33">
        <v>111</v>
      </c>
      <c r="B121" s="53" t="s">
        <v>270</v>
      </c>
      <c r="C121" s="31">
        <v>1348.8</v>
      </c>
      <c r="D121" s="36">
        <v>1346.4333333333334</v>
      </c>
      <c r="E121" s="36">
        <v>1339.3666666666668</v>
      </c>
      <c r="F121" s="36">
        <v>1329.9333333333334</v>
      </c>
      <c r="G121" s="36">
        <v>1322.8666666666668</v>
      </c>
      <c r="H121" s="36">
        <v>1355.8666666666668</v>
      </c>
      <c r="I121" s="36">
        <v>1362.9333333333334</v>
      </c>
      <c r="J121" s="36">
        <v>1372.3666666666668</v>
      </c>
      <c r="K121" s="31">
        <v>1353.5</v>
      </c>
      <c r="L121" s="31">
        <v>1337</v>
      </c>
      <c r="M121" s="31">
        <v>0.90069999999999995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446.95</v>
      </c>
      <c r="D122" s="36">
        <v>446.59999999999997</v>
      </c>
      <c r="E122" s="36">
        <v>444.34999999999991</v>
      </c>
      <c r="F122" s="36">
        <v>441.74999999999994</v>
      </c>
      <c r="G122" s="36">
        <v>439.49999999999989</v>
      </c>
      <c r="H122" s="36">
        <v>449.19999999999993</v>
      </c>
      <c r="I122" s="36">
        <v>451.45000000000005</v>
      </c>
      <c r="J122" s="36">
        <v>454.04999999999995</v>
      </c>
      <c r="K122" s="31">
        <v>448.85</v>
      </c>
      <c r="L122" s="31">
        <v>444</v>
      </c>
      <c r="M122" s="31">
        <v>48.20138</v>
      </c>
      <c r="N122" s="1"/>
      <c r="O122" s="1"/>
    </row>
    <row r="123" spans="1:15" ht="12.75" customHeight="1">
      <c r="A123" s="33">
        <v>113</v>
      </c>
      <c r="B123" s="53" t="s">
        <v>361</v>
      </c>
      <c r="C123" s="31">
        <v>1081.2</v>
      </c>
      <c r="D123" s="36">
        <v>1084.5666666666666</v>
      </c>
      <c r="E123" s="36">
        <v>1051.6333333333332</v>
      </c>
      <c r="F123" s="36">
        <v>1022.0666666666666</v>
      </c>
      <c r="G123" s="36">
        <v>989.13333333333321</v>
      </c>
      <c r="H123" s="36">
        <v>1114.1333333333332</v>
      </c>
      <c r="I123" s="36">
        <v>1147.0666666666666</v>
      </c>
      <c r="J123" s="36">
        <v>1176.6333333333332</v>
      </c>
      <c r="K123" s="31">
        <v>1117.5</v>
      </c>
      <c r="L123" s="31">
        <v>1055</v>
      </c>
      <c r="M123" s="31">
        <v>55.666899999999998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5782.9</v>
      </c>
      <c r="D124" s="36">
        <v>5789.666666666667</v>
      </c>
      <c r="E124" s="36">
        <v>5737.4833333333336</v>
      </c>
      <c r="F124" s="36">
        <v>5692.0666666666666</v>
      </c>
      <c r="G124" s="36">
        <v>5639.8833333333332</v>
      </c>
      <c r="H124" s="36">
        <v>5835.0833333333339</v>
      </c>
      <c r="I124" s="36">
        <v>5887.2666666666664</v>
      </c>
      <c r="J124" s="36">
        <v>5932.6833333333343</v>
      </c>
      <c r="K124" s="31">
        <v>5841.85</v>
      </c>
      <c r="L124" s="31">
        <v>5744.25</v>
      </c>
      <c r="M124" s="31">
        <v>2.2276899999999999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2729.35</v>
      </c>
      <c r="D125" s="36">
        <v>2726</v>
      </c>
      <c r="E125" s="36">
        <v>2710.35</v>
      </c>
      <c r="F125" s="36">
        <v>2691.35</v>
      </c>
      <c r="G125" s="36">
        <v>2675.7</v>
      </c>
      <c r="H125" s="36">
        <v>2745</v>
      </c>
      <c r="I125" s="36">
        <v>2760.6499999999996</v>
      </c>
      <c r="J125" s="36">
        <v>2779.65</v>
      </c>
      <c r="K125" s="31">
        <v>2741.65</v>
      </c>
      <c r="L125" s="31">
        <v>2707</v>
      </c>
      <c r="M125" s="31">
        <v>3.04332</v>
      </c>
      <c r="N125" s="1"/>
      <c r="O125" s="1"/>
    </row>
    <row r="126" spans="1:15" ht="12.75" customHeight="1">
      <c r="A126" s="33">
        <v>116</v>
      </c>
      <c r="B126" s="53" t="s">
        <v>362</v>
      </c>
      <c r="C126" s="31">
        <v>3146.75</v>
      </c>
      <c r="D126" s="36">
        <v>3147.25</v>
      </c>
      <c r="E126" s="36">
        <v>3119.5</v>
      </c>
      <c r="F126" s="36">
        <v>3092.25</v>
      </c>
      <c r="G126" s="36">
        <v>3064.5</v>
      </c>
      <c r="H126" s="36">
        <v>3174.5</v>
      </c>
      <c r="I126" s="36">
        <v>3202.25</v>
      </c>
      <c r="J126" s="36">
        <v>3229.5</v>
      </c>
      <c r="K126" s="31">
        <v>3175</v>
      </c>
      <c r="L126" s="31">
        <v>3120</v>
      </c>
      <c r="M126" s="31">
        <v>2.0828700000000002</v>
      </c>
      <c r="N126" s="1"/>
      <c r="O126" s="1"/>
    </row>
    <row r="127" spans="1:15" ht="12.75" customHeight="1">
      <c r="A127" s="33">
        <v>117</v>
      </c>
      <c r="B127" s="53" t="s">
        <v>869</v>
      </c>
      <c r="C127" s="31">
        <v>1536.35</v>
      </c>
      <c r="D127" s="36">
        <v>1523.8999999999999</v>
      </c>
      <c r="E127" s="36">
        <v>1497.7999999999997</v>
      </c>
      <c r="F127" s="36">
        <v>1459.2499999999998</v>
      </c>
      <c r="G127" s="36">
        <v>1433.1499999999996</v>
      </c>
      <c r="H127" s="36">
        <v>1562.4499999999998</v>
      </c>
      <c r="I127" s="36">
        <v>1588.5499999999997</v>
      </c>
      <c r="J127" s="36">
        <v>1627.1</v>
      </c>
      <c r="K127" s="31">
        <v>1550</v>
      </c>
      <c r="L127" s="31">
        <v>1485.35</v>
      </c>
      <c r="M127" s="31">
        <v>1.3363499999999999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933.5</v>
      </c>
      <c r="D128" s="36">
        <v>927.05000000000007</v>
      </c>
      <c r="E128" s="36">
        <v>911.90000000000009</v>
      </c>
      <c r="F128" s="36">
        <v>890.30000000000007</v>
      </c>
      <c r="G128" s="36">
        <v>875.15000000000009</v>
      </c>
      <c r="H128" s="36">
        <v>948.65000000000009</v>
      </c>
      <c r="I128" s="36">
        <v>963.8</v>
      </c>
      <c r="J128" s="36">
        <v>985.40000000000009</v>
      </c>
      <c r="K128" s="31">
        <v>942.2</v>
      </c>
      <c r="L128" s="31">
        <v>905.45</v>
      </c>
      <c r="M128" s="31">
        <v>18.16263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1161.4000000000001</v>
      </c>
      <c r="D129" s="36">
        <v>1155.3999999999999</v>
      </c>
      <c r="E129" s="36">
        <v>1147.7999999999997</v>
      </c>
      <c r="F129" s="36">
        <v>1134.1999999999998</v>
      </c>
      <c r="G129" s="36">
        <v>1126.5999999999997</v>
      </c>
      <c r="H129" s="36">
        <v>1168.9999999999998</v>
      </c>
      <c r="I129" s="36">
        <v>1176.5999999999997</v>
      </c>
      <c r="J129" s="36">
        <v>1190.1999999999998</v>
      </c>
      <c r="K129" s="31">
        <v>1163</v>
      </c>
      <c r="L129" s="31">
        <v>1141.8</v>
      </c>
      <c r="M129" s="31">
        <v>5.2050999999999998</v>
      </c>
      <c r="N129" s="1"/>
      <c r="O129" s="1"/>
    </row>
    <row r="130" spans="1:15" ht="12.75" customHeight="1">
      <c r="A130" s="33">
        <v>120</v>
      </c>
      <c r="B130" s="53" t="s">
        <v>829</v>
      </c>
      <c r="C130" s="31">
        <v>4378.45</v>
      </c>
      <c r="D130" s="36">
        <v>4422.2</v>
      </c>
      <c r="E130" s="36">
        <v>4311.25</v>
      </c>
      <c r="F130" s="36">
        <v>4244.05</v>
      </c>
      <c r="G130" s="36">
        <v>4133.1000000000004</v>
      </c>
      <c r="H130" s="36">
        <v>4489.3999999999996</v>
      </c>
      <c r="I130" s="36">
        <v>4600.3499999999985</v>
      </c>
      <c r="J130" s="36">
        <v>4667.5499999999993</v>
      </c>
      <c r="K130" s="31">
        <v>4533.1499999999996</v>
      </c>
      <c r="L130" s="31">
        <v>4355</v>
      </c>
      <c r="M130" s="31">
        <v>0.39898</v>
      </c>
      <c r="N130" s="1"/>
      <c r="O130" s="1"/>
    </row>
    <row r="131" spans="1:15" ht="12.75" customHeight="1">
      <c r="A131" s="33">
        <v>121</v>
      </c>
      <c r="B131" s="53" t="s">
        <v>363</v>
      </c>
      <c r="C131" s="31">
        <v>1481.4</v>
      </c>
      <c r="D131" s="36">
        <v>1493.7833333333335</v>
      </c>
      <c r="E131" s="36">
        <v>1447.616666666667</v>
      </c>
      <c r="F131" s="36">
        <v>1413.8333333333335</v>
      </c>
      <c r="G131" s="36">
        <v>1367.666666666667</v>
      </c>
      <c r="H131" s="36">
        <v>1527.5666666666671</v>
      </c>
      <c r="I131" s="36">
        <v>1573.7333333333336</v>
      </c>
      <c r="J131" s="36">
        <v>1607.5166666666671</v>
      </c>
      <c r="K131" s="31">
        <v>1539.95</v>
      </c>
      <c r="L131" s="31">
        <v>1460</v>
      </c>
      <c r="M131" s="31">
        <v>5.6886700000000001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281.05</v>
      </c>
      <c r="D132" s="36">
        <v>281.13333333333333</v>
      </c>
      <c r="E132" s="36">
        <v>278.76666666666665</v>
      </c>
      <c r="F132" s="36">
        <v>276.48333333333335</v>
      </c>
      <c r="G132" s="36">
        <v>274.11666666666667</v>
      </c>
      <c r="H132" s="36">
        <v>283.41666666666663</v>
      </c>
      <c r="I132" s="36">
        <v>285.7833333333333</v>
      </c>
      <c r="J132" s="36">
        <v>288.06666666666661</v>
      </c>
      <c r="K132" s="31">
        <v>283.5</v>
      </c>
      <c r="L132" s="31">
        <v>278.85000000000002</v>
      </c>
      <c r="M132" s="31">
        <v>29.967120000000001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3032</v>
      </c>
      <c r="D133" s="36">
        <v>3024.8666666666668</v>
      </c>
      <c r="E133" s="36">
        <v>3010.1833333333334</v>
      </c>
      <c r="F133" s="36">
        <v>2988.3666666666668</v>
      </c>
      <c r="G133" s="36">
        <v>2973.6833333333334</v>
      </c>
      <c r="H133" s="36">
        <v>3046.6833333333334</v>
      </c>
      <c r="I133" s="36">
        <v>3061.3666666666668</v>
      </c>
      <c r="J133" s="36">
        <v>3083.1833333333334</v>
      </c>
      <c r="K133" s="31">
        <v>3039.55</v>
      </c>
      <c r="L133" s="31">
        <v>3003.05</v>
      </c>
      <c r="M133" s="31">
        <v>3.1001500000000002</v>
      </c>
      <c r="N133" s="1"/>
      <c r="O133" s="1"/>
    </row>
    <row r="134" spans="1:15" ht="12.75" customHeight="1">
      <c r="A134" s="33">
        <v>124</v>
      </c>
      <c r="B134" s="53" t="s">
        <v>364</v>
      </c>
      <c r="C134" s="31">
        <v>2164.3000000000002</v>
      </c>
      <c r="D134" s="36">
        <v>2161.4333333333338</v>
      </c>
      <c r="E134" s="36">
        <v>2132.9666666666676</v>
      </c>
      <c r="F134" s="36">
        <v>2101.6333333333337</v>
      </c>
      <c r="G134" s="36">
        <v>2073.1666666666674</v>
      </c>
      <c r="H134" s="36">
        <v>2192.7666666666678</v>
      </c>
      <c r="I134" s="36">
        <v>2221.233333333334</v>
      </c>
      <c r="J134" s="36">
        <v>2252.566666666668</v>
      </c>
      <c r="K134" s="31">
        <v>2189.9</v>
      </c>
      <c r="L134" s="31">
        <v>2130.1</v>
      </c>
      <c r="M134" s="31">
        <v>4.3422000000000001</v>
      </c>
      <c r="N134" s="1"/>
      <c r="O134" s="1"/>
    </row>
    <row r="135" spans="1:15" ht="12.75" customHeight="1">
      <c r="A135" s="33">
        <v>125</v>
      </c>
      <c r="B135" s="53" t="s">
        <v>365</v>
      </c>
      <c r="C135" s="31">
        <v>940.85</v>
      </c>
      <c r="D135" s="36">
        <v>943.54999999999984</v>
      </c>
      <c r="E135" s="36">
        <v>932.09999999999968</v>
      </c>
      <c r="F135" s="36">
        <v>923.3499999999998</v>
      </c>
      <c r="G135" s="36">
        <v>911.89999999999964</v>
      </c>
      <c r="H135" s="36">
        <v>952.29999999999973</v>
      </c>
      <c r="I135" s="36">
        <v>963.74999999999977</v>
      </c>
      <c r="J135" s="36">
        <v>972.49999999999977</v>
      </c>
      <c r="K135" s="31">
        <v>955</v>
      </c>
      <c r="L135" s="31">
        <v>934.8</v>
      </c>
      <c r="M135" s="31">
        <v>0.24859999999999999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905.85</v>
      </c>
      <c r="D136" s="36">
        <v>899.75</v>
      </c>
      <c r="E136" s="36">
        <v>889.7</v>
      </c>
      <c r="F136" s="36">
        <v>873.55000000000007</v>
      </c>
      <c r="G136" s="36">
        <v>863.50000000000011</v>
      </c>
      <c r="H136" s="36">
        <v>915.9</v>
      </c>
      <c r="I136" s="36">
        <v>925.94999999999993</v>
      </c>
      <c r="J136" s="36">
        <v>942.09999999999991</v>
      </c>
      <c r="K136" s="31">
        <v>909.8</v>
      </c>
      <c r="L136" s="31">
        <v>883.6</v>
      </c>
      <c r="M136" s="31">
        <v>41.2988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507.9</v>
      </c>
      <c r="D137" s="36">
        <v>507.3</v>
      </c>
      <c r="E137" s="36">
        <v>504.6</v>
      </c>
      <c r="F137" s="36">
        <v>501.3</v>
      </c>
      <c r="G137" s="36">
        <v>498.6</v>
      </c>
      <c r="H137" s="36">
        <v>510.6</v>
      </c>
      <c r="I137" s="36">
        <v>513.29999999999995</v>
      </c>
      <c r="J137" s="36">
        <v>516.6</v>
      </c>
      <c r="K137" s="31">
        <v>510</v>
      </c>
      <c r="L137" s="31">
        <v>504</v>
      </c>
      <c r="M137" s="31">
        <v>76.150059999999996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1989.1</v>
      </c>
      <c r="D138" s="36">
        <v>1995.8666666666668</v>
      </c>
      <c r="E138" s="36">
        <v>1974.7333333333336</v>
      </c>
      <c r="F138" s="36">
        <v>1960.3666666666668</v>
      </c>
      <c r="G138" s="36">
        <v>1939.2333333333336</v>
      </c>
      <c r="H138" s="36">
        <v>2010.2333333333336</v>
      </c>
      <c r="I138" s="36">
        <v>2031.3666666666668</v>
      </c>
      <c r="J138" s="36">
        <v>2045.7333333333336</v>
      </c>
      <c r="K138" s="31">
        <v>2017</v>
      </c>
      <c r="L138" s="31">
        <v>1981.5</v>
      </c>
      <c r="M138" s="31">
        <v>5.6860900000000001</v>
      </c>
      <c r="N138" s="1"/>
      <c r="O138" s="1"/>
    </row>
    <row r="139" spans="1:15" ht="12.75" customHeight="1">
      <c r="A139" s="33">
        <v>129</v>
      </c>
      <c r="B139" s="53" t="s">
        <v>830</v>
      </c>
      <c r="C139" s="31">
        <v>2694.9</v>
      </c>
      <c r="D139" s="36">
        <v>2693.7666666666669</v>
      </c>
      <c r="E139" s="36">
        <v>2666.4333333333338</v>
      </c>
      <c r="F139" s="36">
        <v>2637.9666666666672</v>
      </c>
      <c r="G139" s="36">
        <v>2610.6333333333341</v>
      </c>
      <c r="H139" s="36">
        <v>2722.2333333333336</v>
      </c>
      <c r="I139" s="36">
        <v>2749.5666666666666</v>
      </c>
      <c r="J139" s="36">
        <v>2778.0333333333333</v>
      </c>
      <c r="K139" s="31">
        <v>2721.1</v>
      </c>
      <c r="L139" s="31">
        <v>2665.3</v>
      </c>
      <c r="M139" s="31">
        <v>1.4835199999999999</v>
      </c>
      <c r="N139" s="1"/>
      <c r="O139" s="1"/>
    </row>
    <row r="140" spans="1:15" ht="12.75" customHeight="1">
      <c r="A140" s="33">
        <v>130</v>
      </c>
      <c r="B140" s="53" t="s">
        <v>366</v>
      </c>
      <c r="C140" s="31">
        <v>563.4</v>
      </c>
      <c r="D140" s="36">
        <v>568.20000000000005</v>
      </c>
      <c r="E140" s="36">
        <v>556.40000000000009</v>
      </c>
      <c r="F140" s="36">
        <v>549.40000000000009</v>
      </c>
      <c r="G140" s="36">
        <v>537.60000000000014</v>
      </c>
      <c r="H140" s="36">
        <v>575.20000000000005</v>
      </c>
      <c r="I140" s="36">
        <v>587</v>
      </c>
      <c r="J140" s="36">
        <v>594</v>
      </c>
      <c r="K140" s="31">
        <v>580</v>
      </c>
      <c r="L140" s="31">
        <v>561.20000000000005</v>
      </c>
      <c r="M140" s="31">
        <v>10.45238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2219.9</v>
      </c>
      <c r="D141" s="36">
        <v>2209.9499999999998</v>
      </c>
      <c r="E141" s="36">
        <v>2197.1499999999996</v>
      </c>
      <c r="F141" s="36">
        <v>2174.3999999999996</v>
      </c>
      <c r="G141" s="36">
        <v>2161.5999999999995</v>
      </c>
      <c r="H141" s="36">
        <v>2232.6999999999998</v>
      </c>
      <c r="I141" s="36">
        <v>2245.5</v>
      </c>
      <c r="J141" s="36">
        <v>2268.25</v>
      </c>
      <c r="K141" s="31">
        <v>2222.75</v>
      </c>
      <c r="L141" s="31">
        <v>2187.1999999999998</v>
      </c>
      <c r="M141" s="31">
        <v>3.1491799999999999</v>
      </c>
      <c r="N141" s="1"/>
      <c r="O141" s="1"/>
    </row>
    <row r="142" spans="1:15" ht="12.75" customHeight="1">
      <c r="A142" s="33">
        <v>132</v>
      </c>
      <c r="B142" s="53" t="s">
        <v>271</v>
      </c>
      <c r="C142" s="31">
        <v>463.35</v>
      </c>
      <c r="D142" s="36">
        <v>463.31666666666661</v>
      </c>
      <c r="E142" s="36">
        <v>458.68333333333322</v>
      </c>
      <c r="F142" s="36">
        <v>454.01666666666659</v>
      </c>
      <c r="G142" s="36">
        <v>449.38333333333321</v>
      </c>
      <c r="H142" s="36">
        <v>467.98333333333323</v>
      </c>
      <c r="I142" s="36">
        <v>472.61666666666667</v>
      </c>
      <c r="J142" s="36">
        <v>477.28333333333325</v>
      </c>
      <c r="K142" s="31">
        <v>467.95</v>
      </c>
      <c r="L142" s="31">
        <v>458.65</v>
      </c>
      <c r="M142" s="31">
        <v>14.30194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125.2</v>
      </c>
      <c r="D143" s="36">
        <v>124.90000000000002</v>
      </c>
      <c r="E143" s="36">
        <v>123.40000000000003</v>
      </c>
      <c r="F143" s="36">
        <v>121.60000000000001</v>
      </c>
      <c r="G143" s="36">
        <v>120.10000000000002</v>
      </c>
      <c r="H143" s="36">
        <v>126.70000000000005</v>
      </c>
      <c r="I143" s="36">
        <v>128.20000000000002</v>
      </c>
      <c r="J143" s="36">
        <v>130.00000000000006</v>
      </c>
      <c r="K143" s="31">
        <v>126.4</v>
      </c>
      <c r="L143" s="31">
        <v>123.1</v>
      </c>
      <c r="M143" s="31">
        <v>18.886489999999998</v>
      </c>
      <c r="N143" s="1"/>
      <c r="O143" s="1"/>
    </row>
    <row r="144" spans="1:15" ht="12.75" customHeight="1">
      <c r="A144" s="33">
        <v>134</v>
      </c>
      <c r="B144" s="53" t="s">
        <v>367</v>
      </c>
      <c r="C144" s="31">
        <v>156.5</v>
      </c>
      <c r="D144" s="36">
        <v>156.23333333333332</v>
      </c>
      <c r="E144" s="36">
        <v>154.81666666666663</v>
      </c>
      <c r="F144" s="36">
        <v>153.13333333333333</v>
      </c>
      <c r="G144" s="36">
        <v>151.71666666666664</v>
      </c>
      <c r="H144" s="36">
        <v>157.91666666666663</v>
      </c>
      <c r="I144" s="36">
        <v>159.33333333333331</v>
      </c>
      <c r="J144" s="36">
        <v>161.01666666666662</v>
      </c>
      <c r="K144" s="31">
        <v>157.65</v>
      </c>
      <c r="L144" s="31">
        <v>154.55000000000001</v>
      </c>
      <c r="M144" s="31">
        <v>14.34136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3748.15</v>
      </c>
      <c r="D145" s="36">
        <v>3752.9499999999994</v>
      </c>
      <c r="E145" s="36">
        <v>3721.8999999999987</v>
      </c>
      <c r="F145" s="36">
        <v>3695.6499999999992</v>
      </c>
      <c r="G145" s="36">
        <v>3664.5999999999985</v>
      </c>
      <c r="H145" s="36">
        <v>3779.1999999999989</v>
      </c>
      <c r="I145" s="36">
        <v>3810.2499999999991</v>
      </c>
      <c r="J145" s="36">
        <v>3836.4999999999991</v>
      </c>
      <c r="K145" s="31">
        <v>3784</v>
      </c>
      <c r="L145" s="31">
        <v>3726.7</v>
      </c>
      <c r="M145" s="31">
        <v>5.5360699999999996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7660.5</v>
      </c>
      <c r="D146" s="36">
        <v>7678.3</v>
      </c>
      <c r="E146" s="36">
        <v>7601.6</v>
      </c>
      <c r="F146" s="36">
        <v>7542.7</v>
      </c>
      <c r="G146" s="36">
        <v>7466</v>
      </c>
      <c r="H146" s="36">
        <v>7737.2000000000007</v>
      </c>
      <c r="I146" s="36">
        <v>7813.9</v>
      </c>
      <c r="J146" s="36">
        <v>7872.8000000000011</v>
      </c>
      <c r="K146" s="31">
        <v>7755</v>
      </c>
      <c r="L146" s="31">
        <v>7619.4</v>
      </c>
      <c r="M146" s="31">
        <v>3.2219099999999998</v>
      </c>
      <c r="N146" s="1"/>
      <c r="O146" s="1"/>
    </row>
    <row r="147" spans="1:15" ht="12.75" customHeight="1">
      <c r="A147" s="33">
        <v>137</v>
      </c>
      <c r="B147" s="53" t="s">
        <v>162</v>
      </c>
      <c r="C147" s="31">
        <v>2284.3000000000002</v>
      </c>
      <c r="D147" s="36">
        <v>2276.3166666666666</v>
      </c>
      <c r="E147" s="36">
        <v>2260.4333333333334</v>
      </c>
      <c r="F147" s="36">
        <v>2236.5666666666666</v>
      </c>
      <c r="G147" s="36">
        <v>2220.6833333333334</v>
      </c>
      <c r="H147" s="36">
        <v>2300.1833333333334</v>
      </c>
      <c r="I147" s="36">
        <v>2316.0666666666666</v>
      </c>
      <c r="J147" s="36">
        <v>2339.9333333333334</v>
      </c>
      <c r="K147" s="31">
        <v>2292.1999999999998</v>
      </c>
      <c r="L147" s="31">
        <v>2252.4499999999998</v>
      </c>
      <c r="M147" s="31">
        <v>1.66828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6179.3</v>
      </c>
      <c r="D148" s="36">
        <v>6208.3833333333341</v>
      </c>
      <c r="E148" s="36">
        <v>6110.9166666666679</v>
      </c>
      <c r="F148" s="36">
        <v>6042.5333333333338</v>
      </c>
      <c r="G148" s="36">
        <v>5945.0666666666675</v>
      </c>
      <c r="H148" s="36">
        <v>6276.7666666666682</v>
      </c>
      <c r="I148" s="36">
        <v>6374.2333333333336</v>
      </c>
      <c r="J148" s="36">
        <v>6442.6166666666686</v>
      </c>
      <c r="K148" s="31">
        <v>6305.85</v>
      </c>
      <c r="L148" s="31">
        <v>6140</v>
      </c>
      <c r="M148" s="31">
        <v>5.4101100000000004</v>
      </c>
      <c r="N148" s="1"/>
      <c r="O148" s="1"/>
    </row>
    <row r="149" spans="1:15" ht="12.75" customHeight="1">
      <c r="A149" s="33">
        <v>139</v>
      </c>
      <c r="B149" s="53" t="s">
        <v>368</v>
      </c>
      <c r="C149" s="31">
        <v>592.35</v>
      </c>
      <c r="D149" s="36">
        <v>587.65</v>
      </c>
      <c r="E149" s="36">
        <v>576.9</v>
      </c>
      <c r="F149" s="36">
        <v>561.45000000000005</v>
      </c>
      <c r="G149" s="36">
        <v>550.70000000000005</v>
      </c>
      <c r="H149" s="36">
        <v>603.09999999999991</v>
      </c>
      <c r="I149" s="36">
        <v>613.84999999999991</v>
      </c>
      <c r="J149" s="36">
        <v>629.29999999999984</v>
      </c>
      <c r="K149" s="31">
        <v>598.4</v>
      </c>
      <c r="L149" s="31">
        <v>572.20000000000005</v>
      </c>
      <c r="M149" s="31">
        <v>2.0113500000000002</v>
      </c>
      <c r="N149" s="1"/>
      <c r="O149" s="1"/>
    </row>
    <row r="150" spans="1:15" ht="12.75" customHeight="1">
      <c r="A150" s="33">
        <v>140</v>
      </c>
      <c r="B150" s="53" t="s">
        <v>369</v>
      </c>
      <c r="C150" s="31">
        <v>479.25</v>
      </c>
      <c r="D150" s="36">
        <v>482.56666666666666</v>
      </c>
      <c r="E150" s="36">
        <v>468.23333333333335</v>
      </c>
      <c r="F150" s="36">
        <v>457.2166666666667</v>
      </c>
      <c r="G150" s="36">
        <v>442.88333333333338</v>
      </c>
      <c r="H150" s="36">
        <v>493.58333333333331</v>
      </c>
      <c r="I150" s="36">
        <v>507.91666666666669</v>
      </c>
      <c r="J150" s="36">
        <v>518.93333333333328</v>
      </c>
      <c r="K150" s="31">
        <v>496.9</v>
      </c>
      <c r="L150" s="31">
        <v>471.55</v>
      </c>
      <c r="M150" s="31">
        <v>13.422969999999999</v>
      </c>
      <c r="N150" s="1"/>
      <c r="O150" s="1"/>
    </row>
    <row r="151" spans="1:15" ht="12.75" customHeight="1">
      <c r="A151" s="33">
        <v>141</v>
      </c>
      <c r="B151" s="53" t="s">
        <v>370</v>
      </c>
      <c r="C151" s="31">
        <v>189.5</v>
      </c>
      <c r="D151" s="36">
        <v>189.0333333333333</v>
      </c>
      <c r="E151" s="36">
        <v>187.6666666666666</v>
      </c>
      <c r="F151" s="36">
        <v>185.83333333333329</v>
      </c>
      <c r="G151" s="36">
        <v>184.46666666666658</v>
      </c>
      <c r="H151" s="36">
        <v>190.86666666666662</v>
      </c>
      <c r="I151" s="36">
        <v>192.23333333333329</v>
      </c>
      <c r="J151" s="36">
        <v>194.06666666666663</v>
      </c>
      <c r="K151" s="31">
        <v>190.4</v>
      </c>
      <c r="L151" s="31">
        <v>187.2</v>
      </c>
      <c r="M151" s="31">
        <v>5.0922200000000002</v>
      </c>
      <c r="N151" s="1"/>
      <c r="O151" s="1"/>
    </row>
    <row r="152" spans="1:15" ht="12.75" customHeight="1">
      <c r="A152" s="33">
        <v>142</v>
      </c>
      <c r="B152" s="53" t="s">
        <v>371</v>
      </c>
      <c r="C152" s="31">
        <v>46.4</v>
      </c>
      <c r="D152" s="36">
        <v>45.949999999999996</v>
      </c>
      <c r="E152" s="36">
        <v>45.449999999999989</v>
      </c>
      <c r="F152" s="36">
        <v>44.499999999999993</v>
      </c>
      <c r="G152" s="36">
        <v>43.999999999999986</v>
      </c>
      <c r="H152" s="36">
        <v>46.899999999999991</v>
      </c>
      <c r="I152" s="36">
        <v>47.400000000000006</v>
      </c>
      <c r="J152" s="36">
        <v>48.349999999999994</v>
      </c>
      <c r="K152" s="31">
        <v>46.45</v>
      </c>
      <c r="L152" s="31">
        <v>45</v>
      </c>
      <c r="M152" s="31">
        <v>211.64530999999999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4031.25</v>
      </c>
      <c r="D153" s="36">
        <v>4015.1166666666668</v>
      </c>
      <c r="E153" s="36">
        <v>3983.6833333333334</v>
      </c>
      <c r="F153" s="36">
        <v>3936.1166666666668</v>
      </c>
      <c r="G153" s="36">
        <v>3904.6833333333334</v>
      </c>
      <c r="H153" s="36">
        <v>4062.6833333333334</v>
      </c>
      <c r="I153" s="36">
        <v>4094.1166666666668</v>
      </c>
      <c r="J153" s="36">
        <v>4141.6833333333334</v>
      </c>
      <c r="K153" s="31">
        <v>4046.55</v>
      </c>
      <c r="L153" s="31">
        <v>3967.55</v>
      </c>
      <c r="M153" s="31">
        <v>5.3721199999999998</v>
      </c>
      <c r="N153" s="1"/>
      <c r="O153" s="1"/>
    </row>
    <row r="154" spans="1:15" ht="12.75" customHeight="1">
      <c r="A154" s="33">
        <v>144</v>
      </c>
      <c r="B154" s="53" t="s">
        <v>372</v>
      </c>
      <c r="C154" s="31">
        <v>647.65</v>
      </c>
      <c r="D154" s="36">
        <v>650.2166666666667</v>
      </c>
      <c r="E154" s="36">
        <v>631.43333333333339</v>
      </c>
      <c r="F154" s="36">
        <v>615.2166666666667</v>
      </c>
      <c r="G154" s="36">
        <v>596.43333333333339</v>
      </c>
      <c r="H154" s="36">
        <v>666.43333333333339</v>
      </c>
      <c r="I154" s="36">
        <v>685.2166666666667</v>
      </c>
      <c r="J154" s="36">
        <v>701.43333333333339</v>
      </c>
      <c r="K154" s="31">
        <v>669</v>
      </c>
      <c r="L154" s="31">
        <v>634</v>
      </c>
      <c r="M154" s="31">
        <v>9.4082600000000003</v>
      </c>
      <c r="N154" s="1"/>
      <c r="O154" s="1"/>
    </row>
    <row r="155" spans="1:15" ht="12.75" customHeight="1">
      <c r="A155" s="33">
        <v>145</v>
      </c>
      <c r="B155" s="53" t="s">
        <v>272</v>
      </c>
      <c r="C155" s="31">
        <v>446.6</v>
      </c>
      <c r="D155" s="36">
        <v>446.3</v>
      </c>
      <c r="E155" s="36">
        <v>444.3</v>
      </c>
      <c r="F155" s="36">
        <v>442</v>
      </c>
      <c r="G155" s="36">
        <v>440</v>
      </c>
      <c r="H155" s="36">
        <v>448.6</v>
      </c>
      <c r="I155" s="36">
        <v>450.6</v>
      </c>
      <c r="J155" s="36">
        <v>452.90000000000003</v>
      </c>
      <c r="K155" s="31">
        <v>448.3</v>
      </c>
      <c r="L155" s="31">
        <v>444</v>
      </c>
      <c r="M155" s="31">
        <v>6.8364900000000004</v>
      </c>
      <c r="N155" s="1"/>
      <c r="O155" s="1"/>
    </row>
    <row r="156" spans="1:15" ht="12.75" customHeight="1">
      <c r="A156" s="33">
        <v>146</v>
      </c>
      <c r="B156" s="53" t="s">
        <v>373</v>
      </c>
      <c r="C156" s="31">
        <v>1900.1</v>
      </c>
      <c r="D156" s="36">
        <v>1893.0166666666664</v>
      </c>
      <c r="E156" s="36">
        <v>1872.2333333333329</v>
      </c>
      <c r="F156" s="36">
        <v>1844.3666666666666</v>
      </c>
      <c r="G156" s="36">
        <v>1823.583333333333</v>
      </c>
      <c r="H156" s="36">
        <v>1920.8833333333328</v>
      </c>
      <c r="I156" s="36">
        <v>1941.6666666666665</v>
      </c>
      <c r="J156" s="36">
        <v>1969.5333333333326</v>
      </c>
      <c r="K156" s="31">
        <v>1913.8</v>
      </c>
      <c r="L156" s="31">
        <v>1865.15</v>
      </c>
      <c r="M156" s="31">
        <v>0.32292999999999999</v>
      </c>
      <c r="N156" s="1"/>
      <c r="O156" s="1"/>
    </row>
    <row r="157" spans="1:15" ht="12.75" customHeight="1">
      <c r="A157" s="33">
        <v>147</v>
      </c>
      <c r="B157" s="53" t="s">
        <v>374</v>
      </c>
      <c r="C157" s="31">
        <v>221.7</v>
      </c>
      <c r="D157" s="36">
        <v>221.18333333333331</v>
      </c>
      <c r="E157" s="36">
        <v>217.86666666666662</v>
      </c>
      <c r="F157" s="36">
        <v>214.0333333333333</v>
      </c>
      <c r="G157" s="36">
        <v>210.71666666666661</v>
      </c>
      <c r="H157" s="36">
        <v>225.01666666666662</v>
      </c>
      <c r="I157" s="36">
        <v>228.33333333333329</v>
      </c>
      <c r="J157" s="36">
        <v>232.16666666666663</v>
      </c>
      <c r="K157" s="31">
        <v>224.5</v>
      </c>
      <c r="L157" s="31">
        <v>217.35</v>
      </c>
      <c r="M157" s="31">
        <v>49.651539999999997</v>
      </c>
      <c r="N157" s="1"/>
      <c r="O157" s="1"/>
    </row>
    <row r="158" spans="1:15" ht="12.75" customHeight="1">
      <c r="A158" s="33">
        <v>148</v>
      </c>
      <c r="B158" s="53" t="s">
        <v>847</v>
      </c>
      <c r="C158" s="31">
        <v>1350.4</v>
      </c>
      <c r="D158" s="36">
        <v>1363.1166666666668</v>
      </c>
      <c r="E158" s="36">
        <v>1332.2833333333335</v>
      </c>
      <c r="F158" s="36">
        <v>1314.1666666666667</v>
      </c>
      <c r="G158" s="36">
        <v>1283.3333333333335</v>
      </c>
      <c r="H158" s="36">
        <v>1381.2333333333336</v>
      </c>
      <c r="I158" s="36">
        <v>1412.0666666666666</v>
      </c>
      <c r="J158" s="36">
        <v>1430.1833333333336</v>
      </c>
      <c r="K158" s="31">
        <v>1393.95</v>
      </c>
      <c r="L158" s="31">
        <v>1345</v>
      </c>
      <c r="M158" s="31">
        <v>1.4954799999999999</v>
      </c>
      <c r="N158" s="1"/>
      <c r="O158" s="1"/>
    </row>
    <row r="159" spans="1:15" ht="12.75" customHeight="1">
      <c r="A159" s="33">
        <v>149</v>
      </c>
      <c r="B159" s="53" t="s">
        <v>375</v>
      </c>
      <c r="C159" s="31">
        <v>99</v>
      </c>
      <c r="D159" s="36">
        <v>99.116666666666674</v>
      </c>
      <c r="E159" s="36">
        <v>97.783333333333346</v>
      </c>
      <c r="F159" s="36">
        <v>96.566666666666677</v>
      </c>
      <c r="G159" s="36">
        <v>95.233333333333348</v>
      </c>
      <c r="H159" s="36">
        <v>100.33333333333334</v>
      </c>
      <c r="I159" s="36">
        <v>101.66666666666666</v>
      </c>
      <c r="J159" s="36">
        <v>102.88333333333334</v>
      </c>
      <c r="K159" s="31">
        <v>100.45</v>
      </c>
      <c r="L159" s="31">
        <v>97.9</v>
      </c>
      <c r="M159" s="31">
        <v>59.52075</v>
      </c>
      <c r="N159" s="1"/>
      <c r="O159" s="1"/>
    </row>
    <row r="160" spans="1:15" ht="12.75" customHeight="1">
      <c r="A160" s="33">
        <v>150</v>
      </c>
      <c r="B160" s="53" t="s">
        <v>831</v>
      </c>
      <c r="C160" s="31">
        <v>851.35</v>
      </c>
      <c r="D160" s="36">
        <v>848.56666666666661</v>
      </c>
      <c r="E160" s="36">
        <v>841.73333333333323</v>
      </c>
      <c r="F160" s="36">
        <v>832.11666666666667</v>
      </c>
      <c r="G160" s="36">
        <v>825.2833333333333</v>
      </c>
      <c r="H160" s="36">
        <v>858.18333333333317</v>
      </c>
      <c r="I160" s="36">
        <v>865.01666666666665</v>
      </c>
      <c r="J160" s="36">
        <v>874.6333333333331</v>
      </c>
      <c r="K160" s="31">
        <v>855.4</v>
      </c>
      <c r="L160" s="31">
        <v>838.95</v>
      </c>
      <c r="M160" s="31">
        <v>0.81001000000000001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2998.35</v>
      </c>
      <c r="D161" s="36">
        <v>3003.7666666666664</v>
      </c>
      <c r="E161" s="36">
        <v>2987.5333333333328</v>
      </c>
      <c r="F161" s="36">
        <v>2976.7166666666662</v>
      </c>
      <c r="G161" s="36">
        <v>2960.4833333333327</v>
      </c>
      <c r="H161" s="36">
        <v>3014.583333333333</v>
      </c>
      <c r="I161" s="36">
        <v>3030.8166666666666</v>
      </c>
      <c r="J161" s="36">
        <v>3041.6333333333332</v>
      </c>
      <c r="K161" s="31">
        <v>3020</v>
      </c>
      <c r="L161" s="31">
        <v>2992.95</v>
      </c>
      <c r="M161" s="31">
        <v>1.2018599999999999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321.85000000000002</v>
      </c>
      <c r="D162" s="36">
        <v>321.13333333333333</v>
      </c>
      <c r="E162" s="36">
        <v>319.61666666666667</v>
      </c>
      <c r="F162" s="36">
        <v>317.38333333333333</v>
      </c>
      <c r="G162" s="36">
        <v>315.86666666666667</v>
      </c>
      <c r="H162" s="36">
        <v>323.36666666666667</v>
      </c>
      <c r="I162" s="36">
        <v>324.88333333333333</v>
      </c>
      <c r="J162" s="36">
        <v>327.11666666666667</v>
      </c>
      <c r="K162" s="31">
        <v>322.64999999999998</v>
      </c>
      <c r="L162" s="31">
        <v>318.89999999999998</v>
      </c>
      <c r="M162" s="31">
        <v>13.05255</v>
      </c>
      <c r="N162" s="1"/>
      <c r="O162" s="1"/>
    </row>
    <row r="163" spans="1:15" ht="12.75" customHeight="1">
      <c r="A163" s="33">
        <v>153</v>
      </c>
      <c r="B163" s="53" t="s">
        <v>376</v>
      </c>
      <c r="C163" s="31">
        <v>452.15</v>
      </c>
      <c r="D163" s="36">
        <v>450.11666666666662</v>
      </c>
      <c r="E163" s="36">
        <v>446.98333333333323</v>
      </c>
      <c r="F163" s="36">
        <v>441.81666666666661</v>
      </c>
      <c r="G163" s="36">
        <v>438.68333333333322</v>
      </c>
      <c r="H163" s="36">
        <v>455.28333333333325</v>
      </c>
      <c r="I163" s="36">
        <v>458.41666666666657</v>
      </c>
      <c r="J163" s="36">
        <v>463.58333333333326</v>
      </c>
      <c r="K163" s="31">
        <v>453.25</v>
      </c>
      <c r="L163" s="31">
        <v>444.95</v>
      </c>
      <c r="M163" s="31">
        <v>1.8840699999999999</v>
      </c>
      <c r="N163" s="1"/>
      <c r="O163" s="1"/>
    </row>
    <row r="164" spans="1:15" ht="12.75" customHeight="1">
      <c r="A164" s="33">
        <v>154</v>
      </c>
      <c r="B164" s="53" t="s">
        <v>273</v>
      </c>
      <c r="C164" s="31">
        <v>168.45</v>
      </c>
      <c r="D164" s="36">
        <v>167.31666666666666</v>
      </c>
      <c r="E164" s="36">
        <v>164.13333333333333</v>
      </c>
      <c r="F164" s="36">
        <v>159.81666666666666</v>
      </c>
      <c r="G164" s="36">
        <v>156.63333333333333</v>
      </c>
      <c r="H164" s="36">
        <v>171.63333333333333</v>
      </c>
      <c r="I164" s="36">
        <v>174.81666666666666</v>
      </c>
      <c r="J164" s="36">
        <v>179.13333333333333</v>
      </c>
      <c r="K164" s="31">
        <v>170.5</v>
      </c>
      <c r="L164" s="31">
        <v>163</v>
      </c>
      <c r="M164" s="31">
        <v>114.76355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154.55000000000001</v>
      </c>
      <c r="D165" s="36">
        <v>153.54999999999998</v>
      </c>
      <c r="E165" s="36">
        <v>152.24999999999997</v>
      </c>
      <c r="F165" s="36">
        <v>149.94999999999999</v>
      </c>
      <c r="G165" s="36">
        <v>148.64999999999998</v>
      </c>
      <c r="H165" s="36">
        <v>155.84999999999997</v>
      </c>
      <c r="I165" s="36">
        <v>157.14999999999998</v>
      </c>
      <c r="J165" s="36">
        <v>159.44999999999996</v>
      </c>
      <c r="K165" s="31">
        <v>154.85</v>
      </c>
      <c r="L165" s="31">
        <v>151.25</v>
      </c>
      <c r="M165" s="31">
        <v>99.005390000000006</v>
      </c>
      <c r="N165" s="1"/>
      <c r="O165" s="1"/>
    </row>
    <row r="166" spans="1:15" ht="12.75" customHeight="1">
      <c r="A166" s="33">
        <v>156</v>
      </c>
      <c r="B166" s="53" t="s">
        <v>377</v>
      </c>
      <c r="C166" s="31">
        <v>699.1</v>
      </c>
      <c r="D166" s="36">
        <v>698.0333333333333</v>
      </c>
      <c r="E166" s="36">
        <v>689.06666666666661</v>
      </c>
      <c r="F166" s="36">
        <v>679.0333333333333</v>
      </c>
      <c r="G166" s="36">
        <v>670.06666666666661</v>
      </c>
      <c r="H166" s="36">
        <v>708.06666666666661</v>
      </c>
      <c r="I166" s="36">
        <v>717.0333333333333</v>
      </c>
      <c r="J166" s="36">
        <v>727.06666666666661</v>
      </c>
      <c r="K166" s="31">
        <v>707</v>
      </c>
      <c r="L166" s="31">
        <v>688</v>
      </c>
      <c r="M166" s="31">
        <v>3.5477599999999998</v>
      </c>
      <c r="N166" s="1"/>
      <c r="O166" s="1"/>
    </row>
    <row r="167" spans="1:15" ht="12.75" customHeight="1">
      <c r="A167" s="33">
        <v>157</v>
      </c>
      <c r="B167" s="53" t="s">
        <v>378</v>
      </c>
      <c r="C167" s="31">
        <v>4354.95</v>
      </c>
      <c r="D167" s="36">
        <v>4360.0166666666673</v>
      </c>
      <c r="E167" s="36">
        <v>4310.0333333333347</v>
      </c>
      <c r="F167" s="36">
        <v>4265.1166666666677</v>
      </c>
      <c r="G167" s="36">
        <v>4215.133333333335</v>
      </c>
      <c r="H167" s="36">
        <v>4404.9333333333343</v>
      </c>
      <c r="I167" s="36">
        <v>4454.9166666666661</v>
      </c>
      <c r="J167" s="36">
        <v>4499.8333333333339</v>
      </c>
      <c r="K167" s="31">
        <v>4410</v>
      </c>
      <c r="L167" s="31">
        <v>4315.1000000000004</v>
      </c>
      <c r="M167" s="31">
        <v>0.15178</v>
      </c>
      <c r="N167" s="1"/>
      <c r="O167" s="1"/>
    </row>
    <row r="168" spans="1:15" ht="12.75" customHeight="1">
      <c r="A168" s="33">
        <v>158</v>
      </c>
      <c r="B168" s="53" t="s">
        <v>379</v>
      </c>
      <c r="C168" s="31">
        <v>991.05</v>
      </c>
      <c r="D168" s="36">
        <v>995.41666666666663</v>
      </c>
      <c r="E168" s="36">
        <v>982.63333333333321</v>
      </c>
      <c r="F168" s="36">
        <v>974.21666666666658</v>
      </c>
      <c r="G168" s="36">
        <v>961.43333333333317</v>
      </c>
      <c r="H168" s="36">
        <v>1003.8333333333333</v>
      </c>
      <c r="I168" s="36">
        <v>1016.6166666666668</v>
      </c>
      <c r="J168" s="36">
        <v>1025.0333333333333</v>
      </c>
      <c r="K168" s="31">
        <v>1008.2</v>
      </c>
      <c r="L168" s="31">
        <v>987</v>
      </c>
      <c r="M168" s="31">
        <v>2.9835400000000001</v>
      </c>
      <c r="N168" s="1"/>
      <c r="O168" s="1"/>
    </row>
    <row r="169" spans="1:15" ht="12.75" customHeight="1">
      <c r="A169" s="33">
        <v>159</v>
      </c>
      <c r="B169" s="53" t="s">
        <v>380</v>
      </c>
      <c r="C169" s="31">
        <v>254.9</v>
      </c>
      <c r="D169" s="36">
        <v>254.98333333333335</v>
      </c>
      <c r="E169" s="36">
        <v>252.41666666666669</v>
      </c>
      <c r="F169" s="36">
        <v>249.93333333333334</v>
      </c>
      <c r="G169" s="36">
        <v>247.36666666666667</v>
      </c>
      <c r="H169" s="36">
        <v>257.4666666666667</v>
      </c>
      <c r="I169" s="36">
        <v>260.0333333333333</v>
      </c>
      <c r="J169" s="36">
        <v>262.51666666666671</v>
      </c>
      <c r="K169" s="31">
        <v>257.55</v>
      </c>
      <c r="L169" s="31">
        <v>252.5</v>
      </c>
      <c r="M169" s="31">
        <v>6.8320499999999997</v>
      </c>
      <c r="N169" s="1"/>
      <c r="O169" s="1"/>
    </row>
    <row r="170" spans="1:15" ht="12.75" customHeight="1">
      <c r="A170" s="33">
        <v>160</v>
      </c>
      <c r="B170" s="53" t="s">
        <v>381</v>
      </c>
      <c r="C170" s="31">
        <v>202.3</v>
      </c>
      <c r="D170" s="36">
        <v>201.6</v>
      </c>
      <c r="E170" s="36">
        <v>200.2</v>
      </c>
      <c r="F170" s="36">
        <v>198.1</v>
      </c>
      <c r="G170" s="36">
        <v>196.7</v>
      </c>
      <c r="H170" s="36">
        <v>203.7</v>
      </c>
      <c r="I170" s="36">
        <v>205.10000000000002</v>
      </c>
      <c r="J170" s="36">
        <v>207.2</v>
      </c>
      <c r="K170" s="31">
        <v>203</v>
      </c>
      <c r="L170" s="31">
        <v>199.5</v>
      </c>
      <c r="M170" s="31">
        <v>9.4207699999999992</v>
      </c>
      <c r="N170" s="1"/>
      <c r="O170" s="1"/>
    </row>
    <row r="171" spans="1:15" ht="12.75" customHeight="1">
      <c r="A171" s="33">
        <v>161</v>
      </c>
      <c r="B171" s="53" t="s">
        <v>832</v>
      </c>
      <c r="C171" s="31">
        <v>758.7</v>
      </c>
      <c r="D171" s="36">
        <v>753.55000000000007</v>
      </c>
      <c r="E171" s="36">
        <v>746.15000000000009</v>
      </c>
      <c r="F171" s="36">
        <v>733.6</v>
      </c>
      <c r="G171" s="36">
        <v>726.2</v>
      </c>
      <c r="H171" s="36">
        <v>766.10000000000014</v>
      </c>
      <c r="I171" s="36">
        <v>773.5</v>
      </c>
      <c r="J171" s="36">
        <v>786.05000000000018</v>
      </c>
      <c r="K171" s="31">
        <v>760.95</v>
      </c>
      <c r="L171" s="31">
        <v>741</v>
      </c>
      <c r="M171" s="31">
        <v>1.4190100000000001</v>
      </c>
      <c r="N171" s="1"/>
      <c r="O171" s="1"/>
    </row>
    <row r="172" spans="1:15" ht="12.75" customHeight="1">
      <c r="A172" s="33">
        <v>162</v>
      </c>
      <c r="B172" s="53" t="s">
        <v>274</v>
      </c>
      <c r="C172" s="31">
        <v>436.85</v>
      </c>
      <c r="D172" s="36">
        <v>434.66666666666669</v>
      </c>
      <c r="E172" s="36">
        <v>426.73333333333335</v>
      </c>
      <c r="F172" s="36">
        <v>416.61666666666667</v>
      </c>
      <c r="G172" s="36">
        <v>408.68333333333334</v>
      </c>
      <c r="H172" s="36">
        <v>444.78333333333336</v>
      </c>
      <c r="I172" s="36">
        <v>452.71666666666664</v>
      </c>
      <c r="J172" s="36">
        <v>462.83333333333337</v>
      </c>
      <c r="K172" s="31">
        <v>442.6</v>
      </c>
      <c r="L172" s="31">
        <v>424.55</v>
      </c>
      <c r="M172" s="31">
        <v>17.08812</v>
      </c>
      <c r="N172" s="1"/>
      <c r="O172" s="1"/>
    </row>
    <row r="173" spans="1:15" ht="12.75" customHeight="1">
      <c r="A173" s="33">
        <v>163</v>
      </c>
      <c r="B173" s="53" t="s">
        <v>382</v>
      </c>
      <c r="C173" s="31">
        <v>1355.45</v>
      </c>
      <c r="D173" s="36">
        <v>1353.7166666666665</v>
      </c>
      <c r="E173" s="36">
        <v>1337.9333333333329</v>
      </c>
      <c r="F173" s="36">
        <v>1320.4166666666665</v>
      </c>
      <c r="G173" s="36">
        <v>1304.633333333333</v>
      </c>
      <c r="H173" s="36">
        <v>1371.2333333333329</v>
      </c>
      <c r="I173" s="36">
        <v>1387.0166666666662</v>
      </c>
      <c r="J173" s="36">
        <v>1404.5333333333328</v>
      </c>
      <c r="K173" s="31">
        <v>1369.5</v>
      </c>
      <c r="L173" s="31">
        <v>1336.2</v>
      </c>
      <c r="M173" s="31">
        <v>2.4409000000000001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190.75</v>
      </c>
      <c r="D174" s="36">
        <v>188.83333333333334</v>
      </c>
      <c r="E174" s="36">
        <v>186.2166666666667</v>
      </c>
      <c r="F174" s="36">
        <v>181.68333333333337</v>
      </c>
      <c r="G174" s="36">
        <v>179.06666666666672</v>
      </c>
      <c r="H174" s="36">
        <v>193.36666666666667</v>
      </c>
      <c r="I174" s="36">
        <v>195.98333333333329</v>
      </c>
      <c r="J174" s="36">
        <v>200.51666666666665</v>
      </c>
      <c r="K174" s="31">
        <v>191.45</v>
      </c>
      <c r="L174" s="31">
        <v>184.3</v>
      </c>
      <c r="M174" s="31">
        <v>150.22149999999999</v>
      </c>
      <c r="N174" s="1"/>
      <c r="O174" s="1"/>
    </row>
    <row r="175" spans="1:15" ht="12.75" customHeight="1">
      <c r="A175" s="33">
        <v>165</v>
      </c>
      <c r="B175" s="53" t="s">
        <v>383</v>
      </c>
      <c r="C175" s="31">
        <v>1372.45</v>
      </c>
      <c r="D175" s="36">
        <v>1371.5333333333335</v>
      </c>
      <c r="E175" s="36">
        <v>1356.4666666666672</v>
      </c>
      <c r="F175" s="36">
        <v>1340.4833333333336</v>
      </c>
      <c r="G175" s="36">
        <v>1325.4166666666672</v>
      </c>
      <c r="H175" s="36">
        <v>1387.5166666666671</v>
      </c>
      <c r="I175" s="36">
        <v>1402.5833333333333</v>
      </c>
      <c r="J175" s="36">
        <v>1418.5666666666671</v>
      </c>
      <c r="K175" s="31">
        <v>1386.6</v>
      </c>
      <c r="L175" s="31">
        <v>1355.55</v>
      </c>
      <c r="M175" s="31">
        <v>1.6088499999999999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85.65</v>
      </c>
      <c r="D176" s="36">
        <v>85.40000000000002</v>
      </c>
      <c r="E176" s="36">
        <v>84.100000000000037</v>
      </c>
      <c r="F176" s="36">
        <v>82.550000000000011</v>
      </c>
      <c r="G176" s="36">
        <v>81.250000000000028</v>
      </c>
      <c r="H176" s="36">
        <v>86.950000000000045</v>
      </c>
      <c r="I176" s="36">
        <v>88.250000000000028</v>
      </c>
      <c r="J176" s="36">
        <v>89.800000000000054</v>
      </c>
      <c r="K176" s="31">
        <v>86.7</v>
      </c>
      <c r="L176" s="31">
        <v>83.85</v>
      </c>
      <c r="M176" s="31">
        <v>339.92151999999999</v>
      </c>
      <c r="N176" s="1"/>
      <c r="O176" s="1"/>
    </row>
    <row r="177" spans="1:15" ht="12.75" customHeight="1">
      <c r="A177" s="33">
        <v>167</v>
      </c>
      <c r="B177" s="53" t="s">
        <v>384</v>
      </c>
      <c r="C177" s="31">
        <v>2552.4</v>
      </c>
      <c r="D177" s="36">
        <v>2531.9333333333334</v>
      </c>
      <c r="E177" s="36">
        <v>2487.4666666666667</v>
      </c>
      <c r="F177" s="36">
        <v>2422.5333333333333</v>
      </c>
      <c r="G177" s="36">
        <v>2378.0666666666666</v>
      </c>
      <c r="H177" s="36">
        <v>2596.8666666666668</v>
      </c>
      <c r="I177" s="36">
        <v>2641.3333333333339</v>
      </c>
      <c r="J177" s="36">
        <v>2706.2666666666669</v>
      </c>
      <c r="K177" s="31">
        <v>2576.4</v>
      </c>
      <c r="L177" s="31">
        <v>2467</v>
      </c>
      <c r="M177" s="31">
        <v>0.23491000000000001</v>
      </c>
      <c r="N177" s="1"/>
      <c r="O177" s="1"/>
    </row>
    <row r="178" spans="1:15" ht="12.75" customHeight="1">
      <c r="A178" s="33">
        <v>168</v>
      </c>
      <c r="B178" s="53" t="s">
        <v>385</v>
      </c>
      <c r="C178" s="31">
        <v>341.75</v>
      </c>
      <c r="D178" s="36">
        <v>340.91666666666669</v>
      </c>
      <c r="E178" s="36">
        <v>336.33333333333337</v>
      </c>
      <c r="F178" s="36">
        <v>330.91666666666669</v>
      </c>
      <c r="G178" s="36">
        <v>326.33333333333337</v>
      </c>
      <c r="H178" s="36">
        <v>346.33333333333337</v>
      </c>
      <c r="I178" s="36">
        <v>350.91666666666674</v>
      </c>
      <c r="J178" s="36">
        <v>356.33333333333337</v>
      </c>
      <c r="K178" s="31">
        <v>345.5</v>
      </c>
      <c r="L178" s="31">
        <v>335.5</v>
      </c>
      <c r="M178" s="31">
        <v>11.532539999999999</v>
      </c>
      <c r="N178" s="1"/>
      <c r="O178" s="1"/>
    </row>
    <row r="179" spans="1:15" ht="12.75" customHeight="1">
      <c r="A179" s="33">
        <v>169</v>
      </c>
      <c r="B179" s="53" t="s">
        <v>870</v>
      </c>
      <c r="C179" s="31">
        <v>6622.15</v>
      </c>
      <c r="D179" s="36">
        <v>6621.0666666666657</v>
      </c>
      <c r="E179" s="36">
        <v>6560.7333333333318</v>
      </c>
      <c r="F179" s="36">
        <v>6499.3166666666657</v>
      </c>
      <c r="G179" s="36">
        <v>6438.9833333333318</v>
      </c>
      <c r="H179" s="36">
        <v>6682.4833333333318</v>
      </c>
      <c r="I179" s="36">
        <v>6742.8166666666657</v>
      </c>
      <c r="J179" s="36">
        <v>6804.2333333333318</v>
      </c>
      <c r="K179" s="31">
        <v>6681.4</v>
      </c>
      <c r="L179" s="31">
        <v>6559.65</v>
      </c>
      <c r="M179" s="31">
        <v>8.1460000000000005E-2</v>
      </c>
      <c r="N179" s="1"/>
      <c r="O179" s="1"/>
    </row>
    <row r="180" spans="1:15" ht="12.75" customHeight="1">
      <c r="A180" s="33">
        <v>170</v>
      </c>
      <c r="B180" s="53" t="s">
        <v>275</v>
      </c>
      <c r="C180" s="31">
        <v>1754.55</v>
      </c>
      <c r="D180" s="36">
        <v>1766.5</v>
      </c>
      <c r="E180" s="36">
        <v>1733.05</v>
      </c>
      <c r="F180" s="36">
        <v>1711.55</v>
      </c>
      <c r="G180" s="36">
        <v>1678.1</v>
      </c>
      <c r="H180" s="36">
        <v>1788</v>
      </c>
      <c r="I180" s="36">
        <v>1821.4499999999998</v>
      </c>
      <c r="J180" s="36">
        <v>1842.95</v>
      </c>
      <c r="K180" s="31">
        <v>1799.95</v>
      </c>
      <c r="L180" s="31">
        <v>1745</v>
      </c>
      <c r="M180" s="31">
        <v>1.2718499999999999</v>
      </c>
      <c r="N180" s="1"/>
      <c r="O180" s="1"/>
    </row>
    <row r="181" spans="1:15" ht="12.75" customHeight="1">
      <c r="A181" s="33">
        <v>171</v>
      </c>
      <c r="B181" s="53" t="s">
        <v>386</v>
      </c>
      <c r="C181" s="31">
        <v>1938.05</v>
      </c>
      <c r="D181" s="36">
        <v>1935.7666666666667</v>
      </c>
      <c r="E181" s="36">
        <v>1919.5833333333333</v>
      </c>
      <c r="F181" s="36">
        <v>1901.1166666666666</v>
      </c>
      <c r="G181" s="36">
        <v>1884.9333333333332</v>
      </c>
      <c r="H181" s="36">
        <v>1954.2333333333333</v>
      </c>
      <c r="I181" s="36">
        <v>1970.4166666666667</v>
      </c>
      <c r="J181" s="36">
        <v>1988.8833333333334</v>
      </c>
      <c r="K181" s="31">
        <v>1951.95</v>
      </c>
      <c r="L181" s="31">
        <v>1917.3</v>
      </c>
      <c r="M181" s="31">
        <v>0.79093000000000002</v>
      </c>
      <c r="N181" s="1"/>
      <c r="O181" s="1"/>
    </row>
    <row r="182" spans="1:15" ht="12.75" customHeight="1">
      <c r="A182" s="33">
        <v>172</v>
      </c>
      <c r="B182" s="53" t="s">
        <v>871</v>
      </c>
      <c r="C182" s="31">
        <v>817.3</v>
      </c>
      <c r="D182" s="36">
        <v>817.76666666666677</v>
      </c>
      <c r="E182" s="36">
        <v>803.53333333333353</v>
      </c>
      <c r="F182" s="36">
        <v>789.76666666666677</v>
      </c>
      <c r="G182" s="36">
        <v>775.53333333333353</v>
      </c>
      <c r="H182" s="36">
        <v>831.53333333333353</v>
      </c>
      <c r="I182" s="36">
        <v>845.76666666666688</v>
      </c>
      <c r="J182" s="36">
        <v>859.53333333333353</v>
      </c>
      <c r="K182" s="31">
        <v>832</v>
      </c>
      <c r="L182" s="31">
        <v>804</v>
      </c>
      <c r="M182" s="31">
        <v>0.73424999999999996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1017.4</v>
      </c>
      <c r="D183" s="36">
        <v>1011.9</v>
      </c>
      <c r="E183" s="36">
        <v>1004.8</v>
      </c>
      <c r="F183" s="36">
        <v>992.19999999999993</v>
      </c>
      <c r="G183" s="36">
        <v>985.09999999999991</v>
      </c>
      <c r="H183" s="36">
        <v>1024.5</v>
      </c>
      <c r="I183" s="36">
        <v>1031.6000000000001</v>
      </c>
      <c r="J183" s="36">
        <v>1044.2</v>
      </c>
      <c r="K183" s="31">
        <v>1019</v>
      </c>
      <c r="L183" s="31">
        <v>999.3</v>
      </c>
      <c r="M183" s="31">
        <v>4.4266399999999999</v>
      </c>
      <c r="N183" s="1"/>
      <c r="O183" s="1"/>
    </row>
    <row r="184" spans="1:15" ht="12.75" customHeight="1">
      <c r="A184" s="33">
        <v>174</v>
      </c>
      <c r="B184" s="53" t="s">
        <v>836</v>
      </c>
      <c r="C184" s="31">
        <v>1365.95</v>
      </c>
      <c r="D184" s="36">
        <v>1361.6833333333332</v>
      </c>
      <c r="E184" s="36">
        <v>1348.3666666666663</v>
      </c>
      <c r="F184" s="36">
        <v>1330.7833333333331</v>
      </c>
      <c r="G184" s="36">
        <v>1317.4666666666662</v>
      </c>
      <c r="H184" s="36">
        <v>1379.2666666666664</v>
      </c>
      <c r="I184" s="36">
        <v>1392.5833333333335</v>
      </c>
      <c r="J184" s="36">
        <v>1410.1666666666665</v>
      </c>
      <c r="K184" s="31">
        <v>1375</v>
      </c>
      <c r="L184" s="31">
        <v>1344.1</v>
      </c>
      <c r="M184" s="31">
        <v>1.03918</v>
      </c>
      <c r="N184" s="1"/>
      <c r="O184" s="1"/>
    </row>
    <row r="185" spans="1:15" ht="12.75" customHeight="1">
      <c r="A185" s="33">
        <v>175</v>
      </c>
      <c r="B185" s="53" t="s">
        <v>387</v>
      </c>
      <c r="C185" s="31">
        <v>1199.95</v>
      </c>
      <c r="D185" s="36">
        <v>1200.5</v>
      </c>
      <c r="E185" s="36">
        <v>1191</v>
      </c>
      <c r="F185" s="36">
        <v>1182.05</v>
      </c>
      <c r="G185" s="36">
        <v>1172.55</v>
      </c>
      <c r="H185" s="36">
        <v>1209.45</v>
      </c>
      <c r="I185" s="36">
        <v>1218.95</v>
      </c>
      <c r="J185" s="36">
        <v>1227.9000000000001</v>
      </c>
      <c r="K185" s="31">
        <v>1210</v>
      </c>
      <c r="L185" s="31">
        <v>1191.55</v>
      </c>
      <c r="M185" s="31">
        <v>0.24027000000000001</v>
      </c>
      <c r="N185" s="1"/>
      <c r="O185" s="1"/>
    </row>
    <row r="186" spans="1:15" ht="12.75" customHeight="1">
      <c r="A186" s="33">
        <v>176</v>
      </c>
      <c r="B186" s="53" t="s">
        <v>872</v>
      </c>
      <c r="C186" s="31">
        <v>759.6</v>
      </c>
      <c r="D186" s="36">
        <v>752.54999999999984</v>
      </c>
      <c r="E186" s="36">
        <v>737.09999999999968</v>
      </c>
      <c r="F186" s="36">
        <v>714.5999999999998</v>
      </c>
      <c r="G186" s="36">
        <v>699.14999999999964</v>
      </c>
      <c r="H186" s="36">
        <v>775.04999999999973</v>
      </c>
      <c r="I186" s="36">
        <v>790.49999999999977</v>
      </c>
      <c r="J186" s="36">
        <v>812.99999999999977</v>
      </c>
      <c r="K186" s="31">
        <v>768</v>
      </c>
      <c r="L186" s="31">
        <v>730.05</v>
      </c>
      <c r="M186" s="31">
        <v>5.9794400000000003</v>
      </c>
      <c r="N186" s="1"/>
      <c r="O186" s="1"/>
    </row>
    <row r="187" spans="1:15" ht="12.75" customHeight="1">
      <c r="A187" s="33">
        <v>177</v>
      </c>
      <c r="B187" s="53" t="s">
        <v>388</v>
      </c>
      <c r="C187" s="31">
        <v>3198.45</v>
      </c>
      <c r="D187" s="36">
        <v>3208.4</v>
      </c>
      <c r="E187" s="36">
        <v>3170.05</v>
      </c>
      <c r="F187" s="36">
        <v>3141.65</v>
      </c>
      <c r="G187" s="36">
        <v>3103.3</v>
      </c>
      <c r="H187" s="36">
        <v>3236.8</v>
      </c>
      <c r="I187" s="36">
        <v>3275.1499999999996</v>
      </c>
      <c r="J187" s="36">
        <v>3303.55</v>
      </c>
      <c r="K187" s="31">
        <v>3246.75</v>
      </c>
      <c r="L187" s="31">
        <v>3180</v>
      </c>
      <c r="M187" s="31">
        <v>0.44740000000000002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1210.0999999999999</v>
      </c>
      <c r="D188" s="36">
        <v>1200.5166666666667</v>
      </c>
      <c r="E188" s="36">
        <v>1184.9333333333334</v>
      </c>
      <c r="F188" s="36">
        <v>1159.7666666666667</v>
      </c>
      <c r="G188" s="36">
        <v>1144.1833333333334</v>
      </c>
      <c r="H188" s="36">
        <v>1225.6833333333334</v>
      </c>
      <c r="I188" s="36">
        <v>1241.2666666666669</v>
      </c>
      <c r="J188" s="36">
        <v>1266.4333333333334</v>
      </c>
      <c r="K188" s="31">
        <v>1216.0999999999999</v>
      </c>
      <c r="L188" s="31">
        <v>1175.3499999999999</v>
      </c>
      <c r="M188" s="31">
        <v>16.54663</v>
      </c>
      <c r="N188" s="1"/>
      <c r="O188" s="1"/>
    </row>
    <row r="189" spans="1:15" ht="12.75" customHeight="1">
      <c r="A189" s="33">
        <v>179</v>
      </c>
      <c r="B189" s="53" t="s">
        <v>389</v>
      </c>
      <c r="C189" s="31">
        <v>814.35</v>
      </c>
      <c r="D189" s="36">
        <v>810.73333333333323</v>
      </c>
      <c r="E189" s="36">
        <v>801.56666666666649</v>
      </c>
      <c r="F189" s="36">
        <v>788.7833333333333</v>
      </c>
      <c r="G189" s="36">
        <v>779.61666666666656</v>
      </c>
      <c r="H189" s="36">
        <v>823.51666666666642</v>
      </c>
      <c r="I189" s="36">
        <v>832.68333333333317</v>
      </c>
      <c r="J189" s="36">
        <v>845.46666666666636</v>
      </c>
      <c r="K189" s="31">
        <v>819.9</v>
      </c>
      <c r="L189" s="31">
        <v>797.95</v>
      </c>
      <c r="M189" s="31">
        <v>0.58313000000000004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2500.35</v>
      </c>
      <c r="D190" s="36">
        <v>2471.7833333333333</v>
      </c>
      <c r="E190" s="36">
        <v>2428.5666666666666</v>
      </c>
      <c r="F190" s="36">
        <v>2356.7833333333333</v>
      </c>
      <c r="G190" s="36">
        <v>2313.5666666666666</v>
      </c>
      <c r="H190" s="36">
        <v>2543.5666666666666</v>
      </c>
      <c r="I190" s="36">
        <v>2586.7833333333328</v>
      </c>
      <c r="J190" s="36">
        <v>2658.5666666666666</v>
      </c>
      <c r="K190" s="31">
        <v>2515</v>
      </c>
      <c r="L190" s="31">
        <v>2400</v>
      </c>
      <c r="M190" s="31">
        <v>10.295339999999999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452.5</v>
      </c>
      <c r="D191" s="36">
        <v>449.33333333333331</v>
      </c>
      <c r="E191" s="36">
        <v>445.26666666666665</v>
      </c>
      <c r="F191" s="36">
        <v>438.03333333333336</v>
      </c>
      <c r="G191" s="36">
        <v>433.9666666666667</v>
      </c>
      <c r="H191" s="36">
        <v>456.56666666666661</v>
      </c>
      <c r="I191" s="36">
        <v>460.63333333333333</v>
      </c>
      <c r="J191" s="36">
        <v>467.86666666666656</v>
      </c>
      <c r="K191" s="31">
        <v>453.4</v>
      </c>
      <c r="L191" s="31">
        <v>442.1</v>
      </c>
      <c r="M191" s="31">
        <v>10.638820000000001</v>
      </c>
      <c r="N191" s="1"/>
      <c r="O191" s="1"/>
    </row>
    <row r="192" spans="1:15" ht="12.75" customHeight="1">
      <c r="A192" s="33">
        <v>182</v>
      </c>
      <c r="B192" s="53" t="s">
        <v>390</v>
      </c>
      <c r="C192" s="31">
        <v>658.85</v>
      </c>
      <c r="D192" s="36">
        <v>661.95</v>
      </c>
      <c r="E192" s="36">
        <v>651.10000000000014</v>
      </c>
      <c r="F192" s="36">
        <v>643.35000000000014</v>
      </c>
      <c r="G192" s="36">
        <v>632.50000000000023</v>
      </c>
      <c r="H192" s="36">
        <v>669.7</v>
      </c>
      <c r="I192" s="36">
        <v>680.55</v>
      </c>
      <c r="J192" s="36">
        <v>688.3</v>
      </c>
      <c r="K192" s="31">
        <v>672.8</v>
      </c>
      <c r="L192" s="31">
        <v>654.20000000000005</v>
      </c>
      <c r="M192" s="31">
        <v>15.24146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2237.5500000000002</v>
      </c>
      <c r="D193" s="36">
        <v>2249.3833333333332</v>
      </c>
      <c r="E193" s="36">
        <v>2221.6666666666665</v>
      </c>
      <c r="F193" s="36">
        <v>2205.7833333333333</v>
      </c>
      <c r="G193" s="36">
        <v>2178.0666666666666</v>
      </c>
      <c r="H193" s="36">
        <v>2265.2666666666664</v>
      </c>
      <c r="I193" s="36">
        <v>2292.9833333333336</v>
      </c>
      <c r="J193" s="36">
        <v>2308.8666666666663</v>
      </c>
      <c r="K193" s="31">
        <v>2277.1</v>
      </c>
      <c r="L193" s="31">
        <v>2233.5</v>
      </c>
      <c r="M193" s="31">
        <v>4.5499499999999999</v>
      </c>
      <c r="N193" s="1"/>
      <c r="O193" s="1"/>
    </row>
    <row r="194" spans="1:15" ht="12.75" customHeight="1">
      <c r="A194" s="33">
        <v>184</v>
      </c>
      <c r="B194" s="53" t="s">
        <v>391</v>
      </c>
      <c r="C194" s="31">
        <v>1041.05</v>
      </c>
      <c r="D194" s="36">
        <v>1036.1666666666667</v>
      </c>
      <c r="E194" s="36">
        <v>1021.3333333333335</v>
      </c>
      <c r="F194" s="36">
        <v>1001.6166666666668</v>
      </c>
      <c r="G194" s="36">
        <v>986.78333333333353</v>
      </c>
      <c r="H194" s="36">
        <v>1055.8833333333334</v>
      </c>
      <c r="I194" s="36">
        <v>1070.7166666666669</v>
      </c>
      <c r="J194" s="36">
        <v>1090.4333333333334</v>
      </c>
      <c r="K194" s="31">
        <v>1051</v>
      </c>
      <c r="L194" s="31">
        <v>1016.45</v>
      </c>
      <c r="M194" s="31">
        <v>3.8637600000000001</v>
      </c>
      <c r="N194" s="1"/>
      <c r="O194" s="1"/>
    </row>
    <row r="195" spans="1:15" ht="12.75" customHeight="1">
      <c r="A195" s="33">
        <v>185</v>
      </c>
      <c r="B195" s="53" t="s">
        <v>392</v>
      </c>
      <c r="C195" s="31">
        <v>2067.75</v>
      </c>
      <c r="D195" s="36">
        <v>2041.3</v>
      </c>
      <c r="E195" s="36">
        <v>2002.6</v>
      </c>
      <c r="F195" s="36">
        <v>1937.45</v>
      </c>
      <c r="G195" s="36">
        <v>1898.75</v>
      </c>
      <c r="H195" s="36">
        <v>2106.4499999999998</v>
      </c>
      <c r="I195" s="36">
        <v>2145.15</v>
      </c>
      <c r="J195" s="36">
        <v>2210.2999999999997</v>
      </c>
      <c r="K195" s="31">
        <v>2080</v>
      </c>
      <c r="L195" s="31">
        <v>1976.15</v>
      </c>
      <c r="M195" s="31">
        <v>1.4125000000000001</v>
      </c>
      <c r="N195" s="1"/>
      <c r="O195" s="1"/>
    </row>
    <row r="196" spans="1:15" ht="12.75" customHeight="1">
      <c r="A196" s="33">
        <v>186</v>
      </c>
      <c r="B196" s="53" t="s">
        <v>393</v>
      </c>
      <c r="C196" s="31">
        <v>779.8</v>
      </c>
      <c r="D196" s="36">
        <v>769.98333333333323</v>
      </c>
      <c r="E196" s="36">
        <v>750.96666666666647</v>
      </c>
      <c r="F196" s="36">
        <v>722.13333333333321</v>
      </c>
      <c r="G196" s="36">
        <v>703.11666666666645</v>
      </c>
      <c r="H196" s="36">
        <v>798.81666666666649</v>
      </c>
      <c r="I196" s="36">
        <v>817.83333333333314</v>
      </c>
      <c r="J196" s="36">
        <v>846.66666666666652</v>
      </c>
      <c r="K196" s="31">
        <v>789</v>
      </c>
      <c r="L196" s="31">
        <v>741.15</v>
      </c>
      <c r="M196" s="31">
        <v>2.1341800000000002</v>
      </c>
      <c r="N196" s="1"/>
      <c r="O196" s="1"/>
    </row>
    <row r="197" spans="1:15" ht="12.75" customHeight="1">
      <c r="A197" s="33">
        <v>187</v>
      </c>
      <c r="B197" s="53" t="s">
        <v>394</v>
      </c>
      <c r="C197" s="31">
        <v>179.45</v>
      </c>
      <c r="D197" s="36">
        <v>179.54999999999998</v>
      </c>
      <c r="E197" s="36">
        <v>177.09999999999997</v>
      </c>
      <c r="F197" s="36">
        <v>174.74999999999997</v>
      </c>
      <c r="G197" s="36">
        <v>172.29999999999995</v>
      </c>
      <c r="H197" s="36">
        <v>181.89999999999998</v>
      </c>
      <c r="I197" s="36">
        <v>184.34999999999997</v>
      </c>
      <c r="J197" s="36">
        <v>186.7</v>
      </c>
      <c r="K197" s="31">
        <v>182</v>
      </c>
      <c r="L197" s="31">
        <v>177.2</v>
      </c>
      <c r="M197" s="31">
        <v>8.4584200000000003</v>
      </c>
      <c r="N197" s="1"/>
      <c r="O197" s="1"/>
    </row>
    <row r="198" spans="1:15" ht="12.75" customHeight="1">
      <c r="A198" s="33">
        <v>188</v>
      </c>
      <c r="B198" s="53" t="s">
        <v>395</v>
      </c>
      <c r="C198" s="31">
        <v>3185.6</v>
      </c>
      <c r="D198" s="36">
        <v>3194.35</v>
      </c>
      <c r="E198" s="36">
        <v>3145.3999999999996</v>
      </c>
      <c r="F198" s="36">
        <v>3105.2</v>
      </c>
      <c r="G198" s="36">
        <v>3056.2499999999995</v>
      </c>
      <c r="H198" s="36">
        <v>3234.5499999999997</v>
      </c>
      <c r="I198" s="36">
        <v>3283.4999999999995</v>
      </c>
      <c r="J198" s="36">
        <v>3323.7</v>
      </c>
      <c r="K198" s="31">
        <v>3243.3</v>
      </c>
      <c r="L198" s="31">
        <v>3154.15</v>
      </c>
      <c r="M198" s="31">
        <v>0.67774999999999996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548.35</v>
      </c>
      <c r="D199" s="36">
        <v>548.91666666666663</v>
      </c>
      <c r="E199" s="36">
        <v>537.83333333333326</v>
      </c>
      <c r="F199" s="36">
        <v>527.31666666666661</v>
      </c>
      <c r="G199" s="36">
        <v>516.23333333333323</v>
      </c>
      <c r="H199" s="36">
        <v>559.43333333333328</v>
      </c>
      <c r="I199" s="36">
        <v>570.51666666666654</v>
      </c>
      <c r="J199" s="36">
        <v>581.0333333333333</v>
      </c>
      <c r="K199" s="31">
        <v>560</v>
      </c>
      <c r="L199" s="31">
        <v>538.4</v>
      </c>
      <c r="M199" s="31">
        <v>42.234659999999998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707.65</v>
      </c>
      <c r="D200" s="36">
        <v>701.9</v>
      </c>
      <c r="E200" s="36">
        <v>690.15</v>
      </c>
      <c r="F200" s="36">
        <v>672.65</v>
      </c>
      <c r="G200" s="36">
        <v>660.9</v>
      </c>
      <c r="H200" s="36">
        <v>719.4</v>
      </c>
      <c r="I200" s="36">
        <v>731.15</v>
      </c>
      <c r="J200" s="36">
        <v>748.65</v>
      </c>
      <c r="K200" s="31">
        <v>713.65</v>
      </c>
      <c r="L200" s="31">
        <v>684.4</v>
      </c>
      <c r="M200" s="31">
        <v>17.05001</v>
      </c>
      <c r="N200" s="1"/>
      <c r="O200" s="1"/>
    </row>
    <row r="201" spans="1:15" ht="12.75" customHeight="1">
      <c r="A201" s="33">
        <v>191</v>
      </c>
      <c r="B201" s="53" t="s">
        <v>396</v>
      </c>
      <c r="C201" s="31">
        <v>217.8</v>
      </c>
      <c r="D201" s="36">
        <v>219.56666666666669</v>
      </c>
      <c r="E201" s="36">
        <v>215.23333333333338</v>
      </c>
      <c r="F201" s="36">
        <v>212.66666666666669</v>
      </c>
      <c r="G201" s="36">
        <v>208.33333333333337</v>
      </c>
      <c r="H201" s="36">
        <v>222.13333333333338</v>
      </c>
      <c r="I201" s="36">
        <v>226.4666666666667</v>
      </c>
      <c r="J201" s="36">
        <v>229.03333333333339</v>
      </c>
      <c r="K201" s="31">
        <v>223.9</v>
      </c>
      <c r="L201" s="31">
        <v>217</v>
      </c>
      <c r="M201" s="31">
        <v>42.41301</v>
      </c>
      <c r="N201" s="1"/>
      <c r="O201" s="1"/>
    </row>
    <row r="202" spans="1:15" ht="12.75" customHeight="1">
      <c r="A202" s="33">
        <v>192</v>
      </c>
      <c r="B202" s="53" t="s">
        <v>397</v>
      </c>
      <c r="C202" s="31">
        <v>241.65</v>
      </c>
      <c r="D202" s="36">
        <v>239.81666666666669</v>
      </c>
      <c r="E202" s="36">
        <v>236.83333333333337</v>
      </c>
      <c r="F202" s="36">
        <v>232.01666666666668</v>
      </c>
      <c r="G202" s="36">
        <v>229.03333333333336</v>
      </c>
      <c r="H202" s="36">
        <v>244.63333333333338</v>
      </c>
      <c r="I202" s="36">
        <v>247.61666666666667</v>
      </c>
      <c r="J202" s="36">
        <v>252.43333333333339</v>
      </c>
      <c r="K202" s="31">
        <v>242.8</v>
      </c>
      <c r="L202" s="31">
        <v>235</v>
      </c>
      <c r="M202" s="31">
        <v>61.011890000000001</v>
      </c>
      <c r="N202" s="1"/>
      <c r="O202" s="1"/>
    </row>
    <row r="203" spans="1:15" ht="12.75" customHeight="1">
      <c r="A203" s="33">
        <v>193</v>
      </c>
      <c r="B203" s="53" t="s">
        <v>276</v>
      </c>
      <c r="C203" s="31">
        <v>374.5</v>
      </c>
      <c r="D203" s="36">
        <v>372.81666666666666</v>
      </c>
      <c r="E203" s="36">
        <v>365.73333333333335</v>
      </c>
      <c r="F203" s="36">
        <v>356.9666666666667</v>
      </c>
      <c r="G203" s="36">
        <v>349.88333333333338</v>
      </c>
      <c r="H203" s="36">
        <v>381.58333333333331</v>
      </c>
      <c r="I203" s="36">
        <v>388.66666666666669</v>
      </c>
      <c r="J203" s="36">
        <v>397.43333333333328</v>
      </c>
      <c r="K203" s="31">
        <v>379.9</v>
      </c>
      <c r="L203" s="31">
        <v>364.05</v>
      </c>
      <c r="M203" s="31">
        <v>25.294779999999999</v>
      </c>
      <c r="N203" s="1"/>
      <c r="O203" s="1"/>
    </row>
    <row r="204" spans="1:15" ht="12.75" customHeight="1">
      <c r="A204" s="33">
        <v>194</v>
      </c>
      <c r="B204" s="53" t="s">
        <v>398</v>
      </c>
      <c r="C204" s="31">
        <v>2089.5</v>
      </c>
      <c r="D204" s="36">
        <v>2087.8333333333335</v>
      </c>
      <c r="E204" s="36">
        <v>2046.666666666667</v>
      </c>
      <c r="F204" s="36">
        <v>2003.8333333333335</v>
      </c>
      <c r="G204" s="36">
        <v>1962.666666666667</v>
      </c>
      <c r="H204" s="36">
        <v>2130.666666666667</v>
      </c>
      <c r="I204" s="36">
        <v>2171.8333333333339</v>
      </c>
      <c r="J204" s="36">
        <v>2214.666666666667</v>
      </c>
      <c r="K204" s="31">
        <v>2129</v>
      </c>
      <c r="L204" s="31">
        <v>2045</v>
      </c>
      <c r="M204" s="31">
        <v>7.0954699999999997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1545.25</v>
      </c>
      <c r="D205" s="36">
        <v>1538.9166666666667</v>
      </c>
      <c r="E205" s="36">
        <v>1530.1333333333334</v>
      </c>
      <c r="F205" s="36">
        <v>1515.0166666666667</v>
      </c>
      <c r="G205" s="36">
        <v>1506.2333333333333</v>
      </c>
      <c r="H205" s="36">
        <v>1554.0333333333335</v>
      </c>
      <c r="I205" s="36">
        <v>1562.8166666666668</v>
      </c>
      <c r="J205" s="36">
        <v>1577.9333333333336</v>
      </c>
      <c r="K205" s="31">
        <v>1547.7</v>
      </c>
      <c r="L205" s="31">
        <v>1523.8</v>
      </c>
      <c r="M205" s="31">
        <v>27.735700000000001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3674.7</v>
      </c>
      <c r="D206" s="36">
        <v>3680.4666666666667</v>
      </c>
      <c r="E206" s="36">
        <v>3655.4833333333336</v>
      </c>
      <c r="F206" s="36">
        <v>3636.2666666666669</v>
      </c>
      <c r="G206" s="36">
        <v>3611.2833333333338</v>
      </c>
      <c r="H206" s="36">
        <v>3699.6833333333334</v>
      </c>
      <c r="I206" s="36">
        <v>3724.6666666666661</v>
      </c>
      <c r="J206" s="36">
        <v>3743.8833333333332</v>
      </c>
      <c r="K206" s="31">
        <v>3705.45</v>
      </c>
      <c r="L206" s="31">
        <v>3661.25</v>
      </c>
      <c r="M206" s="31">
        <v>2.55932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1549.55</v>
      </c>
      <c r="D207" s="36">
        <v>1544.7333333333336</v>
      </c>
      <c r="E207" s="36">
        <v>1534.9666666666672</v>
      </c>
      <c r="F207" s="36">
        <v>1520.3833333333337</v>
      </c>
      <c r="G207" s="36">
        <v>1510.6166666666672</v>
      </c>
      <c r="H207" s="36">
        <v>1559.3166666666671</v>
      </c>
      <c r="I207" s="36">
        <v>1569.0833333333335</v>
      </c>
      <c r="J207" s="36">
        <v>1583.666666666667</v>
      </c>
      <c r="K207" s="31">
        <v>1554.5</v>
      </c>
      <c r="L207" s="31">
        <v>1530.15</v>
      </c>
      <c r="M207" s="31">
        <v>295.27951000000002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629.4</v>
      </c>
      <c r="D208" s="36">
        <v>625.38333333333333</v>
      </c>
      <c r="E208" s="36">
        <v>620.31666666666661</v>
      </c>
      <c r="F208" s="36">
        <v>611.23333333333323</v>
      </c>
      <c r="G208" s="36">
        <v>606.16666666666652</v>
      </c>
      <c r="H208" s="36">
        <v>634.4666666666667</v>
      </c>
      <c r="I208" s="36">
        <v>639.53333333333353</v>
      </c>
      <c r="J208" s="36">
        <v>648.61666666666679</v>
      </c>
      <c r="K208" s="31">
        <v>630.45000000000005</v>
      </c>
      <c r="L208" s="31">
        <v>616.29999999999995</v>
      </c>
      <c r="M208" s="31">
        <v>38.609949999999998</v>
      </c>
      <c r="N208" s="1"/>
      <c r="O208" s="1"/>
    </row>
    <row r="209" spans="1:15" ht="12.75" customHeight="1">
      <c r="A209" s="33">
        <v>199</v>
      </c>
      <c r="B209" s="53" t="s">
        <v>399</v>
      </c>
      <c r="C209" s="31">
        <v>99.05</v>
      </c>
      <c r="D209" s="36">
        <v>98.483333333333334</v>
      </c>
      <c r="E209" s="36">
        <v>97.366666666666674</v>
      </c>
      <c r="F209" s="36">
        <v>95.683333333333337</v>
      </c>
      <c r="G209" s="36">
        <v>94.566666666666677</v>
      </c>
      <c r="H209" s="36">
        <v>100.16666666666667</v>
      </c>
      <c r="I209" s="36">
        <v>101.28333333333332</v>
      </c>
      <c r="J209" s="36">
        <v>102.96666666666667</v>
      </c>
      <c r="K209" s="31">
        <v>99.6</v>
      </c>
      <c r="L209" s="31">
        <v>96.8</v>
      </c>
      <c r="M209" s="31">
        <v>105.46347</v>
      </c>
      <c r="N209" s="1"/>
      <c r="O209" s="1"/>
    </row>
    <row r="210" spans="1:15" ht="12.75" customHeight="1">
      <c r="A210" s="33">
        <v>200</v>
      </c>
      <c r="B210" s="53" t="s">
        <v>400</v>
      </c>
      <c r="C210" s="31">
        <v>466.95</v>
      </c>
      <c r="D210" s="36">
        <v>461.98333333333335</v>
      </c>
      <c r="E210" s="36">
        <v>453.9666666666667</v>
      </c>
      <c r="F210" s="36">
        <v>440.98333333333335</v>
      </c>
      <c r="G210" s="36">
        <v>432.9666666666667</v>
      </c>
      <c r="H210" s="36">
        <v>474.9666666666667</v>
      </c>
      <c r="I210" s="36">
        <v>482.98333333333335</v>
      </c>
      <c r="J210" s="36">
        <v>495.9666666666667</v>
      </c>
      <c r="K210" s="31">
        <v>470</v>
      </c>
      <c r="L210" s="31">
        <v>449</v>
      </c>
      <c r="M210" s="31">
        <v>0.88805999999999996</v>
      </c>
      <c r="N210" s="1"/>
      <c r="O210" s="1"/>
    </row>
    <row r="211" spans="1:15" ht="12.75" customHeight="1">
      <c r="A211" s="33">
        <v>201</v>
      </c>
      <c r="B211" s="53" t="s">
        <v>401</v>
      </c>
      <c r="C211" s="31">
        <v>824.35</v>
      </c>
      <c r="D211" s="36">
        <v>823.41666666666663</v>
      </c>
      <c r="E211" s="36">
        <v>817.23333333333323</v>
      </c>
      <c r="F211" s="36">
        <v>810.11666666666656</v>
      </c>
      <c r="G211" s="36">
        <v>803.93333333333317</v>
      </c>
      <c r="H211" s="36">
        <v>830.5333333333333</v>
      </c>
      <c r="I211" s="36">
        <v>836.7166666666667</v>
      </c>
      <c r="J211" s="36">
        <v>843.83333333333337</v>
      </c>
      <c r="K211" s="31">
        <v>829.6</v>
      </c>
      <c r="L211" s="31">
        <v>816.3</v>
      </c>
      <c r="M211" s="31">
        <v>2.5896699999999999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1550.1</v>
      </c>
      <c r="D212" s="36">
        <v>1545.1499999999999</v>
      </c>
      <c r="E212" s="36">
        <v>1537.2999999999997</v>
      </c>
      <c r="F212" s="36">
        <v>1524.4999999999998</v>
      </c>
      <c r="G212" s="36">
        <v>1516.6499999999996</v>
      </c>
      <c r="H212" s="36">
        <v>1557.9499999999998</v>
      </c>
      <c r="I212" s="36">
        <v>1565.7999999999997</v>
      </c>
      <c r="J212" s="36">
        <v>1578.6</v>
      </c>
      <c r="K212" s="31">
        <v>1553</v>
      </c>
      <c r="L212" s="31">
        <v>1532.35</v>
      </c>
      <c r="M212" s="31">
        <v>7.8678600000000003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4524.8999999999996</v>
      </c>
      <c r="D213" s="36">
        <v>4519.6166666666668</v>
      </c>
      <c r="E213" s="36">
        <v>4473.6333333333332</v>
      </c>
      <c r="F213" s="36">
        <v>4422.3666666666668</v>
      </c>
      <c r="G213" s="36">
        <v>4376.3833333333332</v>
      </c>
      <c r="H213" s="36">
        <v>4570.8833333333332</v>
      </c>
      <c r="I213" s="36">
        <v>4616.8666666666668</v>
      </c>
      <c r="J213" s="36">
        <v>4668.1333333333332</v>
      </c>
      <c r="K213" s="31">
        <v>4565.6000000000004</v>
      </c>
      <c r="L213" s="31">
        <v>4468.3500000000004</v>
      </c>
      <c r="M213" s="31">
        <v>6.0545999999999998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570.04999999999995</v>
      </c>
      <c r="D214" s="36">
        <v>570.88333333333333</v>
      </c>
      <c r="E214" s="36">
        <v>566.76666666666665</v>
      </c>
      <c r="F214" s="36">
        <v>563.48333333333335</v>
      </c>
      <c r="G214" s="36">
        <v>559.36666666666667</v>
      </c>
      <c r="H214" s="36">
        <v>574.16666666666663</v>
      </c>
      <c r="I214" s="36">
        <v>578.28333333333319</v>
      </c>
      <c r="J214" s="36">
        <v>581.56666666666661</v>
      </c>
      <c r="K214" s="31">
        <v>575</v>
      </c>
      <c r="L214" s="31">
        <v>567.6</v>
      </c>
      <c r="M214" s="31">
        <v>48.846170000000001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3586.05</v>
      </c>
      <c r="D215" s="36">
        <v>3562.9666666666667</v>
      </c>
      <c r="E215" s="36">
        <v>3530.9333333333334</v>
      </c>
      <c r="F215" s="36">
        <v>3475.8166666666666</v>
      </c>
      <c r="G215" s="36">
        <v>3443.7833333333333</v>
      </c>
      <c r="H215" s="36">
        <v>3618.0833333333335</v>
      </c>
      <c r="I215" s="36">
        <v>3650.1166666666672</v>
      </c>
      <c r="J215" s="36">
        <v>3705.2333333333336</v>
      </c>
      <c r="K215" s="31">
        <v>3595</v>
      </c>
      <c r="L215" s="31">
        <v>3507.85</v>
      </c>
      <c r="M215" s="31">
        <v>11.23258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322.39999999999998</v>
      </c>
      <c r="D216" s="36">
        <v>318.59999999999997</v>
      </c>
      <c r="E216" s="36">
        <v>310.79999999999995</v>
      </c>
      <c r="F216" s="36">
        <v>299.2</v>
      </c>
      <c r="G216" s="36">
        <v>291.39999999999998</v>
      </c>
      <c r="H216" s="36">
        <v>330.19999999999993</v>
      </c>
      <c r="I216" s="36">
        <v>338</v>
      </c>
      <c r="J216" s="36">
        <v>349.59999999999991</v>
      </c>
      <c r="K216" s="31">
        <v>326.39999999999998</v>
      </c>
      <c r="L216" s="31">
        <v>307</v>
      </c>
      <c r="M216" s="31">
        <v>209.58999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461.2</v>
      </c>
      <c r="D217" s="36">
        <v>457.7833333333333</v>
      </c>
      <c r="E217" s="36">
        <v>452.66666666666663</v>
      </c>
      <c r="F217" s="36">
        <v>444.13333333333333</v>
      </c>
      <c r="G217" s="36">
        <v>439.01666666666665</v>
      </c>
      <c r="H217" s="36">
        <v>466.31666666666661</v>
      </c>
      <c r="I217" s="36">
        <v>471.43333333333328</v>
      </c>
      <c r="J217" s="36">
        <v>479.96666666666658</v>
      </c>
      <c r="K217" s="31">
        <v>462.9</v>
      </c>
      <c r="L217" s="31">
        <v>449.25</v>
      </c>
      <c r="M217" s="31">
        <v>76.735479999999995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2266.9499999999998</v>
      </c>
      <c r="D218" s="36">
        <v>2268.5166666666664</v>
      </c>
      <c r="E218" s="36">
        <v>2256.5333333333328</v>
      </c>
      <c r="F218" s="36">
        <v>2246.1166666666663</v>
      </c>
      <c r="G218" s="36">
        <v>2234.1333333333328</v>
      </c>
      <c r="H218" s="36">
        <v>2278.9333333333329</v>
      </c>
      <c r="I218" s="36">
        <v>2290.9166666666665</v>
      </c>
      <c r="J218" s="36">
        <v>2301.333333333333</v>
      </c>
      <c r="K218" s="31">
        <v>2280.5</v>
      </c>
      <c r="L218" s="31">
        <v>2258.1</v>
      </c>
      <c r="M218" s="31">
        <v>11.53449</v>
      </c>
      <c r="N218" s="1"/>
      <c r="O218" s="1"/>
    </row>
    <row r="219" spans="1:15" ht="12.75" customHeight="1">
      <c r="A219" s="33">
        <v>209</v>
      </c>
      <c r="B219" s="53" t="s">
        <v>277</v>
      </c>
      <c r="C219" s="31">
        <v>339.95</v>
      </c>
      <c r="D219" s="36">
        <v>337.48333333333329</v>
      </c>
      <c r="E219" s="36">
        <v>334.56666666666661</v>
      </c>
      <c r="F219" s="36">
        <v>329.18333333333334</v>
      </c>
      <c r="G219" s="36">
        <v>326.26666666666665</v>
      </c>
      <c r="H219" s="36">
        <v>342.86666666666656</v>
      </c>
      <c r="I219" s="36">
        <v>345.78333333333319</v>
      </c>
      <c r="J219" s="36">
        <v>351.16666666666652</v>
      </c>
      <c r="K219" s="31">
        <v>340.4</v>
      </c>
      <c r="L219" s="31">
        <v>332.1</v>
      </c>
      <c r="M219" s="31">
        <v>18.224989999999998</v>
      </c>
      <c r="N219" s="1"/>
      <c r="O219" s="1"/>
    </row>
    <row r="220" spans="1:15" ht="12.75" customHeight="1">
      <c r="A220" s="33">
        <v>210</v>
      </c>
      <c r="B220" s="53" t="s">
        <v>403</v>
      </c>
      <c r="C220" s="31">
        <v>7123.25</v>
      </c>
      <c r="D220" s="36">
        <v>7053.2666666666664</v>
      </c>
      <c r="E220" s="36">
        <v>6884.3833333333332</v>
      </c>
      <c r="F220" s="36">
        <v>6645.5166666666664</v>
      </c>
      <c r="G220" s="36">
        <v>6476.6333333333332</v>
      </c>
      <c r="H220" s="36">
        <v>7292.1333333333332</v>
      </c>
      <c r="I220" s="36">
        <v>7461.0166666666664</v>
      </c>
      <c r="J220" s="36">
        <v>7699.8833333333332</v>
      </c>
      <c r="K220" s="31">
        <v>7222.15</v>
      </c>
      <c r="L220" s="31">
        <v>6814.4</v>
      </c>
      <c r="M220" s="31">
        <v>0.59150999999999998</v>
      </c>
      <c r="N220" s="1"/>
      <c r="O220" s="1"/>
    </row>
    <row r="221" spans="1:15" ht="12.75" customHeight="1">
      <c r="A221" s="33">
        <v>211</v>
      </c>
      <c r="B221" s="53" t="s">
        <v>404</v>
      </c>
      <c r="C221" s="31">
        <v>960.05</v>
      </c>
      <c r="D221" s="36">
        <v>957.33333333333337</v>
      </c>
      <c r="E221" s="36">
        <v>950.11666666666679</v>
      </c>
      <c r="F221" s="36">
        <v>940.18333333333339</v>
      </c>
      <c r="G221" s="36">
        <v>932.96666666666681</v>
      </c>
      <c r="H221" s="36">
        <v>967.26666666666677</v>
      </c>
      <c r="I221" s="36">
        <v>974.48333333333323</v>
      </c>
      <c r="J221" s="36">
        <v>984.41666666666674</v>
      </c>
      <c r="K221" s="31">
        <v>964.55</v>
      </c>
      <c r="L221" s="31">
        <v>947.4</v>
      </c>
      <c r="M221" s="31">
        <v>1.5656399999999999</v>
      </c>
      <c r="N221" s="1"/>
      <c r="O221" s="1"/>
    </row>
    <row r="222" spans="1:15" ht="12.75" customHeight="1">
      <c r="A222" s="33">
        <v>212</v>
      </c>
      <c r="B222" s="53" t="s">
        <v>278</v>
      </c>
      <c r="C222" s="31">
        <v>42169.05</v>
      </c>
      <c r="D222" s="36">
        <v>41706.01666666667</v>
      </c>
      <c r="E222" s="36">
        <v>40963.03333333334</v>
      </c>
      <c r="F222" s="36">
        <v>39757.01666666667</v>
      </c>
      <c r="G222" s="36">
        <v>39014.03333333334</v>
      </c>
      <c r="H222" s="36">
        <v>42912.03333333334</v>
      </c>
      <c r="I222" s="36">
        <v>43655.016666666663</v>
      </c>
      <c r="J222" s="36">
        <v>44861.03333333334</v>
      </c>
      <c r="K222" s="31">
        <v>42449</v>
      </c>
      <c r="L222" s="31">
        <v>40500</v>
      </c>
      <c r="M222" s="31">
        <v>0.20003000000000001</v>
      </c>
      <c r="N222" s="1"/>
      <c r="O222" s="1"/>
    </row>
    <row r="223" spans="1:15" ht="12.75" customHeight="1">
      <c r="A223" s="33">
        <v>213</v>
      </c>
      <c r="B223" s="53" t="s">
        <v>405</v>
      </c>
      <c r="C223" s="31">
        <v>206.4</v>
      </c>
      <c r="D223" s="36">
        <v>208.16666666666666</v>
      </c>
      <c r="E223" s="36">
        <v>203.63333333333333</v>
      </c>
      <c r="F223" s="36">
        <v>200.86666666666667</v>
      </c>
      <c r="G223" s="36">
        <v>196.33333333333334</v>
      </c>
      <c r="H223" s="36">
        <v>210.93333333333331</v>
      </c>
      <c r="I223" s="36">
        <v>215.46666666666667</v>
      </c>
      <c r="J223" s="36">
        <v>218.23333333333329</v>
      </c>
      <c r="K223" s="31">
        <v>212.7</v>
      </c>
      <c r="L223" s="31">
        <v>205.4</v>
      </c>
      <c r="M223" s="31">
        <v>243.70150000000001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1083.4000000000001</v>
      </c>
      <c r="D224" s="36">
        <v>1078.95</v>
      </c>
      <c r="E224" s="36">
        <v>1071.9000000000001</v>
      </c>
      <c r="F224" s="36">
        <v>1060.4000000000001</v>
      </c>
      <c r="G224" s="36">
        <v>1053.3500000000001</v>
      </c>
      <c r="H224" s="36">
        <v>1090.45</v>
      </c>
      <c r="I224" s="36">
        <v>1097.4999999999998</v>
      </c>
      <c r="J224" s="36">
        <v>1109</v>
      </c>
      <c r="K224" s="31">
        <v>1086</v>
      </c>
      <c r="L224" s="31">
        <v>1067.45</v>
      </c>
      <c r="M224" s="31">
        <v>153.40637000000001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1717.8</v>
      </c>
      <c r="D225" s="36">
        <v>1697.6000000000001</v>
      </c>
      <c r="E225" s="36">
        <v>1667.2000000000003</v>
      </c>
      <c r="F225" s="36">
        <v>1616.6000000000001</v>
      </c>
      <c r="G225" s="36">
        <v>1586.2000000000003</v>
      </c>
      <c r="H225" s="36">
        <v>1748.2000000000003</v>
      </c>
      <c r="I225" s="36">
        <v>1778.6000000000004</v>
      </c>
      <c r="J225" s="36">
        <v>1829.2000000000003</v>
      </c>
      <c r="K225" s="31">
        <v>1728</v>
      </c>
      <c r="L225" s="31">
        <v>1647</v>
      </c>
      <c r="M225" s="31">
        <v>10.853529999999999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620</v>
      </c>
      <c r="D226" s="36">
        <v>618.66666666666663</v>
      </c>
      <c r="E226" s="36">
        <v>607.33333333333326</v>
      </c>
      <c r="F226" s="36">
        <v>594.66666666666663</v>
      </c>
      <c r="G226" s="36">
        <v>583.33333333333326</v>
      </c>
      <c r="H226" s="36">
        <v>631.33333333333326</v>
      </c>
      <c r="I226" s="36">
        <v>642.66666666666652</v>
      </c>
      <c r="J226" s="36">
        <v>655.33333333333326</v>
      </c>
      <c r="K226" s="31">
        <v>630</v>
      </c>
      <c r="L226" s="31">
        <v>606</v>
      </c>
      <c r="M226" s="31">
        <v>51.235770000000002</v>
      </c>
      <c r="N226" s="1"/>
      <c r="O226" s="1"/>
    </row>
    <row r="227" spans="1:15" ht="12.75" customHeight="1">
      <c r="A227" s="33">
        <v>217</v>
      </c>
      <c r="B227" s="53" t="s">
        <v>279</v>
      </c>
      <c r="C227" s="31">
        <v>719.75</v>
      </c>
      <c r="D227" s="36">
        <v>718.58333333333337</v>
      </c>
      <c r="E227" s="36">
        <v>715.2166666666667</v>
      </c>
      <c r="F227" s="36">
        <v>710.68333333333328</v>
      </c>
      <c r="G227" s="36">
        <v>707.31666666666661</v>
      </c>
      <c r="H227" s="36">
        <v>723.11666666666679</v>
      </c>
      <c r="I227" s="36">
        <v>726.48333333333335</v>
      </c>
      <c r="J227" s="36">
        <v>731.01666666666688</v>
      </c>
      <c r="K227" s="31">
        <v>721.95</v>
      </c>
      <c r="L227" s="31">
        <v>714.05</v>
      </c>
      <c r="M227" s="31">
        <v>4.5088400000000002</v>
      </c>
      <c r="N227" s="1"/>
      <c r="O227" s="1"/>
    </row>
    <row r="228" spans="1:15" ht="12.75" customHeight="1">
      <c r="A228" s="33">
        <v>218</v>
      </c>
      <c r="B228" s="53" t="s">
        <v>406</v>
      </c>
      <c r="C228" s="31">
        <v>88.8</v>
      </c>
      <c r="D228" s="36">
        <v>88.95</v>
      </c>
      <c r="E228" s="36">
        <v>87.7</v>
      </c>
      <c r="F228" s="36">
        <v>86.6</v>
      </c>
      <c r="G228" s="36">
        <v>85.35</v>
      </c>
      <c r="H228" s="36">
        <v>90.050000000000011</v>
      </c>
      <c r="I228" s="36">
        <v>91.300000000000011</v>
      </c>
      <c r="J228" s="36">
        <v>92.40000000000002</v>
      </c>
      <c r="K228" s="31">
        <v>90.2</v>
      </c>
      <c r="L228" s="31">
        <v>87.85</v>
      </c>
      <c r="M228" s="31">
        <v>98.293099999999995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80.650000000000006</v>
      </c>
      <c r="D229" s="36">
        <v>80.216666666666683</v>
      </c>
      <c r="E229" s="36">
        <v>79.483333333333363</v>
      </c>
      <c r="F229" s="36">
        <v>78.316666666666677</v>
      </c>
      <c r="G229" s="36">
        <v>77.583333333333357</v>
      </c>
      <c r="H229" s="36">
        <v>81.383333333333368</v>
      </c>
      <c r="I229" s="36">
        <v>82.116666666666688</v>
      </c>
      <c r="J229" s="36">
        <v>83.283333333333374</v>
      </c>
      <c r="K229" s="31">
        <v>80.95</v>
      </c>
      <c r="L229" s="31">
        <v>79.05</v>
      </c>
      <c r="M229" s="31">
        <v>365.91208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117.5</v>
      </c>
      <c r="D230" s="36">
        <v>116.78333333333335</v>
      </c>
      <c r="E230" s="36">
        <v>115.7166666666667</v>
      </c>
      <c r="F230" s="36">
        <v>113.93333333333335</v>
      </c>
      <c r="G230" s="36">
        <v>112.8666666666667</v>
      </c>
      <c r="H230" s="36">
        <v>118.56666666666669</v>
      </c>
      <c r="I230" s="36">
        <v>119.63333333333333</v>
      </c>
      <c r="J230" s="36">
        <v>121.41666666666669</v>
      </c>
      <c r="K230" s="31">
        <v>117.85</v>
      </c>
      <c r="L230" s="31">
        <v>115</v>
      </c>
      <c r="M230" s="31">
        <v>35.090829999999997</v>
      </c>
      <c r="N230" s="1"/>
      <c r="O230" s="1"/>
    </row>
    <row r="231" spans="1:15" ht="12.75" customHeight="1">
      <c r="A231" s="33">
        <v>221</v>
      </c>
      <c r="B231" s="53" t="s">
        <v>408</v>
      </c>
      <c r="C231" s="31">
        <v>401.25</v>
      </c>
      <c r="D231" s="36">
        <v>389.16666666666669</v>
      </c>
      <c r="E231" s="36">
        <v>367.33333333333337</v>
      </c>
      <c r="F231" s="36">
        <v>333.41666666666669</v>
      </c>
      <c r="G231" s="36">
        <v>311.58333333333337</v>
      </c>
      <c r="H231" s="36">
        <v>423.08333333333337</v>
      </c>
      <c r="I231" s="36">
        <v>444.91666666666674</v>
      </c>
      <c r="J231" s="36">
        <v>478.83333333333337</v>
      </c>
      <c r="K231" s="31">
        <v>411</v>
      </c>
      <c r="L231" s="31">
        <v>355.25</v>
      </c>
      <c r="M231" s="31">
        <v>158.34428</v>
      </c>
      <c r="N231" s="1"/>
      <c r="O231" s="1"/>
    </row>
    <row r="232" spans="1:15" ht="12.75" customHeight="1">
      <c r="A232" s="33">
        <v>222</v>
      </c>
      <c r="B232" s="53" t="s">
        <v>409</v>
      </c>
      <c r="C232" s="31">
        <v>67.2</v>
      </c>
      <c r="D232" s="36">
        <v>66.033333333333346</v>
      </c>
      <c r="E232" s="36">
        <v>64.166666666666686</v>
      </c>
      <c r="F232" s="36">
        <v>61.13333333333334</v>
      </c>
      <c r="G232" s="36">
        <v>59.26666666666668</v>
      </c>
      <c r="H232" s="36">
        <v>69.066666666666691</v>
      </c>
      <c r="I232" s="36">
        <v>70.933333333333337</v>
      </c>
      <c r="J232" s="36">
        <v>73.966666666666697</v>
      </c>
      <c r="K232" s="31">
        <v>67.900000000000006</v>
      </c>
      <c r="L232" s="31">
        <v>63</v>
      </c>
      <c r="M232" s="31">
        <v>618.06407000000002</v>
      </c>
      <c r="N232" s="1"/>
      <c r="O232" s="1"/>
    </row>
    <row r="233" spans="1:15" ht="12.75" customHeight="1">
      <c r="A233" s="33">
        <v>223</v>
      </c>
      <c r="B233" s="53" t="s">
        <v>813</v>
      </c>
      <c r="C233" s="31">
        <v>235.45</v>
      </c>
      <c r="D233" s="36">
        <v>233.54999999999998</v>
      </c>
      <c r="E233" s="36">
        <v>229.59999999999997</v>
      </c>
      <c r="F233" s="36">
        <v>223.74999999999997</v>
      </c>
      <c r="G233" s="36">
        <v>219.79999999999995</v>
      </c>
      <c r="H233" s="36">
        <v>239.39999999999998</v>
      </c>
      <c r="I233" s="36">
        <v>243.34999999999997</v>
      </c>
      <c r="J233" s="36">
        <v>249.2</v>
      </c>
      <c r="K233" s="31">
        <v>237.5</v>
      </c>
      <c r="L233" s="31">
        <v>227.7</v>
      </c>
      <c r="M233" s="31">
        <v>126.5821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427.55</v>
      </c>
      <c r="D234" s="36">
        <v>426.40000000000003</v>
      </c>
      <c r="E234" s="36">
        <v>421.10000000000008</v>
      </c>
      <c r="F234" s="36">
        <v>414.65000000000003</v>
      </c>
      <c r="G234" s="36">
        <v>409.35000000000008</v>
      </c>
      <c r="H234" s="36">
        <v>432.85000000000008</v>
      </c>
      <c r="I234" s="36">
        <v>438.15000000000003</v>
      </c>
      <c r="J234" s="36">
        <v>444.60000000000008</v>
      </c>
      <c r="K234" s="31">
        <v>431.7</v>
      </c>
      <c r="L234" s="31">
        <v>419.95</v>
      </c>
      <c r="M234" s="31">
        <v>161.47031999999999</v>
      </c>
      <c r="N234" s="1"/>
      <c r="O234" s="1"/>
    </row>
    <row r="235" spans="1:15" ht="12.75" customHeight="1">
      <c r="A235" s="33">
        <v>225</v>
      </c>
      <c r="B235" s="53" t="s">
        <v>410</v>
      </c>
      <c r="C235" s="31">
        <v>275.64999999999998</v>
      </c>
      <c r="D235" s="36">
        <v>274.11666666666662</v>
      </c>
      <c r="E235" s="36">
        <v>270.33333333333326</v>
      </c>
      <c r="F235" s="36">
        <v>265.01666666666665</v>
      </c>
      <c r="G235" s="36">
        <v>261.23333333333329</v>
      </c>
      <c r="H235" s="36">
        <v>279.43333333333322</v>
      </c>
      <c r="I235" s="36">
        <v>283.21666666666664</v>
      </c>
      <c r="J235" s="36">
        <v>288.53333333333319</v>
      </c>
      <c r="K235" s="31">
        <v>277.89999999999998</v>
      </c>
      <c r="L235" s="31">
        <v>268.8</v>
      </c>
      <c r="M235" s="31">
        <v>11.921989999999999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225.3</v>
      </c>
      <c r="D236" s="36">
        <v>224.28333333333333</v>
      </c>
      <c r="E236" s="36">
        <v>221.31666666666666</v>
      </c>
      <c r="F236" s="36">
        <v>217.33333333333334</v>
      </c>
      <c r="G236" s="36">
        <v>214.36666666666667</v>
      </c>
      <c r="H236" s="36">
        <v>228.26666666666665</v>
      </c>
      <c r="I236" s="36">
        <v>231.23333333333329</v>
      </c>
      <c r="J236" s="36">
        <v>235.21666666666664</v>
      </c>
      <c r="K236" s="31">
        <v>227.25</v>
      </c>
      <c r="L236" s="31">
        <v>220.3</v>
      </c>
      <c r="M236" s="31">
        <v>31.15971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182.05</v>
      </c>
      <c r="D237" s="36">
        <v>182.10000000000002</v>
      </c>
      <c r="E237" s="36">
        <v>179.80000000000004</v>
      </c>
      <c r="F237" s="36">
        <v>177.55</v>
      </c>
      <c r="G237" s="36">
        <v>175.25000000000003</v>
      </c>
      <c r="H237" s="36">
        <v>184.35000000000005</v>
      </c>
      <c r="I237" s="36">
        <v>186.65</v>
      </c>
      <c r="J237" s="36">
        <v>188.90000000000006</v>
      </c>
      <c r="K237" s="31">
        <v>184.4</v>
      </c>
      <c r="L237" s="31">
        <v>179.85</v>
      </c>
      <c r="M237" s="31">
        <v>63.969239999999999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2543.1999999999998</v>
      </c>
      <c r="D238" s="36">
        <v>2549.6333333333332</v>
      </c>
      <c r="E238" s="36">
        <v>2528.5666666666666</v>
      </c>
      <c r="F238" s="36">
        <v>2513.9333333333334</v>
      </c>
      <c r="G238" s="36">
        <v>2492.8666666666668</v>
      </c>
      <c r="H238" s="36">
        <v>2564.2666666666664</v>
      </c>
      <c r="I238" s="36">
        <v>2585.333333333333</v>
      </c>
      <c r="J238" s="36">
        <v>2599.9666666666662</v>
      </c>
      <c r="K238" s="31">
        <v>2570.6999999999998</v>
      </c>
      <c r="L238" s="31">
        <v>2535</v>
      </c>
      <c r="M238" s="31">
        <v>1.4598100000000001</v>
      </c>
      <c r="N238" s="1"/>
      <c r="O238" s="1"/>
    </row>
    <row r="239" spans="1:15" ht="12.75" customHeight="1">
      <c r="A239" s="33">
        <v>229</v>
      </c>
      <c r="B239" s="53" t="s">
        <v>280</v>
      </c>
      <c r="C239" s="31">
        <v>534.95000000000005</v>
      </c>
      <c r="D239" s="36">
        <v>531.66666666666663</v>
      </c>
      <c r="E239" s="36">
        <v>523.7833333333333</v>
      </c>
      <c r="F239" s="36">
        <v>512.61666666666667</v>
      </c>
      <c r="G239" s="36">
        <v>504.73333333333335</v>
      </c>
      <c r="H239" s="36">
        <v>542.83333333333326</v>
      </c>
      <c r="I239" s="36">
        <v>550.7166666666667</v>
      </c>
      <c r="J239" s="36">
        <v>561.88333333333321</v>
      </c>
      <c r="K239" s="31">
        <v>539.54999999999995</v>
      </c>
      <c r="L239" s="31">
        <v>520.5</v>
      </c>
      <c r="M239" s="31">
        <v>26.49802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145.44999999999999</v>
      </c>
      <c r="D240" s="36">
        <v>144.68333333333331</v>
      </c>
      <c r="E240" s="36">
        <v>142.86666666666662</v>
      </c>
      <c r="F240" s="36">
        <v>140.2833333333333</v>
      </c>
      <c r="G240" s="36">
        <v>138.46666666666661</v>
      </c>
      <c r="H240" s="36">
        <v>147.26666666666662</v>
      </c>
      <c r="I240" s="36">
        <v>149.08333333333329</v>
      </c>
      <c r="J240" s="36">
        <v>151.66666666666663</v>
      </c>
      <c r="K240" s="31">
        <v>146.5</v>
      </c>
      <c r="L240" s="31">
        <v>142.1</v>
      </c>
      <c r="M240" s="31">
        <v>97.546409999999995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613.29999999999995</v>
      </c>
      <c r="D241" s="36">
        <v>614.7166666666667</v>
      </c>
      <c r="E241" s="36">
        <v>607.23333333333335</v>
      </c>
      <c r="F241" s="36">
        <v>601.16666666666663</v>
      </c>
      <c r="G241" s="36">
        <v>593.68333333333328</v>
      </c>
      <c r="H241" s="36">
        <v>620.78333333333342</v>
      </c>
      <c r="I241" s="36">
        <v>628.26666666666677</v>
      </c>
      <c r="J241" s="36">
        <v>634.33333333333348</v>
      </c>
      <c r="K241" s="31">
        <v>622.20000000000005</v>
      </c>
      <c r="L241" s="31">
        <v>608.65</v>
      </c>
      <c r="M241" s="31">
        <v>29.929010000000002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168</v>
      </c>
      <c r="D242" s="36">
        <v>167.15</v>
      </c>
      <c r="E242" s="36">
        <v>165.45000000000002</v>
      </c>
      <c r="F242" s="36">
        <v>162.9</v>
      </c>
      <c r="G242" s="36">
        <v>161.20000000000002</v>
      </c>
      <c r="H242" s="36">
        <v>169.70000000000002</v>
      </c>
      <c r="I242" s="36">
        <v>171.4</v>
      </c>
      <c r="J242" s="36">
        <v>173.95000000000002</v>
      </c>
      <c r="K242" s="31">
        <v>168.85</v>
      </c>
      <c r="L242" s="31">
        <v>164.6</v>
      </c>
      <c r="M242" s="31">
        <v>265.51220999999998</v>
      </c>
      <c r="N242" s="1"/>
      <c r="O242" s="1"/>
    </row>
    <row r="243" spans="1:15" ht="12.75" customHeight="1">
      <c r="A243" s="33">
        <v>233</v>
      </c>
      <c r="B243" s="53" t="s">
        <v>411</v>
      </c>
      <c r="C243" s="31">
        <v>66.5</v>
      </c>
      <c r="D243" s="36">
        <v>66.45</v>
      </c>
      <c r="E243" s="36">
        <v>65.25</v>
      </c>
      <c r="F243" s="36">
        <v>64</v>
      </c>
      <c r="G243" s="36">
        <v>62.8</v>
      </c>
      <c r="H243" s="36">
        <v>67.7</v>
      </c>
      <c r="I243" s="36">
        <v>68.90000000000002</v>
      </c>
      <c r="J243" s="36">
        <v>70.150000000000006</v>
      </c>
      <c r="K243" s="31">
        <v>67.650000000000006</v>
      </c>
      <c r="L243" s="31">
        <v>65.2</v>
      </c>
      <c r="M243" s="31">
        <v>207.45471000000001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1002.95</v>
      </c>
      <c r="D244" s="36">
        <v>1002.5833333333334</v>
      </c>
      <c r="E244" s="36">
        <v>994.2166666666667</v>
      </c>
      <c r="F244" s="36">
        <v>985.48333333333335</v>
      </c>
      <c r="G244" s="36">
        <v>977.11666666666667</v>
      </c>
      <c r="H244" s="36">
        <v>1011.3166666666667</v>
      </c>
      <c r="I244" s="36">
        <v>1019.6833333333333</v>
      </c>
      <c r="J244" s="36">
        <v>1028.4166666666667</v>
      </c>
      <c r="K244" s="31">
        <v>1010.95</v>
      </c>
      <c r="L244" s="31">
        <v>993.85</v>
      </c>
      <c r="M244" s="31">
        <v>19.70844</v>
      </c>
      <c r="N244" s="1"/>
      <c r="O244" s="1"/>
    </row>
    <row r="245" spans="1:15" ht="12.75" customHeight="1">
      <c r="A245" s="33">
        <v>235</v>
      </c>
      <c r="B245" s="53" t="s">
        <v>412</v>
      </c>
      <c r="C245" s="31">
        <v>147.85</v>
      </c>
      <c r="D245" s="36">
        <v>146.68333333333334</v>
      </c>
      <c r="E245" s="36">
        <v>143.96666666666667</v>
      </c>
      <c r="F245" s="36">
        <v>140.08333333333334</v>
      </c>
      <c r="G245" s="36">
        <v>137.36666666666667</v>
      </c>
      <c r="H245" s="36">
        <v>150.56666666666666</v>
      </c>
      <c r="I245" s="36">
        <v>153.28333333333336</v>
      </c>
      <c r="J245" s="36">
        <v>157.16666666666666</v>
      </c>
      <c r="K245" s="31">
        <v>149.4</v>
      </c>
      <c r="L245" s="31">
        <v>142.80000000000001</v>
      </c>
      <c r="M245" s="31">
        <v>818.53830000000005</v>
      </c>
      <c r="N245" s="1"/>
      <c r="O245" s="1"/>
    </row>
    <row r="246" spans="1:15" ht="12.75" customHeight="1">
      <c r="A246" s="33">
        <v>236</v>
      </c>
      <c r="B246" s="53" t="s">
        <v>413</v>
      </c>
      <c r="C246" s="31">
        <v>1394.65</v>
      </c>
      <c r="D246" s="36">
        <v>1393.5833333333333</v>
      </c>
      <c r="E246" s="36">
        <v>1378.1666666666665</v>
      </c>
      <c r="F246" s="36">
        <v>1361.6833333333332</v>
      </c>
      <c r="G246" s="36">
        <v>1346.2666666666664</v>
      </c>
      <c r="H246" s="36">
        <v>1410.0666666666666</v>
      </c>
      <c r="I246" s="36">
        <v>1425.4833333333331</v>
      </c>
      <c r="J246" s="36">
        <v>1441.9666666666667</v>
      </c>
      <c r="K246" s="31">
        <v>1409</v>
      </c>
      <c r="L246" s="31">
        <v>1377.1</v>
      </c>
      <c r="M246" s="31">
        <v>0.30891000000000002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460.1</v>
      </c>
      <c r="D247" s="36">
        <v>455.05</v>
      </c>
      <c r="E247" s="36">
        <v>441.1</v>
      </c>
      <c r="F247" s="36">
        <v>422.1</v>
      </c>
      <c r="G247" s="36">
        <v>408.15000000000003</v>
      </c>
      <c r="H247" s="36">
        <v>474.05</v>
      </c>
      <c r="I247" s="36">
        <v>487.99999999999994</v>
      </c>
      <c r="J247" s="36">
        <v>507</v>
      </c>
      <c r="K247" s="31">
        <v>469</v>
      </c>
      <c r="L247" s="31">
        <v>436.05</v>
      </c>
      <c r="M247" s="31">
        <v>117.29046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314</v>
      </c>
      <c r="D248" s="36">
        <v>312.55</v>
      </c>
      <c r="E248" s="36">
        <v>303.55</v>
      </c>
      <c r="F248" s="36">
        <v>293.10000000000002</v>
      </c>
      <c r="G248" s="36">
        <v>284.10000000000002</v>
      </c>
      <c r="H248" s="36">
        <v>323</v>
      </c>
      <c r="I248" s="36">
        <v>332</v>
      </c>
      <c r="J248" s="36">
        <v>342.45</v>
      </c>
      <c r="K248" s="31">
        <v>321.55</v>
      </c>
      <c r="L248" s="31">
        <v>302.10000000000002</v>
      </c>
      <c r="M248" s="31">
        <v>219.60872000000001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1552.4</v>
      </c>
      <c r="D249" s="36">
        <v>1545.6166666666668</v>
      </c>
      <c r="E249" s="36">
        <v>1534.8833333333337</v>
      </c>
      <c r="F249" s="36">
        <v>1517.3666666666668</v>
      </c>
      <c r="G249" s="36">
        <v>1506.6333333333337</v>
      </c>
      <c r="H249" s="36">
        <v>1563.1333333333337</v>
      </c>
      <c r="I249" s="36">
        <v>1573.8666666666668</v>
      </c>
      <c r="J249" s="36">
        <v>1591.3833333333337</v>
      </c>
      <c r="K249" s="31">
        <v>1556.35</v>
      </c>
      <c r="L249" s="31">
        <v>1528.1</v>
      </c>
      <c r="M249" s="31">
        <v>32.86862</v>
      </c>
      <c r="N249" s="1"/>
      <c r="O249" s="1"/>
    </row>
    <row r="250" spans="1:15" ht="12.75" customHeight="1">
      <c r="A250" s="33">
        <v>240</v>
      </c>
      <c r="B250" s="53" t="s">
        <v>414</v>
      </c>
      <c r="C250" s="31">
        <v>37.700000000000003</v>
      </c>
      <c r="D250" s="36">
        <v>37.916666666666664</v>
      </c>
      <c r="E250" s="36">
        <v>37.18333333333333</v>
      </c>
      <c r="F250" s="36">
        <v>36.666666666666664</v>
      </c>
      <c r="G250" s="36">
        <v>35.93333333333333</v>
      </c>
      <c r="H250" s="36">
        <v>38.43333333333333</v>
      </c>
      <c r="I250" s="36">
        <v>39.166666666666664</v>
      </c>
      <c r="J250" s="36">
        <v>39.68333333333333</v>
      </c>
      <c r="K250" s="31">
        <v>38.65</v>
      </c>
      <c r="L250" s="31">
        <v>37.4</v>
      </c>
      <c r="M250" s="31">
        <v>474.86932999999999</v>
      </c>
      <c r="N250" s="1"/>
      <c r="O250" s="1"/>
    </row>
    <row r="251" spans="1:15" ht="12.75" customHeight="1">
      <c r="A251" s="33">
        <v>241</v>
      </c>
      <c r="B251" s="53" t="s">
        <v>184</v>
      </c>
      <c r="C251" s="31">
        <v>5674.65</v>
      </c>
      <c r="D251" s="36">
        <v>5669.75</v>
      </c>
      <c r="E251" s="36">
        <v>5611.05</v>
      </c>
      <c r="F251" s="36">
        <v>5547.45</v>
      </c>
      <c r="G251" s="36">
        <v>5488.75</v>
      </c>
      <c r="H251" s="36">
        <v>5733.35</v>
      </c>
      <c r="I251" s="36">
        <v>5792.0500000000011</v>
      </c>
      <c r="J251" s="36">
        <v>5855.6500000000005</v>
      </c>
      <c r="K251" s="31">
        <v>5728.45</v>
      </c>
      <c r="L251" s="31">
        <v>5606.15</v>
      </c>
      <c r="M251" s="31">
        <v>1.1122300000000001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1479.1</v>
      </c>
      <c r="D252" s="36">
        <v>1480.6166666666668</v>
      </c>
      <c r="E252" s="36">
        <v>1474.5333333333335</v>
      </c>
      <c r="F252" s="36">
        <v>1469.9666666666667</v>
      </c>
      <c r="G252" s="36">
        <v>1463.8833333333334</v>
      </c>
      <c r="H252" s="36">
        <v>1485.1833333333336</v>
      </c>
      <c r="I252" s="36">
        <v>1491.2666666666667</v>
      </c>
      <c r="J252" s="36">
        <v>1495.8333333333337</v>
      </c>
      <c r="K252" s="31">
        <v>1486.7</v>
      </c>
      <c r="L252" s="31">
        <v>1476.05</v>
      </c>
      <c r="M252" s="31">
        <v>50.724820000000001</v>
      </c>
      <c r="N252" s="1"/>
      <c r="O252" s="1"/>
    </row>
    <row r="253" spans="1:15" ht="12.75" customHeight="1">
      <c r="A253" s="33">
        <v>243</v>
      </c>
      <c r="B253" s="53" t="s">
        <v>833</v>
      </c>
      <c r="C253" s="31">
        <v>3739.1</v>
      </c>
      <c r="D253" s="36">
        <v>3741.1333333333337</v>
      </c>
      <c r="E253" s="36">
        <v>3694.2666666666673</v>
      </c>
      <c r="F253" s="36">
        <v>3649.4333333333338</v>
      </c>
      <c r="G253" s="36">
        <v>3602.5666666666675</v>
      </c>
      <c r="H253" s="36">
        <v>3785.9666666666672</v>
      </c>
      <c r="I253" s="36">
        <v>3832.833333333333</v>
      </c>
      <c r="J253" s="36">
        <v>3877.666666666667</v>
      </c>
      <c r="K253" s="31">
        <v>3788</v>
      </c>
      <c r="L253" s="31">
        <v>3696.3</v>
      </c>
      <c r="M253" s="31">
        <v>0.13295000000000001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1080.05</v>
      </c>
      <c r="D254" s="36">
        <v>1093.0166666666667</v>
      </c>
      <c r="E254" s="36">
        <v>1062.0333333333333</v>
      </c>
      <c r="F254" s="36">
        <v>1044.0166666666667</v>
      </c>
      <c r="G254" s="36">
        <v>1013.0333333333333</v>
      </c>
      <c r="H254" s="36">
        <v>1111.0333333333333</v>
      </c>
      <c r="I254" s="36">
        <v>1142.0166666666664</v>
      </c>
      <c r="J254" s="36">
        <v>1160.0333333333333</v>
      </c>
      <c r="K254" s="31">
        <v>1124</v>
      </c>
      <c r="L254" s="31">
        <v>1075</v>
      </c>
      <c r="M254" s="31">
        <v>5.0832100000000002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3499.55</v>
      </c>
      <c r="D255" s="36">
        <v>3493.35</v>
      </c>
      <c r="E255" s="36">
        <v>3468.2</v>
      </c>
      <c r="F255" s="36">
        <v>3436.85</v>
      </c>
      <c r="G255" s="36">
        <v>3411.7</v>
      </c>
      <c r="H255" s="36">
        <v>3524.7</v>
      </c>
      <c r="I255" s="36">
        <v>3549.8500000000004</v>
      </c>
      <c r="J255" s="36">
        <v>3581.2</v>
      </c>
      <c r="K255" s="31">
        <v>3518.5</v>
      </c>
      <c r="L255" s="31">
        <v>3462</v>
      </c>
      <c r="M255" s="31">
        <v>7.0268899999999999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1314.55</v>
      </c>
      <c r="D256" s="36">
        <v>1302.8499999999999</v>
      </c>
      <c r="E256" s="36">
        <v>1284.0999999999999</v>
      </c>
      <c r="F256" s="36">
        <v>1253.6500000000001</v>
      </c>
      <c r="G256" s="36">
        <v>1234.9000000000001</v>
      </c>
      <c r="H256" s="36">
        <v>1333.2999999999997</v>
      </c>
      <c r="I256" s="36">
        <v>1352.0499999999997</v>
      </c>
      <c r="J256" s="36">
        <v>1382.4999999999995</v>
      </c>
      <c r="K256" s="31">
        <v>1321.6</v>
      </c>
      <c r="L256" s="31">
        <v>1272.4000000000001</v>
      </c>
      <c r="M256" s="31">
        <v>27.533899999999999</v>
      </c>
      <c r="N256" s="1"/>
      <c r="O256" s="1"/>
    </row>
    <row r="257" spans="1:15" ht="12.75" customHeight="1">
      <c r="A257" s="33">
        <v>247</v>
      </c>
      <c r="B257" s="53" t="s">
        <v>415</v>
      </c>
      <c r="C257" s="31">
        <v>1716.3</v>
      </c>
      <c r="D257" s="36">
        <v>1713.75</v>
      </c>
      <c r="E257" s="36">
        <v>1701.5</v>
      </c>
      <c r="F257" s="36">
        <v>1686.7</v>
      </c>
      <c r="G257" s="36">
        <v>1674.45</v>
      </c>
      <c r="H257" s="36">
        <v>1728.55</v>
      </c>
      <c r="I257" s="36">
        <v>1740.8</v>
      </c>
      <c r="J257" s="36">
        <v>1755.6</v>
      </c>
      <c r="K257" s="31">
        <v>1726</v>
      </c>
      <c r="L257" s="31">
        <v>1698.95</v>
      </c>
      <c r="M257" s="31">
        <v>1.5130999999999999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4358.8</v>
      </c>
      <c r="D258" s="36">
        <v>4357.3833333333341</v>
      </c>
      <c r="E258" s="36">
        <v>4306.4166666666679</v>
      </c>
      <c r="F258" s="36">
        <v>4254.0333333333338</v>
      </c>
      <c r="G258" s="36">
        <v>4203.0666666666675</v>
      </c>
      <c r="H258" s="36">
        <v>4409.7666666666682</v>
      </c>
      <c r="I258" s="36">
        <v>4460.7333333333336</v>
      </c>
      <c r="J258" s="36">
        <v>4513.1166666666686</v>
      </c>
      <c r="K258" s="31">
        <v>4408.3500000000004</v>
      </c>
      <c r="L258" s="31">
        <v>4305</v>
      </c>
      <c r="M258" s="31">
        <v>1.6134299999999999</v>
      </c>
      <c r="N258" s="1"/>
      <c r="O258" s="1"/>
    </row>
    <row r="259" spans="1:15" ht="12.75" customHeight="1">
      <c r="A259" s="33">
        <v>249</v>
      </c>
      <c r="B259" s="53" t="s">
        <v>416</v>
      </c>
      <c r="C259" s="31">
        <v>1772.65</v>
      </c>
      <c r="D259" s="36">
        <v>1778.9833333333333</v>
      </c>
      <c r="E259" s="36">
        <v>1758.6666666666667</v>
      </c>
      <c r="F259" s="36">
        <v>1744.6833333333334</v>
      </c>
      <c r="G259" s="36">
        <v>1724.3666666666668</v>
      </c>
      <c r="H259" s="36">
        <v>1792.9666666666667</v>
      </c>
      <c r="I259" s="36">
        <v>1813.2833333333333</v>
      </c>
      <c r="J259" s="36">
        <v>1827.2666666666667</v>
      </c>
      <c r="K259" s="31">
        <v>1799.3</v>
      </c>
      <c r="L259" s="31">
        <v>1765</v>
      </c>
      <c r="M259" s="31">
        <v>2.2991999999999999</v>
      </c>
      <c r="N259" s="1"/>
      <c r="O259" s="1"/>
    </row>
    <row r="260" spans="1:15" ht="12.75" customHeight="1">
      <c r="A260" s="33">
        <v>250</v>
      </c>
      <c r="B260" s="53" t="s">
        <v>417</v>
      </c>
      <c r="C260" s="31">
        <v>844.55</v>
      </c>
      <c r="D260" s="36">
        <v>852.35</v>
      </c>
      <c r="E260" s="36">
        <v>830.2</v>
      </c>
      <c r="F260" s="36">
        <v>815.85</v>
      </c>
      <c r="G260" s="36">
        <v>793.7</v>
      </c>
      <c r="H260" s="36">
        <v>866.7</v>
      </c>
      <c r="I260" s="36">
        <v>888.84999999999991</v>
      </c>
      <c r="J260" s="36">
        <v>903.2</v>
      </c>
      <c r="K260" s="31">
        <v>874.5</v>
      </c>
      <c r="L260" s="31">
        <v>838</v>
      </c>
      <c r="M260" s="31">
        <v>3.3042899999999999</v>
      </c>
      <c r="N260" s="1"/>
      <c r="O260" s="1"/>
    </row>
    <row r="261" spans="1:15" ht="12.75" customHeight="1">
      <c r="A261" s="33">
        <v>251</v>
      </c>
      <c r="B261" s="53" t="s">
        <v>418</v>
      </c>
      <c r="C261" s="31">
        <v>352.25</v>
      </c>
      <c r="D261" s="36">
        <v>351.36666666666662</v>
      </c>
      <c r="E261" s="36">
        <v>348.68333333333322</v>
      </c>
      <c r="F261" s="36">
        <v>345.11666666666662</v>
      </c>
      <c r="G261" s="36">
        <v>342.43333333333322</v>
      </c>
      <c r="H261" s="36">
        <v>354.93333333333322</v>
      </c>
      <c r="I261" s="36">
        <v>357.61666666666662</v>
      </c>
      <c r="J261" s="36">
        <v>361.18333333333322</v>
      </c>
      <c r="K261" s="31">
        <v>354.05</v>
      </c>
      <c r="L261" s="31">
        <v>347.8</v>
      </c>
      <c r="M261" s="31">
        <v>5.1774100000000001</v>
      </c>
      <c r="N261" s="1"/>
      <c r="O261" s="1"/>
    </row>
    <row r="262" spans="1:15" ht="12.75" customHeight="1">
      <c r="A262" s="33">
        <v>252</v>
      </c>
      <c r="B262" s="53" t="s">
        <v>419</v>
      </c>
      <c r="C262" s="31">
        <v>81.05</v>
      </c>
      <c r="D262" s="36">
        <v>80.466666666666669</v>
      </c>
      <c r="E262" s="36">
        <v>78.733333333333334</v>
      </c>
      <c r="F262" s="36">
        <v>76.416666666666671</v>
      </c>
      <c r="G262" s="36">
        <v>74.683333333333337</v>
      </c>
      <c r="H262" s="36">
        <v>82.783333333333331</v>
      </c>
      <c r="I262" s="36">
        <v>84.51666666666668</v>
      </c>
      <c r="J262" s="36">
        <v>86.833333333333329</v>
      </c>
      <c r="K262" s="31">
        <v>82.2</v>
      </c>
      <c r="L262" s="31">
        <v>78.150000000000006</v>
      </c>
      <c r="M262" s="31">
        <v>79.463139999999996</v>
      </c>
      <c r="N262" s="1"/>
      <c r="O262" s="1"/>
    </row>
    <row r="263" spans="1:15" ht="12.75" customHeight="1">
      <c r="A263" s="33">
        <v>253</v>
      </c>
      <c r="B263" s="53" t="s">
        <v>281</v>
      </c>
      <c r="C263" s="31">
        <v>599.1</v>
      </c>
      <c r="D263" s="36">
        <v>593.86666666666667</v>
      </c>
      <c r="E263" s="36">
        <v>587.73333333333335</v>
      </c>
      <c r="F263" s="36">
        <v>576.36666666666667</v>
      </c>
      <c r="G263" s="36">
        <v>570.23333333333335</v>
      </c>
      <c r="H263" s="36">
        <v>605.23333333333335</v>
      </c>
      <c r="I263" s="36">
        <v>611.36666666666679</v>
      </c>
      <c r="J263" s="36">
        <v>622.73333333333335</v>
      </c>
      <c r="K263" s="31">
        <v>600</v>
      </c>
      <c r="L263" s="31">
        <v>582.5</v>
      </c>
      <c r="M263" s="31">
        <v>36.235639999999997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857.1</v>
      </c>
      <c r="D264" s="36">
        <v>856.20000000000016</v>
      </c>
      <c r="E264" s="36">
        <v>847.85000000000036</v>
      </c>
      <c r="F264" s="36">
        <v>838.60000000000025</v>
      </c>
      <c r="G264" s="36">
        <v>830.25000000000045</v>
      </c>
      <c r="H264" s="36">
        <v>865.45000000000027</v>
      </c>
      <c r="I264" s="36">
        <v>873.8</v>
      </c>
      <c r="J264" s="36">
        <v>883.05000000000018</v>
      </c>
      <c r="K264" s="31">
        <v>864.55</v>
      </c>
      <c r="L264" s="31">
        <v>846.95</v>
      </c>
      <c r="M264" s="31">
        <v>18.472429999999999</v>
      </c>
      <c r="N264" s="1"/>
      <c r="O264" s="1"/>
    </row>
    <row r="265" spans="1:15" ht="12.75" customHeight="1">
      <c r="A265" s="33">
        <v>255</v>
      </c>
      <c r="B265" s="53" t="s">
        <v>420</v>
      </c>
      <c r="C265" s="31">
        <v>137.19999999999999</v>
      </c>
      <c r="D265" s="36">
        <v>135.75</v>
      </c>
      <c r="E265" s="36">
        <v>133.6</v>
      </c>
      <c r="F265" s="36">
        <v>130</v>
      </c>
      <c r="G265" s="36">
        <v>127.85</v>
      </c>
      <c r="H265" s="36">
        <v>139.35</v>
      </c>
      <c r="I265" s="36">
        <v>141.49999999999997</v>
      </c>
      <c r="J265" s="36">
        <v>145.1</v>
      </c>
      <c r="K265" s="31">
        <v>137.9</v>
      </c>
      <c r="L265" s="31">
        <v>132.15</v>
      </c>
      <c r="M265" s="31">
        <v>58.993160000000003</v>
      </c>
      <c r="N265" s="1"/>
      <c r="O265" s="1"/>
    </row>
    <row r="266" spans="1:15" ht="12.75" customHeight="1">
      <c r="A266" s="33">
        <v>256</v>
      </c>
      <c r="B266" s="53" t="s">
        <v>873</v>
      </c>
      <c r="C266" s="31">
        <v>496.9</v>
      </c>
      <c r="D266" s="36">
        <v>498.89999999999992</v>
      </c>
      <c r="E266" s="36">
        <v>489.89999999999986</v>
      </c>
      <c r="F266" s="36">
        <v>482.89999999999992</v>
      </c>
      <c r="G266" s="36">
        <v>473.89999999999986</v>
      </c>
      <c r="H266" s="36">
        <v>505.89999999999986</v>
      </c>
      <c r="I266" s="36">
        <v>514.9</v>
      </c>
      <c r="J266" s="36">
        <v>521.89999999999986</v>
      </c>
      <c r="K266" s="31">
        <v>507.9</v>
      </c>
      <c r="L266" s="31">
        <v>491.9</v>
      </c>
      <c r="M266" s="31">
        <v>4.7062299999999997</v>
      </c>
      <c r="N266" s="1"/>
      <c r="O266" s="1"/>
    </row>
    <row r="267" spans="1:15" ht="12.75" customHeight="1">
      <c r="A267" s="33">
        <v>257</v>
      </c>
      <c r="B267" s="53" t="s">
        <v>421</v>
      </c>
      <c r="C267" s="31">
        <v>702.8</v>
      </c>
      <c r="D267" s="36">
        <v>704.65</v>
      </c>
      <c r="E267" s="36">
        <v>698.15</v>
      </c>
      <c r="F267" s="36">
        <v>693.5</v>
      </c>
      <c r="G267" s="36">
        <v>687</v>
      </c>
      <c r="H267" s="36">
        <v>709.3</v>
      </c>
      <c r="I267" s="36">
        <v>715.8</v>
      </c>
      <c r="J267" s="36">
        <v>720.44999999999993</v>
      </c>
      <c r="K267" s="31">
        <v>711.15</v>
      </c>
      <c r="L267" s="31">
        <v>700</v>
      </c>
      <c r="M267" s="31">
        <v>9.0620100000000008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915.75</v>
      </c>
      <c r="D268" s="36">
        <v>908.43333333333339</v>
      </c>
      <c r="E268" s="36">
        <v>895.36666666666679</v>
      </c>
      <c r="F268" s="36">
        <v>874.98333333333335</v>
      </c>
      <c r="G268" s="36">
        <v>861.91666666666674</v>
      </c>
      <c r="H268" s="36">
        <v>928.81666666666683</v>
      </c>
      <c r="I268" s="36">
        <v>941.88333333333344</v>
      </c>
      <c r="J268" s="36">
        <v>962.26666666666688</v>
      </c>
      <c r="K268" s="31">
        <v>921.5</v>
      </c>
      <c r="L268" s="31">
        <v>888.05</v>
      </c>
      <c r="M268" s="31">
        <v>31.857810000000001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460.5</v>
      </c>
      <c r="D269" s="36">
        <v>462.51666666666665</v>
      </c>
      <c r="E269" s="36">
        <v>456.2833333333333</v>
      </c>
      <c r="F269" s="36">
        <v>452.06666666666666</v>
      </c>
      <c r="G269" s="36">
        <v>445.83333333333331</v>
      </c>
      <c r="H269" s="36">
        <v>466.73333333333329</v>
      </c>
      <c r="I269" s="36">
        <v>472.96666666666664</v>
      </c>
      <c r="J269" s="36">
        <v>477.18333333333328</v>
      </c>
      <c r="K269" s="31">
        <v>468.75</v>
      </c>
      <c r="L269" s="31">
        <v>458.3</v>
      </c>
      <c r="M269" s="31">
        <v>18.53163</v>
      </c>
      <c r="N269" s="1"/>
      <c r="O269" s="1"/>
    </row>
    <row r="270" spans="1:15" ht="12.75" customHeight="1">
      <c r="A270" s="33">
        <v>260</v>
      </c>
      <c r="B270" s="53" t="s">
        <v>422</v>
      </c>
      <c r="C270" s="31">
        <v>493.55</v>
      </c>
      <c r="D270" s="36">
        <v>491.18333333333334</v>
      </c>
      <c r="E270" s="36">
        <v>479.86666666666667</v>
      </c>
      <c r="F270" s="36">
        <v>466.18333333333334</v>
      </c>
      <c r="G270" s="36">
        <v>454.86666666666667</v>
      </c>
      <c r="H270" s="36">
        <v>504.86666666666667</v>
      </c>
      <c r="I270" s="36">
        <v>516.18333333333339</v>
      </c>
      <c r="J270" s="36">
        <v>529.86666666666667</v>
      </c>
      <c r="K270" s="31">
        <v>502.5</v>
      </c>
      <c r="L270" s="31">
        <v>477.5</v>
      </c>
      <c r="M270" s="31">
        <v>10.0639</v>
      </c>
      <c r="N270" s="1"/>
      <c r="O270" s="1"/>
    </row>
    <row r="271" spans="1:15" ht="12.75" customHeight="1">
      <c r="A271" s="33">
        <v>261</v>
      </c>
      <c r="B271" s="53" t="s">
        <v>423</v>
      </c>
      <c r="C271" s="31">
        <v>644.54999999999995</v>
      </c>
      <c r="D271" s="36">
        <v>641.88333333333333</v>
      </c>
      <c r="E271" s="36">
        <v>633.9666666666667</v>
      </c>
      <c r="F271" s="36">
        <v>623.38333333333333</v>
      </c>
      <c r="G271" s="36">
        <v>615.4666666666667</v>
      </c>
      <c r="H271" s="36">
        <v>652.4666666666667</v>
      </c>
      <c r="I271" s="36">
        <v>660.38333333333344</v>
      </c>
      <c r="J271" s="36">
        <v>670.9666666666667</v>
      </c>
      <c r="K271" s="31">
        <v>649.79999999999995</v>
      </c>
      <c r="L271" s="31">
        <v>631.29999999999995</v>
      </c>
      <c r="M271" s="31">
        <v>9.0764999999999993</v>
      </c>
      <c r="N271" s="1"/>
      <c r="O271" s="1"/>
    </row>
    <row r="272" spans="1:15" ht="12.75" customHeight="1">
      <c r="A272" s="33">
        <v>262</v>
      </c>
      <c r="B272" s="53" t="s">
        <v>424</v>
      </c>
      <c r="C272" s="31">
        <v>905.65</v>
      </c>
      <c r="D272" s="36">
        <v>903.43333333333339</v>
      </c>
      <c r="E272" s="36">
        <v>898.66666666666674</v>
      </c>
      <c r="F272" s="36">
        <v>891.68333333333339</v>
      </c>
      <c r="G272" s="36">
        <v>886.91666666666674</v>
      </c>
      <c r="H272" s="36">
        <v>910.41666666666674</v>
      </c>
      <c r="I272" s="36">
        <v>915.18333333333339</v>
      </c>
      <c r="J272" s="36">
        <v>922.16666666666674</v>
      </c>
      <c r="K272" s="31">
        <v>908.2</v>
      </c>
      <c r="L272" s="31">
        <v>896.45</v>
      </c>
      <c r="M272" s="31">
        <v>1.0712200000000001</v>
      </c>
      <c r="N272" s="1"/>
      <c r="O272" s="1"/>
    </row>
    <row r="273" spans="1:15" ht="12.75" customHeight="1">
      <c r="A273" s="33">
        <v>263</v>
      </c>
      <c r="B273" s="53" t="s">
        <v>425</v>
      </c>
      <c r="C273" s="31">
        <v>444.35</v>
      </c>
      <c r="D273" s="36">
        <v>442.23333333333335</v>
      </c>
      <c r="E273" s="36">
        <v>437.4666666666667</v>
      </c>
      <c r="F273" s="36">
        <v>430.58333333333337</v>
      </c>
      <c r="G273" s="36">
        <v>425.81666666666672</v>
      </c>
      <c r="H273" s="36">
        <v>449.11666666666667</v>
      </c>
      <c r="I273" s="36">
        <v>453.88333333333333</v>
      </c>
      <c r="J273" s="36">
        <v>460.76666666666665</v>
      </c>
      <c r="K273" s="31">
        <v>447</v>
      </c>
      <c r="L273" s="31">
        <v>435.35</v>
      </c>
      <c r="M273" s="31">
        <v>2.6644800000000002</v>
      </c>
      <c r="N273" s="1"/>
      <c r="O273" s="1"/>
    </row>
    <row r="274" spans="1:15" ht="12.75" customHeight="1">
      <c r="A274" s="33">
        <v>264</v>
      </c>
      <c r="B274" s="53" t="s">
        <v>426</v>
      </c>
      <c r="C274" s="31">
        <v>832.8</v>
      </c>
      <c r="D274" s="36">
        <v>836.66666666666663</v>
      </c>
      <c r="E274" s="36">
        <v>825.13333333333321</v>
      </c>
      <c r="F274" s="36">
        <v>817.46666666666658</v>
      </c>
      <c r="G274" s="36">
        <v>805.93333333333317</v>
      </c>
      <c r="H274" s="36">
        <v>844.33333333333326</v>
      </c>
      <c r="I274" s="36">
        <v>855.86666666666679</v>
      </c>
      <c r="J274" s="36">
        <v>863.5333333333333</v>
      </c>
      <c r="K274" s="31">
        <v>848.2</v>
      </c>
      <c r="L274" s="31">
        <v>829</v>
      </c>
      <c r="M274" s="31">
        <v>0.97102999999999995</v>
      </c>
      <c r="N274" s="1"/>
      <c r="O274" s="1"/>
    </row>
    <row r="275" spans="1:15" ht="12.75" customHeight="1">
      <c r="A275" s="33">
        <v>265</v>
      </c>
      <c r="B275" s="53" t="s">
        <v>427</v>
      </c>
      <c r="C275" s="31">
        <v>3574.2</v>
      </c>
      <c r="D275" s="36">
        <v>3583.2000000000003</v>
      </c>
      <c r="E275" s="36">
        <v>3499.0000000000005</v>
      </c>
      <c r="F275" s="36">
        <v>3423.8</v>
      </c>
      <c r="G275" s="36">
        <v>3339.6000000000004</v>
      </c>
      <c r="H275" s="36">
        <v>3658.4000000000005</v>
      </c>
      <c r="I275" s="36">
        <v>3742.6000000000004</v>
      </c>
      <c r="J275" s="36">
        <v>3817.8000000000006</v>
      </c>
      <c r="K275" s="31">
        <v>3667.4</v>
      </c>
      <c r="L275" s="31">
        <v>3508</v>
      </c>
      <c r="M275" s="31">
        <v>2.46902</v>
      </c>
      <c r="N275" s="1"/>
      <c r="O275" s="1"/>
    </row>
    <row r="276" spans="1:15" ht="12.75" customHeight="1">
      <c r="A276" s="33">
        <v>266</v>
      </c>
      <c r="B276" s="53" t="s">
        <v>428</v>
      </c>
      <c r="C276" s="31">
        <v>258.25</v>
      </c>
      <c r="D276" s="36">
        <v>258.98333333333335</v>
      </c>
      <c r="E276" s="36">
        <v>256.9666666666667</v>
      </c>
      <c r="F276" s="36">
        <v>255.68333333333334</v>
      </c>
      <c r="G276" s="36">
        <v>253.66666666666669</v>
      </c>
      <c r="H276" s="36">
        <v>260.26666666666671</v>
      </c>
      <c r="I276" s="36">
        <v>262.28333333333336</v>
      </c>
      <c r="J276" s="36">
        <v>263.56666666666672</v>
      </c>
      <c r="K276" s="31">
        <v>261</v>
      </c>
      <c r="L276" s="31">
        <v>257.7</v>
      </c>
      <c r="M276" s="31">
        <v>4.6109299999999998</v>
      </c>
      <c r="N276" s="1"/>
      <c r="O276" s="1"/>
    </row>
    <row r="277" spans="1:15" ht="12.75" customHeight="1">
      <c r="A277" s="33">
        <v>267</v>
      </c>
      <c r="B277" s="53" t="s">
        <v>429</v>
      </c>
      <c r="C277" s="31">
        <v>1511.5</v>
      </c>
      <c r="D277" s="36">
        <v>1515.7333333333333</v>
      </c>
      <c r="E277" s="36">
        <v>1493.7666666666667</v>
      </c>
      <c r="F277" s="36">
        <v>1476.0333333333333</v>
      </c>
      <c r="G277" s="36">
        <v>1454.0666666666666</v>
      </c>
      <c r="H277" s="36">
        <v>1533.4666666666667</v>
      </c>
      <c r="I277" s="36">
        <v>1555.4333333333334</v>
      </c>
      <c r="J277" s="36">
        <v>1573.1666666666667</v>
      </c>
      <c r="K277" s="31">
        <v>1537.7</v>
      </c>
      <c r="L277" s="31">
        <v>1498</v>
      </c>
      <c r="M277" s="31">
        <v>12.312670000000001</v>
      </c>
      <c r="N277" s="1"/>
      <c r="O277" s="1"/>
    </row>
    <row r="278" spans="1:15" ht="12.75" customHeight="1">
      <c r="A278" s="33">
        <v>268</v>
      </c>
      <c r="B278" s="53" t="s">
        <v>430</v>
      </c>
      <c r="C278" s="31">
        <v>313.10000000000002</v>
      </c>
      <c r="D278" s="36">
        <v>314.51666666666665</v>
      </c>
      <c r="E278" s="36">
        <v>309.58333333333331</v>
      </c>
      <c r="F278" s="36">
        <v>306.06666666666666</v>
      </c>
      <c r="G278" s="36">
        <v>301.13333333333333</v>
      </c>
      <c r="H278" s="36">
        <v>318.0333333333333</v>
      </c>
      <c r="I278" s="36">
        <v>322.9666666666667</v>
      </c>
      <c r="J278" s="36">
        <v>326.48333333333329</v>
      </c>
      <c r="K278" s="31">
        <v>319.45</v>
      </c>
      <c r="L278" s="31">
        <v>311</v>
      </c>
      <c r="M278" s="31">
        <v>5.6788800000000004</v>
      </c>
      <c r="N278" s="1"/>
      <c r="O278" s="1"/>
    </row>
    <row r="279" spans="1:15" ht="12.75" customHeight="1">
      <c r="A279" s="33">
        <v>269</v>
      </c>
      <c r="B279" s="53" t="s">
        <v>835</v>
      </c>
      <c r="C279" s="31">
        <v>3917.95</v>
      </c>
      <c r="D279" s="36">
        <v>3909.4166666666665</v>
      </c>
      <c r="E279" s="36">
        <v>3843.5333333333328</v>
      </c>
      <c r="F279" s="36">
        <v>3769.1166666666663</v>
      </c>
      <c r="G279" s="36">
        <v>3703.2333333333327</v>
      </c>
      <c r="H279" s="36">
        <v>3983.833333333333</v>
      </c>
      <c r="I279" s="36">
        <v>4049.7166666666672</v>
      </c>
      <c r="J279" s="36">
        <v>4124.1333333333332</v>
      </c>
      <c r="K279" s="31">
        <v>3975.3</v>
      </c>
      <c r="L279" s="31">
        <v>3835</v>
      </c>
      <c r="M279" s="31">
        <v>0.14036000000000001</v>
      </c>
      <c r="N279" s="1"/>
      <c r="O279" s="1"/>
    </row>
    <row r="280" spans="1:15" ht="12.75" customHeight="1">
      <c r="A280" s="33">
        <v>270</v>
      </c>
      <c r="B280" s="53" t="s">
        <v>431</v>
      </c>
      <c r="C280" s="31">
        <v>1254.9000000000001</v>
      </c>
      <c r="D280" s="36">
        <v>1250.0833333333333</v>
      </c>
      <c r="E280" s="36">
        <v>1240.7666666666664</v>
      </c>
      <c r="F280" s="36">
        <v>1226.6333333333332</v>
      </c>
      <c r="G280" s="36">
        <v>1217.3166666666664</v>
      </c>
      <c r="H280" s="36">
        <v>1264.2166666666665</v>
      </c>
      <c r="I280" s="36">
        <v>1273.5333333333335</v>
      </c>
      <c r="J280" s="36">
        <v>1287.6666666666665</v>
      </c>
      <c r="K280" s="31">
        <v>1259.4000000000001</v>
      </c>
      <c r="L280" s="31">
        <v>1235.95</v>
      </c>
      <c r="M280" s="31">
        <v>2.7895300000000001</v>
      </c>
      <c r="N280" s="1"/>
      <c r="O280" s="1"/>
    </row>
    <row r="281" spans="1:15" ht="12.75" customHeight="1">
      <c r="A281" s="33">
        <v>271</v>
      </c>
      <c r="B281" s="53" t="s">
        <v>822</v>
      </c>
      <c r="C281" s="31">
        <v>1157.25</v>
      </c>
      <c r="D281" s="36">
        <v>1145.7666666666667</v>
      </c>
      <c r="E281" s="36">
        <v>1115.7333333333333</v>
      </c>
      <c r="F281" s="36">
        <v>1074.2166666666667</v>
      </c>
      <c r="G281" s="36">
        <v>1044.1833333333334</v>
      </c>
      <c r="H281" s="36">
        <v>1187.2833333333333</v>
      </c>
      <c r="I281" s="36">
        <v>1217.3166666666666</v>
      </c>
      <c r="J281" s="36">
        <v>1258.8333333333333</v>
      </c>
      <c r="K281" s="31">
        <v>1175.8</v>
      </c>
      <c r="L281" s="31">
        <v>1104.25</v>
      </c>
      <c r="M281" s="31">
        <v>6.9560599999999999</v>
      </c>
      <c r="N281" s="1"/>
      <c r="O281" s="1"/>
    </row>
    <row r="282" spans="1:15" ht="12.75" customHeight="1">
      <c r="A282" s="33">
        <v>272</v>
      </c>
      <c r="B282" s="53" t="s">
        <v>432</v>
      </c>
      <c r="C282" s="31">
        <v>430.5</v>
      </c>
      <c r="D282" s="36">
        <v>433.84999999999997</v>
      </c>
      <c r="E282" s="36">
        <v>424.69999999999993</v>
      </c>
      <c r="F282" s="36">
        <v>418.9</v>
      </c>
      <c r="G282" s="36">
        <v>409.74999999999994</v>
      </c>
      <c r="H282" s="36">
        <v>439.64999999999992</v>
      </c>
      <c r="I282" s="36">
        <v>448.7999999999999</v>
      </c>
      <c r="J282" s="36">
        <v>454.59999999999991</v>
      </c>
      <c r="K282" s="31">
        <v>443</v>
      </c>
      <c r="L282" s="31">
        <v>428.05</v>
      </c>
      <c r="M282" s="31">
        <v>38.411340000000003</v>
      </c>
      <c r="N282" s="1"/>
      <c r="O282" s="1"/>
    </row>
    <row r="283" spans="1:15" ht="12.75" customHeight="1">
      <c r="A283" s="33">
        <v>273</v>
      </c>
      <c r="B283" s="53" t="s">
        <v>433</v>
      </c>
      <c r="C283" s="31">
        <v>285.14999999999998</v>
      </c>
      <c r="D283" s="36">
        <v>285.16666666666669</v>
      </c>
      <c r="E283" s="36">
        <v>282.83333333333337</v>
      </c>
      <c r="F283" s="36">
        <v>280.51666666666671</v>
      </c>
      <c r="G283" s="36">
        <v>278.18333333333339</v>
      </c>
      <c r="H283" s="36">
        <v>287.48333333333335</v>
      </c>
      <c r="I283" s="36">
        <v>289.81666666666672</v>
      </c>
      <c r="J283" s="36">
        <v>292.13333333333333</v>
      </c>
      <c r="K283" s="31">
        <v>287.5</v>
      </c>
      <c r="L283" s="31">
        <v>282.85000000000002</v>
      </c>
      <c r="M283" s="31">
        <v>1.9530400000000001</v>
      </c>
      <c r="N283" s="1"/>
      <c r="O283" s="1"/>
    </row>
    <row r="284" spans="1:15" ht="12.75" customHeight="1">
      <c r="A284" s="33">
        <v>274</v>
      </c>
      <c r="B284" s="53" t="s">
        <v>434</v>
      </c>
      <c r="C284" s="31">
        <v>194.85</v>
      </c>
      <c r="D284" s="36">
        <v>195.98333333333335</v>
      </c>
      <c r="E284" s="36">
        <v>189.41666666666669</v>
      </c>
      <c r="F284" s="36">
        <v>183.98333333333335</v>
      </c>
      <c r="G284" s="36">
        <v>177.41666666666669</v>
      </c>
      <c r="H284" s="36">
        <v>201.41666666666669</v>
      </c>
      <c r="I284" s="36">
        <v>207.98333333333335</v>
      </c>
      <c r="J284" s="36">
        <v>213.41666666666669</v>
      </c>
      <c r="K284" s="31">
        <v>202.55</v>
      </c>
      <c r="L284" s="31">
        <v>190.55</v>
      </c>
      <c r="M284" s="31">
        <v>111.63321000000001</v>
      </c>
      <c r="N284" s="1"/>
      <c r="O284" s="1"/>
    </row>
    <row r="285" spans="1:15" ht="12.75" customHeight="1">
      <c r="A285" s="33">
        <v>275</v>
      </c>
      <c r="B285" s="53" t="s">
        <v>874</v>
      </c>
      <c r="C285" s="31">
        <v>2647.3</v>
      </c>
      <c r="D285" s="36">
        <v>2666.4166666666665</v>
      </c>
      <c r="E285" s="36">
        <v>2615.833333333333</v>
      </c>
      <c r="F285" s="36">
        <v>2584.3666666666663</v>
      </c>
      <c r="G285" s="36">
        <v>2533.7833333333328</v>
      </c>
      <c r="H285" s="36">
        <v>2697.8833333333332</v>
      </c>
      <c r="I285" s="36">
        <v>2748.4666666666662</v>
      </c>
      <c r="J285" s="36">
        <v>2779.9333333333334</v>
      </c>
      <c r="K285" s="31">
        <v>2717</v>
      </c>
      <c r="L285" s="31">
        <v>2634.95</v>
      </c>
      <c r="M285" s="31">
        <v>1.54888</v>
      </c>
      <c r="N285" s="1"/>
      <c r="O285" s="1"/>
    </row>
    <row r="286" spans="1:15" ht="12.75" customHeight="1">
      <c r="A286" s="33">
        <v>276</v>
      </c>
      <c r="B286" s="53" t="s">
        <v>435</v>
      </c>
      <c r="C286" s="31">
        <v>759.9</v>
      </c>
      <c r="D286" s="36">
        <v>767.4</v>
      </c>
      <c r="E286" s="36">
        <v>745.09999999999991</v>
      </c>
      <c r="F286" s="36">
        <v>730.3</v>
      </c>
      <c r="G286" s="36">
        <v>707.99999999999989</v>
      </c>
      <c r="H286" s="36">
        <v>782.19999999999993</v>
      </c>
      <c r="I286" s="36">
        <v>804.49999999999989</v>
      </c>
      <c r="J286" s="36">
        <v>819.3</v>
      </c>
      <c r="K286" s="31">
        <v>789.7</v>
      </c>
      <c r="L286" s="31">
        <v>752.6</v>
      </c>
      <c r="M286" s="31">
        <v>24.39283</v>
      </c>
      <c r="N286" s="1"/>
      <c r="O286" s="1"/>
    </row>
    <row r="287" spans="1:15" ht="12.75" customHeight="1">
      <c r="A287" s="33">
        <v>277</v>
      </c>
      <c r="B287" s="53" t="s">
        <v>834</v>
      </c>
      <c r="C287" s="31">
        <v>647.95000000000005</v>
      </c>
      <c r="D287" s="36">
        <v>650.58333333333337</v>
      </c>
      <c r="E287" s="36">
        <v>637.36666666666679</v>
      </c>
      <c r="F287" s="36">
        <v>626.78333333333342</v>
      </c>
      <c r="G287" s="36">
        <v>613.56666666666683</v>
      </c>
      <c r="H287" s="36">
        <v>661.16666666666674</v>
      </c>
      <c r="I287" s="36">
        <v>674.38333333333321</v>
      </c>
      <c r="J287" s="36">
        <v>684.9666666666667</v>
      </c>
      <c r="K287" s="31">
        <v>663.8</v>
      </c>
      <c r="L287" s="31">
        <v>640</v>
      </c>
      <c r="M287" s="31">
        <v>6.8991899999999999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1785.15</v>
      </c>
      <c r="D288" s="36">
        <v>1770.8166666666668</v>
      </c>
      <c r="E288" s="36">
        <v>1754.4333333333336</v>
      </c>
      <c r="F288" s="36">
        <v>1723.7166666666667</v>
      </c>
      <c r="G288" s="36">
        <v>1707.3333333333335</v>
      </c>
      <c r="H288" s="36">
        <v>1801.5333333333338</v>
      </c>
      <c r="I288" s="36">
        <v>1817.916666666667</v>
      </c>
      <c r="J288" s="36">
        <v>1848.6333333333339</v>
      </c>
      <c r="K288" s="31">
        <v>1787.2</v>
      </c>
      <c r="L288" s="31">
        <v>1740.1</v>
      </c>
      <c r="M288" s="31">
        <v>65.58023</v>
      </c>
      <c r="N288" s="1"/>
      <c r="O288" s="1"/>
    </row>
    <row r="289" spans="1:15" ht="12.75" customHeight="1">
      <c r="A289" s="33">
        <v>279</v>
      </c>
      <c r="B289" s="53" t="s">
        <v>436</v>
      </c>
      <c r="C289" s="31">
        <v>2045.25</v>
      </c>
      <c r="D289" s="36">
        <v>2058.75</v>
      </c>
      <c r="E289" s="36">
        <v>2022.5</v>
      </c>
      <c r="F289" s="36">
        <v>1999.75</v>
      </c>
      <c r="G289" s="36">
        <v>1963.5</v>
      </c>
      <c r="H289" s="36">
        <v>2081.5</v>
      </c>
      <c r="I289" s="36">
        <v>2117.75</v>
      </c>
      <c r="J289" s="36">
        <v>2140.5</v>
      </c>
      <c r="K289" s="31">
        <v>2095</v>
      </c>
      <c r="L289" s="31">
        <v>2036</v>
      </c>
      <c r="M289" s="31">
        <v>0.21073</v>
      </c>
      <c r="N289" s="1"/>
      <c r="O289" s="1"/>
    </row>
    <row r="290" spans="1:15" ht="12.75" customHeight="1">
      <c r="A290" s="33">
        <v>280</v>
      </c>
      <c r="B290" s="53" t="s">
        <v>161</v>
      </c>
      <c r="C290" s="31">
        <v>169.85</v>
      </c>
      <c r="D290" s="36">
        <v>169.96666666666667</v>
      </c>
      <c r="E290" s="36">
        <v>168.13333333333333</v>
      </c>
      <c r="F290" s="36">
        <v>166.41666666666666</v>
      </c>
      <c r="G290" s="36">
        <v>164.58333333333331</v>
      </c>
      <c r="H290" s="36">
        <v>171.68333333333334</v>
      </c>
      <c r="I290" s="36">
        <v>173.51666666666665</v>
      </c>
      <c r="J290" s="36">
        <v>175.23333333333335</v>
      </c>
      <c r="K290" s="31">
        <v>171.8</v>
      </c>
      <c r="L290" s="31">
        <v>168.25</v>
      </c>
      <c r="M290" s="31">
        <v>36.68629</v>
      </c>
      <c r="N290" s="1"/>
      <c r="O290" s="1"/>
    </row>
    <row r="291" spans="1:15" ht="12.75" customHeight="1">
      <c r="A291" s="33">
        <v>281</v>
      </c>
      <c r="B291" s="53" t="s">
        <v>167</v>
      </c>
      <c r="C291" s="31">
        <v>5806.45</v>
      </c>
      <c r="D291" s="36">
        <v>5798.9333333333334</v>
      </c>
      <c r="E291" s="36">
        <v>5768.5166666666664</v>
      </c>
      <c r="F291" s="36">
        <v>5730.583333333333</v>
      </c>
      <c r="G291" s="36">
        <v>5700.1666666666661</v>
      </c>
      <c r="H291" s="36">
        <v>5836.8666666666668</v>
      </c>
      <c r="I291" s="36">
        <v>5867.2833333333328</v>
      </c>
      <c r="J291" s="36">
        <v>5905.2166666666672</v>
      </c>
      <c r="K291" s="31">
        <v>5829.35</v>
      </c>
      <c r="L291" s="31">
        <v>5761</v>
      </c>
      <c r="M291" s="31">
        <v>0.76778999999999997</v>
      </c>
      <c r="N291" s="1"/>
      <c r="O291" s="1"/>
    </row>
    <row r="292" spans="1:15" ht="12.75" customHeight="1">
      <c r="A292" s="33">
        <v>282</v>
      </c>
      <c r="B292" s="53" t="s">
        <v>164</v>
      </c>
      <c r="C292" s="31">
        <v>644.29999999999995</v>
      </c>
      <c r="D292" s="36">
        <v>642.68333333333328</v>
      </c>
      <c r="E292" s="36">
        <v>637.66666666666652</v>
      </c>
      <c r="F292" s="36">
        <v>631.03333333333319</v>
      </c>
      <c r="G292" s="36">
        <v>626.01666666666642</v>
      </c>
      <c r="H292" s="36">
        <v>649.31666666666661</v>
      </c>
      <c r="I292" s="36">
        <v>654.33333333333326</v>
      </c>
      <c r="J292" s="36">
        <v>660.9666666666667</v>
      </c>
      <c r="K292" s="31">
        <v>647.70000000000005</v>
      </c>
      <c r="L292" s="31">
        <v>636.04999999999995</v>
      </c>
      <c r="M292" s="31">
        <v>18.30294</v>
      </c>
      <c r="N292" s="1"/>
      <c r="O292" s="1"/>
    </row>
    <row r="293" spans="1:15" ht="12.75" customHeight="1">
      <c r="A293" s="33">
        <v>283</v>
      </c>
      <c r="B293" s="53" t="s">
        <v>166</v>
      </c>
      <c r="C293" s="31">
        <v>4927.5</v>
      </c>
      <c r="D293" s="36">
        <v>4921.833333333333</v>
      </c>
      <c r="E293" s="36">
        <v>4898.6666666666661</v>
      </c>
      <c r="F293" s="36">
        <v>4869.833333333333</v>
      </c>
      <c r="G293" s="36">
        <v>4846.6666666666661</v>
      </c>
      <c r="H293" s="36">
        <v>4950.6666666666661</v>
      </c>
      <c r="I293" s="36">
        <v>4973.8333333333321</v>
      </c>
      <c r="J293" s="36">
        <v>5002.6666666666661</v>
      </c>
      <c r="K293" s="31">
        <v>4945</v>
      </c>
      <c r="L293" s="31">
        <v>4893</v>
      </c>
      <c r="M293" s="31">
        <v>3.4066299999999998</v>
      </c>
      <c r="N293" s="1"/>
      <c r="O293" s="1"/>
    </row>
    <row r="294" spans="1:15" ht="12.75" customHeight="1">
      <c r="A294" s="33">
        <v>284</v>
      </c>
      <c r="B294" s="53" t="s">
        <v>437</v>
      </c>
      <c r="C294" s="31">
        <v>17139.5</v>
      </c>
      <c r="D294" s="36">
        <v>17189.866666666665</v>
      </c>
      <c r="E294" s="36">
        <v>16879.73333333333</v>
      </c>
      <c r="F294" s="36">
        <v>16619.966666666664</v>
      </c>
      <c r="G294" s="36">
        <v>16309.833333333328</v>
      </c>
      <c r="H294" s="36">
        <v>17449.633333333331</v>
      </c>
      <c r="I294" s="36">
        <v>17759.76666666667</v>
      </c>
      <c r="J294" s="36">
        <v>18019.533333333333</v>
      </c>
      <c r="K294" s="31">
        <v>17500</v>
      </c>
      <c r="L294" s="31">
        <v>16930.099999999999</v>
      </c>
      <c r="M294" s="31">
        <v>8.5989999999999997E-2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3743.1</v>
      </c>
      <c r="D295" s="36">
        <v>3749.7833333333333</v>
      </c>
      <c r="E295" s="36">
        <v>3709.5666666666666</v>
      </c>
      <c r="F295" s="36">
        <v>3676.0333333333333</v>
      </c>
      <c r="G295" s="36">
        <v>3635.8166666666666</v>
      </c>
      <c r="H295" s="36">
        <v>3783.3166666666666</v>
      </c>
      <c r="I295" s="36">
        <v>3823.5333333333328</v>
      </c>
      <c r="J295" s="36">
        <v>3857.0666666666666</v>
      </c>
      <c r="K295" s="31">
        <v>3790</v>
      </c>
      <c r="L295" s="31">
        <v>3716.25</v>
      </c>
      <c r="M295" s="31">
        <v>16.455970000000001</v>
      </c>
      <c r="N295" s="1"/>
      <c r="O295" s="1"/>
    </row>
    <row r="296" spans="1:15" ht="12.75" customHeight="1">
      <c r="A296" s="33">
        <v>286</v>
      </c>
      <c r="B296" s="53" t="s">
        <v>438</v>
      </c>
      <c r="C296" s="31">
        <v>549.75</v>
      </c>
      <c r="D296" s="36">
        <v>549.5333333333333</v>
      </c>
      <c r="E296" s="36">
        <v>538.26666666666665</v>
      </c>
      <c r="F296" s="36">
        <v>526.7833333333333</v>
      </c>
      <c r="G296" s="36">
        <v>515.51666666666665</v>
      </c>
      <c r="H296" s="36">
        <v>561.01666666666665</v>
      </c>
      <c r="I296" s="36">
        <v>572.2833333333333</v>
      </c>
      <c r="J296" s="36">
        <v>583.76666666666665</v>
      </c>
      <c r="K296" s="31">
        <v>560.79999999999995</v>
      </c>
      <c r="L296" s="31">
        <v>538.04999999999995</v>
      </c>
      <c r="M296" s="31">
        <v>20.53518</v>
      </c>
      <c r="N296" s="1"/>
      <c r="O296" s="1"/>
    </row>
    <row r="297" spans="1:15" ht="12.75" customHeight="1">
      <c r="A297" s="33">
        <v>287</v>
      </c>
      <c r="B297" s="53" t="s">
        <v>163</v>
      </c>
      <c r="C297" s="31">
        <v>439.3</v>
      </c>
      <c r="D297" s="36">
        <v>438.86666666666662</v>
      </c>
      <c r="E297" s="36">
        <v>431.93333333333322</v>
      </c>
      <c r="F297" s="36">
        <v>424.56666666666661</v>
      </c>
      <c r="G297" s="36">
        <v>417.63333333333321</v>
      </c>
      <c r="H297" s="36">
        <v>446.23333333333323</v>
      </c>
      <c r="I297" s="36">
        <v>453.16666666666663</v>
      </c>
      <c r="J297" s="36">
        <v>460.53333333333325</v>
      </c>
      <c r="K297" s="31">
        <v>445.8</v>
      </c>
      <c r="L297" s="31">
        <v>431.5</v>
      </c>
      <c r="M297" s="31">
        <v>31.485340000000001</v>
      </c>
      <c r="N297" s="1"/>
      <c r="O297" s="1"/>
    </row>
    <row r="298" spans="1:15" ht="12.75" customHeight="1">
      <c r="A298" s="33">
        <v>288</v>
      </c>
      <c r="B298" s="53" t="s">
        <v>439</v>
      </c>
      <c r="C298" s="31">
        <v>255.8</v>
      </c>
      <c r="D298" s="36">
        <v>255.66666666666666</v>
      </c>
      <c r="E298" s="36">
        <v>252.08333333333331</v>
      </c>
      <c r="F298" s="36">
        <v>248.36666666666665</v>
      </c>
      <c r="G298" s="36">
        <v>244.7833333333333</v>
      </c>
      <c r="H298" s="36">
        <v>259.38333333333333</v>
      </c>
      <c r="I298" s="36">
        <v>262.96666666666664</v>
      </c>
      <c r="J298" s="36">
        <v>266.68333333333334</v>
      </c>
      <c r="K298" s="31">
        <v>259.25</v>
      </c>
      <c r="L298" s="31">
        <v>251.95</v>
      </c>
      <c r="M298" s="31">
        <v>8.5341699999999996</v>
      </c>
      <c r="N298" s="1"/>
      <c r="O298" s="1"/>
    </row>
    <row r="299" spans="1:15" ht="12.75" customHeight="1">
      <c r="A299" s="33">
        <v>289</v>
      </c>
      <c r="B299" s="53" t="s">
        <v>440</v>
      </c>
      <c r="C299" s="31">
        <v>141.5</v>
      </c>
      <c r="D299" s="36">
        <v>142.28333333333333</v>
      </c>
      <c r="E299" s="36">
        <v>140.16666666666666</v>
      </c>
      <c r="F299" s="36">
        <v>138.83333333333331</v>
      </c>
      <c r="G299" s="36">
        <v>136.71666666666664</v>
      </c>
      <c r="H299" s="36">
        <v>143.61666666666667</v>
      </c>
      <c r="I299" s="36">
        <v>145.73333333333335</v>
      </c>
      <c r="J299" s="36">
        <v>147.06666666666669</v>
      </c>
      <c r="K299" s="31">
        <v>144.4</v>
      </c>
      <c r="L299" s="31">
        <v>140.94999999999999</v>
      </c>
      <c r="M299" s="31">
        <v>35.477930000000001</v>
      </c>
      <c r="N299" s="1"/>
      <c r="O299" s="1"/>
    </row>
    <row r="300" spans="1:15" ht="12.75" customHeight="1">
      <c r="A300" s="33">
        <v>290</v>
      </c>
      <c r="B300" s="53" t="s">
        <v>282</v>
      </c>
      <c r="C300" s="31">
        <v>992.75</v>
      </c>
      <c r="D300" s="36">
        <v>998.13333333333321</v>
      </c>
      <c r="E300" s="36">
        <v>984.6666666666664</v>
      </c>
      <c r="F300" s="36">
        <v>976.58333333333314</v>
      </c>
      <c r="G300" s="36">
        <v>963.11666666666633</v>
      </c>
      <c r="H300" s="36">
        <v>1006.2166666666665</v>
      </c>
      <c r="I300" s="36">
        <v>1019.6833333333332</v>
      </c>
      <c r="J300" s="36">
        <v>1027.7666666666664</v>
      </c>
      <c r="K300" s="31">
        <v>1011.6</v>
      </c>
      <c r="L300" s="31">
        <v>990.05</v>
      </c>
      <c r="M300" s="31">
        <v>24.3094</v>
      </c>
      <c r="N300" s="1"/>
      <c r="O300" s="1"/>
    </row>
    <row r="301" spans="1:15" ht="12.75" customHeight="1">
      <c r="A301" s="33">
        <v>291</v>
      </c>
      <c r="B301" s="53" t="s">
        <v>283</v>
      </c>
      <c r="C301" s="31">
        <v>6782.65</v>
      </c>
      <c r="D301" s="36">
        <v>6853.8833333333341</v>
      </c>
      <c r="E301" s="36">
        <v>6608.7666666666682</v>
      </c>
      <c r="F301" s="36">
        <v>6434.8833333333341</v>
      </c>
      <c r="G301" s="36">
        <v>6189.7666666666682</v>
      </c>
      <c r="H301" s="36">
        <v>7027.7666666666682</v>
      </c>
      <c r="I301" s="36">
        <v>7272.883333333335</v>
      </c>
      <c r="J301" s="36">
        <v>7446.7666666666682</v>
      </c>
      <c r="K301" s="31">
        <v>7099</v>
      </c>
      <c r="L301" s="31">
        <v>6680</v>
      </c>
      <c r="M301" s="31">
        <v>1.9497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1599.25</v>
      </c>
      <c r="D302" s="36">
        <v>1599.4166666666667</v>
      </c>
      <c r="E302" s="36">
        <v>1587.0833333333335</v>
      </c>
      <c r="F302" s="36">
        <v>1574.9166666666667</v>
      </c>
      <c r="G302" s="36">
        <v>1562.5833333333335</v>
      </c>
      <c r="H302" s="36">
        <v>1611.5833333333335</v>
      </c>
      <c r="I302" s="36">
        <v>1623.916666666667</v>
      </c>
      <c r="J302" s="36">
        <v>1636.0833333333335</v>
      </c>
      <c r="K302" s="31">
        <v>1611.75</v>
      </c>
      <c r="L302" s="31">
        <v>1587.25</v>
      </c>
      <c r="M302" s="31">
        <v>9.4872399999999999</v>
      </c>
      <c r="N302" s="1"/>
      <c r="O302" s="1"/>
    </row>
    <row r="303" spans="1:15" ht="12.75" customHeight="1">
      <c r="A303" s="33">
        <v>293</v>
      </c>
      <c r="B303" s="53" t="s">
        <v>441</v>
      </c>
      <c r="C303" s="31">
        <v>1186.8499999999999</v>
      </c>
      <c r="D303" s="36">
        <v>1181.0333333333333</v>
      </c>
      <c r="E303" s="36">
        <v>1168.0666666666666</v>
      </c>
      <c r="F303" s="36">
        <v>1149.2833333333333</v>
      </c>
      <c r="G303" s="36">
        <v>1136.3166666666666</v>
      </c>
      <c r="H303" s="36">
        <v>1199.8166666666666</v>
      </c>
      <c r="I303" s="36">
        <v>1212.7833333333333</v>
      </c>
      <c r="J303" s="36">
        <v>1231.5666666666666</v>
      </c>
      <c r="K303" s="31">
        <v>1194</v>
      </c>
      <c r="L303" s="31">
        <v>1162.25</v>
      </c>
      <c r="M303" s="31">
        <v>0.38057000000000002</v>
      </c>
      <c r="N303" s="1"/>
      <c r="O303" s="1"/>
    </row>
    <row r="304" spans="1:15" ht="12.75" customHeight="1">
      <c r="A304" s="33">
        <v>294</v>
      </c>
      <c r="B304" s="53" t="s">
        <v>442</v>
      </c>
      <c r="C304" s="31">
        <v>77.349999999999994</v>
      </c>
      <c r="D304" s="36">
        <v>76.083333333333329</v>
      </c>
      <c r="E304" s="36">
        <v>73.816666666666663</v>
      </c>
      <c r="F304" s="36">
        <v>70.283333333333331</v>
      </c>
      <c r="G304" s="36">
        <v>68.016666666666666</v>
      </c>
      <c r="H304" s="36">
        <v>79.61666666666666</v>
      </c>
      <c r="I304" s="36">
        <v>81.88333333333334</v>
      </c>
      <c r="J304" s="36">
        <v>85.416666666666657</v>
      </c>
      <c r="K304" s="31">
        <v>78.349999999999994</v>
      </c>
      <c r="L304" s="31">
        <v>72.55</v>
      </c>
      <c r="M304" s="31">
        <v>52.725940000000001</v>
      </c>
      <c r="N304" s="1"/>
      <c r="O304" s="1"/>
    </row>
    <row r="305" spans="1:15" ht="12.75" customHeight="1">
      <c r="A305" s="33">
        <v>295</v>
      </c>
      <c r="B305" s="53" t="s">
        <v>181</v>
      </c>
      <c r="C305" s="31">
        <v>135464.6</v>
      </c>
      <c r="D305" s="36">
        <v>135354.86666666667</v>
      </c>
      <c r="E305" s="36">
        <v>134609.73333333334</v>
      </c>
      <c r="F305" s="36">
        <v>133754.86666666667</v>
      </c>
      <c r="G305" s="36">
        <v>133009.73333333334</v>
      </c>
      <c r="H305" s="36">
        <v>136209.73333333334</v>
      </c>
      <c r="I305" s="36">
        <v>136954.8666666667</v>
      </c>
      <c r="J305" s="36">
        <v>137809.73333333334</v>
      </c>
      <c r="K305" s="31">
        <v>136100</v>
      </c>
      <c r="L305" s="31">
        <v>134500</v>
      </c>
      <c r="M305" s="31">
        <v>6.5369999999999998E-2</v>
      </c>
      <c r="N305" s="1"/>
      <c r="O305" s="1"/>
    </row>
    <row r="306" spans="1:15" ht="12.75" customHeight="1">
      <c r="A306" s="33">
        <v>296</v>
      </c>
      <c r="B306" s="53" t="s">
        <v>443</v>
      </c>
      <c r="C306" s="31">
        <v>1949.3</v>
      </c>
      <c r="D306" s="36">
        <v>1957.3</v>
      </c>
      <c r="E306" s="36">
        <v>1935.6</v>
      </c>
      <c r="F306" s="36">
        <v>1921.8999999999999</v>
      </c>
      <c r="G306" s="36">
        <v>1900.1999999999998</v>
      </c>
      <c r="H306" s="36">
        <v>1971</v>
      </c>
      <c r="I306" s="36">
        <v>1992.7000000000003</v>
      </c>
      <c r="J306" s="36">
        <v>2006.4</v>
      </c>
      <c r="K306" s="31">
        <v>1979</v>
      </c>
      <c r="L306" s="31">
        <v>1943.6</v>
      </c>
      <c r="M306" s="31">
        <v>2.3114699999999999</v>
      </c>
      <c r="N306" s="1"/>
      <c r="O306" s="1"/>
    </row>
    <row r="307" spans="1:15" ht="12.75" customHeight="1">
      <c r="A307" s="33">
        <v>297</v>
      </c>
      <c r="B307" s="53" t="s">
        <v>444</v>
      </c>
      <c r="C307" s="31">
        <v>1159.7</v>
      </c>
      <c r="D307" s="36">
        <v>1153.6666666666667</v>
      </c>
      <c r="E307" s="36">
        <v>1142.3833333333334</v>
      </c>
      <c r="F307" s="36">
        <v>1125.0666666666666</v>
      </c>
      <c r="G307" s="36">
        <v>1113.7833333333333</v>
      </c>
      <c r="H307" s="36">
        <v>1170.9833333333336</v>
      </c>
      <c r="I307" s="36">
        <v>1182.2666666666669</v>
      </c>
      <c r="J307" s="36">
        <v>1199.5833333333337</v>
      </c>
      <c r="K307" s="31">
        <v>1164.95</v>
      </c>
      <c r="L307" s="31">
        <v>1136.3499999999999</v>
      </c>
      <c r="M307" s="31">
        <v>12.56137</v>
      </c>
      <c r="N307" s="1"/>
      <c r="O307" s="1"/>
    </row>
    <row r="308" spans="1:15" ht="12.75" customHeight="1">
      <c r="A308" s="33">
        <v>298</v>
      </c>
      <c r="B308" s="53" t="s">
        <v>178</v>
      </c>
      <c r="C308" s="31">
        <v>1440.2</v>
      </c>
      <c r="D308" s="36">
        <v>1433.6666666666667</v>
      </c>
      <c r="E308" s="36">
        <v>1396.5333333333335</v>
      </c>
      <c r="F308" s="36">
        <v>1352.8666666666668</v>
      </c>
      <c r="G308" s="36">
        <v>1315.7333333333336</v>
      </c>
      <c r="H308" s="36">
        <v>1477.3333333333335</v>
      </c>
      <c r="I308" s="36">
        <v>1514.4666666666667</v>
      </c>
      <c r="J308" s="36">
        <v>1558.1333333333334</v>
      </c>
      <c r="K308" s="31">
        <v>1470.8</v>
      </c>
      <c r="L308" s="31">
        <v>1390</v>
      </c>
      <c r="M308" s="31">
        <v>13.69464</v>
      </c>
      <c r="N308" s="1"/>
      <c r="O308" s="1"/>
    </row>
    <row r="309" spans="1:15" ht="12.75" customHeight="1">
      <c r="A309" s="33">
        <v>299</v>
      </c>
      <c r="B309" s="53" t="s">
        <v>170</v>
      </c>
      <c r="C309" s="31">
        <v>298.5</v>
      </c>
      <c r="D309" s="36">
        <v>297.09999999999997</v>
      </c>
      <c r="E309" s="36">
        <v>293.44999999999993</v>
      </c>
      <c r="F309" s="36">
        <v>288.39999999999998</v>
      </c>
      <c r="G309" s="36">
        <v>284.74999999999994</v>
      </c>
      <c r="H309" s="36">
        <v>302.14999999999992</v>
      </c>
      <c r="I309" s="36">
        <v>305.7999999999999</v>
      </c>
      <c r="J309" s="36">
        <v>310.84999999999991</v>
      </c>
      <c r="K309" s="31">
        <v>300.75</v>
      </c>
      <c r="L309" s="31">
        <v>292.05</v>
      </c>
      <c r="M309" s="31">
        <v>21.55959</v>
      </c>
      <c r="N309" s="1"/>
      <c r="O309" s="1"/>
    </row>
    <row r="310" spans="1:15" ht="12.75" customHeight="1">
      <c r="A310" s="33">
        <v>300</v>
      </c>
      <c r="B310" s="53" t="s">
        <v>169</v>
      </c>
      <c r="C310" s="31">
        <v>2013.3</v>
      </c>
      <c r="D310" s="36">
        <v>2011</v>
      </c>
      <c r="E310" s="36">
        <v>1994.55</v>
      </c>
      <c r="F310" s="36">
        <v>1975.8</v>
      </c>
      <c r="G310" s="36">
        <v>1959.35</v>
      </c>
      <c r="H310" s="36">
        <v>2029.75</v>
      </c>
      <c r="I310" s="36">
        <v>2046.1999999999998</v>
      </c>
      <c r="J310" s="36">
        <v>2064.9499999999998</v>
      </c>
      <c r="K310" s="31">
        <v>2027.45</v>
      </c>
      <c r="L310" s="31">
        <v>1992.25</v>
      </c>
      <c r="M310" s="31">
        <v>27.670269999999999</v>
      </c>
      <c r="N310" s="1"/>
      <c r="O310" s="1"/>
    </row>
    <row r="311" spans="1:15" ht="12.75" customHeight="1">
      <c r="A311" s="33">
        <v>301</v>
      </c>
      <c r="B311" s="53" t="s">
        <v>445</v>
      </c>
      <c r="C311" s="31">
        <v>414.3</v>
      </c>
      <c r="D311" s="36">
        <v>416.33333333333331</v>
      </c>
      <c r="E311" s="36">
        <v>409.96666666666664</v>
      </c>
      <c r="F311" s="36">
        <v>405.63333333333333</v>
      </c>
      <c r="G311" s="36">
        <v>399.26666666666665</v>
      </c>
      <c r="H311" s="36">
        <v>420.66666666666663</v>
      </c>
      <c r="I311" s="36">
        <v>427.0333333333333</v>
      </c>
      <c r="J311" s="36">
        <v>431.36666666666662</v>
      </c>
      <c r="K311" s="31">
        <v>422.7</v>
      </c>
      <c r="L311" s="31">
        <v>412</v>
      </c>
      <c r="M311" s="31">
        <v>0.91649000000000003</v>
      </c>
      <c r="N311" s="1"/>
      <c r="O311" s="1"/>
    </row>
    <row r="312" spans="1:15" ht="12.75" customHeight="1">
      <c r="A312" s="33">
        <v>302</v>
      </c>
      <c r="B312" s="53" t="s">
        <v>446</v>
      </c>
      <c r="C312" s="31">
        <v>641.70000000000005</v>
      </c>
      <c r="D312" s="36">
        <v>646.18333333333339</v>
      </c>
      <c r="E312" s="36">
        <v>622.86666666666679</v>
      </c>
      <c r="F312" s="36">
        <v>604.03333333333342</v>
      </c>
      <c r="G312" s="36">
        <v>580.71666666666681</v>
      </c>
      <c r="H312" s="36">
        <v>665.01666666666677</v>
      </c>
      <c r="I312" s="36">
        <v>688.33333333333337</v>
      </c>
      <c r="J312" s="36">
        <v>707.16666666666674</v>
      </c>
      <c r="K312" s="31">
        <v>669.5</v>
      </c>
      <c r="L312" s="31">
        <v>627.35</v>
      </c>
      <c r="M312" s="31">
        <v>29.57274</v>
      </c>
      <c r="N312" s="1"/>
      <c r="O312" s="1"/>
    </row>
    <row r="313" spans="1:15" ht="12.75" customHeight="1">
      <c r="A313" s="33">
        <v>303</v>
      </c>
      <c r="B313" s="53" t="s">
        <v>171</v>
      </c>
      <c r="C313" s="31">
        <v>191.9</v>
      </c>
      <c r="D313" s="36">
        <v>192.04999999999998</v>
      </c>
      <c r="E313" s="36">
        <v>188.59999999999997</v>
      </c>
      <c r="F313" s="36">
        <v>185.29999999999998</v>
      </c>
      <c r="G313" s="36">
        <v>181.84999999999997</v>
      </c>
      <c r="H313" s="36">
        <v>195.34999999999997</v>
      </c>
      <c r="I313" s="36">
        <v>198.79999999999995</v>
      </c>
      <c r="J313" s="36">
        <v>202.09999999999997</v>
      </c>
      <c r="K313" s="31">
        <v>195.5</v>
      </c>
      <c r="L313" s="31">
        <v>188.75</v>
      </c>
      <c r="M313" s="31">
        <v>60.684919999999998</v>
      </c>
      <c r="N313" s="1"/>
      <c r="O313" s="1"/>
    </row>
    <row r="314" spans="1:15" ht="12.75" customHeight="1">
      <c r="A314" s="33">
        <v>304</v>
      </c>
      <c r="B314" s="53" t="s">
        <v>447</v>
      </c>
      <c r="C314" s="31">
        <v>238.25</v>
      </c>
      <c r="D314" s="36">
        <v>236.9666666666667</v>
      </c>
      <c r="E314" s="36">
        <v>231.3333333333334</v>
      </c>
      <c r="F314" s="36">
        <v>224.41666666666671</v>
      </c>
      <c r="G314" s="36">
        <v>218.78333333333342</v>
      </c>
      <c r="H314" s="36">
        <v>243.88333333333338</v>
      </c>
      <c r="I314" s="36">
        <v>249.51666666666671</v>
      </c>
      <c r="J314" s="36">
        <v>256.43333333333339</v>
      </c>
      <c r="K314" s="31">
        <v>242.6</v>
      </c>
      <c r="L314" s="31">
        <v>230.05</v>
      </c>
      <c r="M314" s="31">
        <v>45.154470000000003</v>
      </c>
      <c r="N314" s="1"/>
      <c r="O314" s="1"/>
    </row>
    <row r="315" spans="1:15" ht="12.75" customHeight="1">
      <c r="A315" s="33">
        <v>305</v>
      </c>
      <c r="B315" s="53" t="s">
        <v>840</v>
      </c>
      <c r="C315" s="31">
        <v>2344.75</v>
      </c>
      <c r="D315" s="36">
        <v>2347.6833333333334</v>
      </c>
      <c r="E315" s="36">
        <v>2320.3666666666668</v>
      </c>
      <c r="F315" s="36">
        <v>2295.9833333333336</v>
      </c>
      <c r="G315" s="36">
        <v>2268.666666666667</v>
      </c>
      <c r="H315" s="36">
        <v>2372.0666666666666</v>
      </c>
      <c r="I315" s="36">
        <v>2399.3833333333332</v>
      </c>
      <c r="J315" s="36">
        <v>2423.7666666666664</v>
      </c>
      <c r="K315" s="31">
        <v>2375</v>
      </c>
      <c r="L315" s="31">
        <v>2323.3000000000002</v>
      </c>
      <c r="M315" s="31">
        <v>3.9126699999999999</v>
      </c>
      <c r="N315" s="1"/>
      <c r="O315" s="1"/>
    </row>
    <row r="316" spans="1:15" ht="12.75" customHeight="1">
      <c r="A316" s="33">
        <v>306</v>
      </c>
      <c r="B316" s="53" t="s">
        <v>172</v>
      </c>
      <c r="C316" s="31">
        <v>509.5</v>
      </c>
      <c r="D316" s="36">
        <v>504.4666666666667</v>
      </c>
      <c r="E316" s="36">
        <v>498.08333333333337</v>
      </c>
      <c r="F316" s="36">
        <v>486.66666666666669</v>
      </c>
      <c r="G316" s="36">
        <v>480.28333333333336</v>
      </c>
      <c r="H316" s="36">
        <v>515.88333333333344</v>
      </c>
      <c r="I316" s="36">
        <v>522.26666666666665</v>
      </c>
      <c r="J316" s="36">
        <v>533.68333333333339</v>
      </c>
      <c r="K316" s="31">
        <v>510.85</v>
      </c>
      <c r="L316" s="31">
        <v>493.05</v>
      </c>
      <c r="M316" s="31">
        <v>33.5747</v>
      </c>
      <c r="N316" s="1"/>
      <c r="O316" s="1"/>
    </row>
    <row r="317" spans="1:15" ht="12.75" customHeight="1">
      <c r="A317" s="33">
        <v>307</v>
      </c>
      <c r="B317" s="53" t="s">
        <v>173</v>
      </c>
      <c r="C317" s="31">
        <v>12421.6</v>
      </c>
      <c r="D317" s="36">
        <v>12454.666666666666</v>
      </c>
      <c r="E317" s="36">
        <v>12351.433333333332</v>
      </c>
      <c r="F317" s="36">
        <v>12281.266666666666</v>
      </c>
      <c r="G317" s="36">
        <v>12178.033333333333</v>
      </c>
      <c r="H317" s="36">
        <v>12524.833333333332</v>
      </c>
      <c r="I317" s="36">
        <v>12628.066666666666</v>
      </c>
      <c r="J317" s="36">
        <v>12698.233333333332</v>
      </c>
      <c r="K317" s="31">
        <v>12557.9</v>
      </c>
      <c r="L317" s="31">
        <v>12384.5</v>
      </c>
      <c r="M317" s="31">
        <v>2.3159999999999998</v>
      </c>
      <c r="N317" s="1"/>
      <c r="O317" s="1"/>
    </row>
    <row r="318" spans="1:15" ht="12.75" customHeight="1">
      <c r="A318" s="33">
        <v>308</v>
      </c>
      <c r="B318" s="53" t="s">
        <v>448</v>
      </c>
      <c r="C318" s="31">
        <v>2649.4</v>
      </c>
      <c r="D318" s="36">
        <v>2659.1166666666663</v>
      </c>
      <c r="E318" s="36">
        <v>2612.4833333333327</v>
      </c>
      <c r="F318" s="36">
        <v>2575.5666666666662</v>
      </c>
      <c r="G318" s="36">
        <v>2528.9333333333325</v>
      </c>
      <c r="H318" s="36">
        <v>2696.0333333333328</v>
      </c>
      <c r="I318" s="36">
        <v>2742.666666666667</v>
      </c>
      <c r="J318" s="36">
        <v>2779.583333333333</v>
      </c>
      <c r="K318" s="31">
        <v>2705.75</v>
      </c>
      <c r="L318" s="31">
        <v>2622.2</v>
      </c>
      <c r="M318" s="31">
        <v>0.73724999999999996</v>
      </c>
      <c r="N318" s="1"/>
      <c r="O318" s="1"/>
    </row>
    <row r="319" spans="1:15" ht="12.75" customHeight="1">
      <c r="A319" s="33">
        <v>309</v>
      </c>
      <c r="B319" s="53" t="s">
        <v>177</v>
      </c>
      <c r="C319" s="31">
        <v>1014.6</v>
      </c>
      <c r="D319" s="36">
        <v>1016.5333333333334</v>
      </c>
      <c r="E319" s="36">
        <v>1006.1166666666668</v>
      </c>
      <c r="F319" s="36">
        <v>997.63333333333333</v>
      </c>
      <c r="G319" s="36">
        <v>987.2166666666667</v>
      </c>
      <c r="H319" s="36">
        <v>1025.0166666666669</v>
      </c>
      <c r="I319" s="36">
        <v>1035.4333333333336</v>
      </c>
      <c r="J319" s="36">
        <v>1043.916666666667</v>
      </c>
      <c r="K319" s="31">
        <v>1026.95</v>
      </c>
      <c r="L319" s="31">
        <v>1008.05</v>
      </c>
      <c r="M319" s="31">
        <v>6.26816</v>
      </c>
      <c r="N319" s="1"/>
      <c r="O319" s="1"/>
    </row>
    <row r="320" spans="1:15" ht="12.75" customHeight="1">
      <c r="A320" s="33">
        <v>310</v>
      </c>
      <c r="B320" s="53" t="s">
        <v>284</v>
      </c>
      <c r="C320" s="31">
        <v>804.9</v>
      </c>
      <c r="D320" s="36">
        <v>811.2833333333333</v>
      </c>
      <c r="E320" s="36">
        <v>794.61666666666656</v>
      </c>
      <c r="F320" s="36">
        <v>784.33333333333326</v>
      </c>
      <c r="G320" s="36">
        <v>767.66666666666652</v>
      </c>
      <c r="H320" s="36">
        <v>821.56666666666661</v>
      </c>
      <c r="I320" s="36">
        <v>838.23333333333335</v>
      </c>
      <c r="J320" s="36">
        <v>848.51666666666665</v>
      </c>
      <c r="K320" s="31">
        <v>827.95</v>
      </c>
      <c r="L320" s="31">
        <v>801</v>
      </c>
      <c r="M320" s="31">
        <v>13.32077</v>
      </c>
      <c r="N320" s="1"/>
      <c r="O320" s="1"/>
    </row>
    <row r="321" spans="1:15" ht="12.75" customHeight="1">
      <c r="A321" s="33">
        <v>311</v>
      </c>
      <c r="B321" s="53" t="s">
        <v>449</v>
      </c>
      <c r="C321" s="31">
        <v>2200.5500000000002</v>
      </c>
      <c r="D321" s="36">
        <v>2209.4166666666665</v>
      </c>
      <c r="E321" s="36">
        <v>2163.833333333333</v>
      </c>
      <c r="F321" s="36">
        <v>2127.1166666666663</v>
      </c>
      <c r="G321" s="36">
        <v>2081.5333333333328</v>
      </c>
      <c r="H321" s="36">
        <v>2246.1333333333332</v>
      </c>
      <c r="I321" s="36">
        <v>2291.7166666666662</v>
      </c>
      <c r="J321" s="36">
        <v>2328.4333333333334</v>
      </c>
      <c r="K321" s="31">
        <v>2255</v>
      </c>
      <c r="L321" s="31">
        <v>2172.6999999999998</v>
      </c>
      <c r="M321" s="31">
        <v>26.30772</v>
      </c>
      <c r="N321" s="1"/>
      <c r="O321" s="1"/>
    </row>
    <row r="322" spans="1:15" ht="12.75" customHeight="1">
      <c r="A322" s="33">
        <v>312</v>
      </c>
      <c r="B322" s="53" t="s">
        <v>450</v>
      </c>
      <c r="C322" s="31">
        <v>691.5</v>
      </c>
      <c r="D322" s="36">
        <v>691.98333333333323</v>
      </c>
      <c r="E322" s="36">
        <v>685.96666666666647</v>
      </c>
      <c r="F322" s="36">
        <v>680.43333333333328</v>
      </c>
      <c r="G322" s="36">
        <v>674.41666666666652</v>
      </c>
      <c r="H322" s="36">
        <v>697.51666666666642</v>
      </c>
      <c r="I322" s="36">
        <v>703.53333333333308</v>
      </c>
      <c r="J322" s="36">
        <v>709.06666666666638</v>
      </c>
      <c r="K322" s="31">
        <v>698</v>
      </c>
      <c r="L322" s="31">
        <v>686.45</v>
      </c>
      <c r="M322" s="31">
        <v>0.50741999999999998</v>
      </c>
      <c r="N322" s="1"/>
      <c r="O322" s="1"/>
    </row>
    <row r="323" spans="1:15" ht="12.75" customHeight="1">
      <c r="A323" s="33">
        <v>313</v>
      </c>
      <c r="B323" s="53" t="s">
        <v>451</v>
      </c>
      <c r="C323" s="31">
        <v>1079.45</v>
      </c>
      <c r="D323" s="36">
        <v>1082.0999999999999</v>
      </c>
      <c r="E323" s="36">
        <v>1066.6999999999998</v>
      </c>
      <c r="F323" s="36">
        <v>1053.9499999999998</v>
      </c>
      <c r="G323" s="36">
        <v>1038.5499999999997</v>
      </c>
      <c r="H323" s="36">
        <v>1094.8499999999999</v>
      </c>
      <c r="I323" s="36">
        <v>1110.25</v>
      </c>
      <c r="J323" s="36">
        <v>1123</v>
      </c>
      <c r="K323" s="31">
        <v>1097.5</v>
      </c>
      <c r="L323" s="31">
        <v>1069.3499999999999</v>
      </c>
      <c r="M323" s="31">
        <v>2.6734900000000001</v>
      </c>
      <c r="N323" s="1"/>
      <c r="O323" s="1"/>
    </row>
    <row r="324" spans="1:15" ht="12.75" customHeight="1">
      <c r="A324" s="33">
        <v>314</v>
      </c>
      <c r="B324" s="53" t="s">
        <v>176</v>
      </c>
      <c r="C324" s="31">
        <v>1714.75</v>
      </c>
      <c r="D324" s="36">
        <v>1706.9166666666667</v>
      </c>
      <c r="E324" s="36">
        <v>1682.8333333333335</v>
      </c>
      <c r="F324" s="36">
        <v>1650.9166666666667</v>
      </c>
      <c r="G324" s="36">
        <v>1626.8333333333335</v>
      </c>
      <c r="H324" s="36">
        <v>1738.8333333333335</v>
      </c>
      <c r="I324" s="36">
        <v>1762.916666666667</v>
      </c>
      <c r="J324" s="36">
        <v>1794.8333333333335</v>
      </c>
      <c r="K324" s="31">
        <v>1731</v>
      </c>
      <c r="L324" s="31">
        <v>1675</v>
      </c>
      <c r="M324" s="31">
        <v>1.32483</v>
      </c>
      <c r="N324" s="1"/>
      <c r="O324" s="1"/>
    </row>
    <row r="325" spans="1:15" ht="12.75" customHeight="1">
      <c r="A325" s="33">
        <v>315</v>
      </c>
      <c r="B325" s="53" t="s">
        <v>839</v>
      </c>
      <c r="C325" s="31">
        <v>424.45</v>
      </c>
      <c r="D325" s="36">
        <v>424.90000000000003</v>
      </c>
      <c r="E325" s="36">
        <v>420.05000000000007</v>
      </c>
      <c r="F325" s="36">
        <v>415.65000000000003</v>
      </c>
      <c r="G325" s="36">
        <v>410.80000000000007</v>
      </c>
      <c r="H325" s="36">
        <v>429.30000000000007</v>
      </c>
      <c r="I325" s="36">
        <v>434.15000000000009</v>
      </c>
      <c r="J325" s="36">
        <v>438.55000000000007</v>
      </c>
      <c r="K325" s="31">
        <v>429.75</v>
      </c>
      <c r="L325" s="31">
        <v>420.5</v>
      </c>
      <c r="M325" s="31">
        <v>7.07613</v>
      </c>
      <c r="N325" s="1"/>
      <c r="O325" s="1"/>
    </row>
    <row r="326" spans="1:15" ht="12.75" customHeight="1">
      <c r="A326" s="33">
        <v>316</v>
      </c>
      <c r="B326" s="53" t="s">
        <v>285</v>
      </c>
      <c r="C326" s="31">
        <v>70.349999999999994</v>
      </c>
      <c r="D326" s="36">
        <v>70.599999999999994</v>
      </c>
      <c r="E326" s="36">
        <v>69.649999999999991</v>
      </c>
      <c r="F326" s="36">
        <v>68.95</v>
      </c>
      <c r="G326" s="36">
        <v>68</v>
      </c>
      <c r="H326" s="36">
        <v>71.299999999999983</v>
      </c>
      <c r="I326" s="36">
        <v>72.249999999999972</v>
      </c>
      <c r="J326" s="36">
        <v>72.949999999999974</v>
      </c>
      <c r="K326" s="31">
        <v>71.55</v>
      </c>
      <c r="L326" s="31">
        <v>69.900000000000006</v>
      </c>
      <c r="M326" s="31">
        <v>59.156199999999998</v>
      </c>
      <c r="N326" s="1"/>
      <c r="O326" s="1"/>
    </row>
    <row r="327" spans="1:15" ht="12.75" customHeight="1">
      <c r="A327" s="33">
        <v>317</v>
      </c>
      <c r="B327" s="53" t="s">
        <v>452</v>
      </c>
      <c r="C327" s="31">
        <v>1831.9</v>
      </c>
      <c r="D327" s="36">
        <v>1822.9833333333333</v>
      </c>
      <c r="E327" s="36">
        <v>1792.9666666666667</v>
      </c>
      <c r="F327" s="36">
        <v>1754.0333333333333</v>
      </c>
      <c r="G327" s="36">
        <v>1724.0166666666667</v>
      </c>
      <c r="H327" s="36">
        <v>1861.9166666666667</v>
      </c>
      <c r="I327" s="36">
        <v>1891.9333333333336</v>
      </c>
      <c r="J327" s="36">
        <v>1930.8666666666668</v>
      </c>
      <c r="K327" s="31">
        <v>1853</v>
      </c>
      <c r="L327" s="31">
        <v>1784.05</v>
      </c>
      <c r="M327" s="31">
        <v>0.70565999999999995</v>
      </c>
      <c r="N327" s="1"/>
      <c r="O327" s="1"/>
    </row>
    <row r="328" spans="1:15" ht="12.75" customHeight="1">
      <c r="A328" s="33">
        <v>318</v>
      </c>
      <c r="B328" s="53" t="s">
        <v>180</v>
      </c>
      <c r="C328" s="31">
        <v>2510.6</v>
      </c>
      <c r="D328" s="36">
        <v>2507.9333333333329</v>
      </c>
      <c r="E328" s="36">
        <v>2492.1666666666661</v>
      </c>
      <c r="F328" s="36">
        <v>2473.7333333333331</v>
      </c>
      <c r="G328" s="36">
        <v>2457.9666666666662</v>
      </c>
      <c r="H328" s="36">
        <v>2526.3666666666659</v>
      </c>
      <c r="I328" s="36">
        <v>2542.1333333333332</v>
      </c>
      <c r="J328" s="36">
        <v>2560.5666666666657</v>
      </c>
      <c r="K328" s="31">
        <v>2523.6999999999998</v>
      </c>
      <c r="L328" s="31">
        <v>2489.5</v>
      </c>
      <c r="M328" s="31">
        <v>1.3796999999999999</v>
      </c>
      <c r="N328" s="1"/>
      <c r="O328" s="1"/>
    </row>
    <row r="329" spans="1:15" ht="12.75" customHeight="1">
      <c r="A329" s="33">
        <v>319</v>
      </c>
      <c r="B329" s="53" t="s">
        <v>175</v>
      </c>
      <c r="C329" s="31">
        <v>3563.7</v>
      </c>
      <c r="D329" s="36">
        <v>3566.2333333333336</v>
      </c>
      <c r="E329" s="36">
        <v>3532.4666666666672</v>
      </c>
      <c r="F329" s="36">
        <v>3501.2333333333336</v>
      </c>
      <c r="G329" s="36">
        <v>3467.4666666666672</v>
      </c>
      <c r="H329" s="36">
        <v>3597.4666666666672</v>
      </c>
      <c r="I329" s="36">
        <v>3631.2333333333336</v>
      </c>
      <c r="J329" s="36">
        <v>3662.4666666666672</v>
      </c>
      <c r="K329" s="31">
        <v>3600</v>
      </c>
      <c r="L329" s="31">
        <v>3535</v>
      </c>
      <c r="M329" s="31">
        <v>2.2826499999999998</v>
      </c>
      <c r="N329" s="1"/>
      <c r="O329" s="1"/>
    </row>
    <row r="330" spans="1:15" ht="12.75" customHeight="1">
      <c r="A330" s="33">
        <v>320</v>
      </c>
      <c r="B330" s="53" t="s">
        <v>182</v>
      </c>
      <c r="C330" s="31">
        <v>1654.75</v>
      </c>
      <c r="D330" s="36">
        <v>1644.8999999999999</v>
      </c>
      <c r="E330" s="36">
        <v>1630.6499999999996</v>
      </c>
      <c r="F330" s="36">
        <v>1606.5499999999997</v>
      </c>
      <c r="G330" s="36">
        <v>1592.2999999999995</v>
      </c>
      <c r="H330" s="36">
        <v>1668.9999999999998</v>
      </c>
      <c r="I330" s="36">
        <v>1683.2500000000002</v>
      </c>
      <c r="J330" s="36">
        <v>1707.35</v>
      </c>
      <c r="K330" s="31">
        <v>1659.15</v>
      </c>
      <c r="L330" s="31">
        <v>1620.8</v>
      </c>
      <c r="M330" s="31">
        <v>6.5968900000000001</v>
      </c>
      <c r="N330" s="1"/>
      <c r="O330" s="1"/>
    </row>
    <row r="331" spans="1:15" ht="12.75" customHeight="1">
      <c r="A331" s="33">
        <v>321</v>
      </c>
      <c r="B331" s="53" t="s">
        <v>453</v>
      </c>
      <c r="C331" s="31">
        <v>997.3</v>
      </c>
      <c r="D331" s="36">
        <v>1001.4666666666666</v>
      </c>
      <c r="E331" s="36">
        <v>989.28333333333319</v>
      </c>
      <c r="F331" s="36">
        <v>981.26666666666665</v>
      </c>
      <c r="G331" s="36">
        <v>969.08333333333326</v>
      </c>
      <c r="H331" s="36">
        <v>1009.4833333333331</v>
      </c>
      <c r="I331" s="36">
        <v>1021.6666666666665</v>
      </c>
      <c r="J331" s="36">
        <v>1029.6833333333329</v>
      </c>
      <c r="K331" s="31">
        <v>1013.65</v>
      </c>
      <c r="L331" s="31">
        <v>993.45</v>
      </c>
      <c r="M331" s="31">
        <v>3.9580700000000002</v>
      </c>
      <c r="N331" s="1"/>
      <c r="O331" s="1"/>
    </row>
    <row r="332" spans="1:15" ht="12.75" customHeight="1">
      <c r="A332" s="33">
        <v>322</v>
      </c>
      <c r="B332" s="53" t="s">
        <v>454</v>
      </c>
      <c r="C332" s="31">
        <v>138.35</v>
      </c>
      <c r="D332" s="36">
        <v>134.18333333333331</v>
      </c>
      <c r="E332" s="36">
        <v>129.41666666666663</v>
      </c>
      <c r="F332" s="36">
        <v>120.48333333333332</v>
      </c>
      <c r="G332" s="36">
        <v>115.71666666666664</v>
      </c>
      <c r="H332" s="36">
        <v>143.11666666666662</v>
      </c>
      <c r="I332" s="36">
        <v>147.88333333333333</v>
      </c>
      <c r="J332" s="36">
        <v>156.81666666666661</v>
      </c>
      <c r="K332" s="31">
        <v>138.94999999999999</v>
      </c>
      <c r="L332" s="31">
        <v>125.25</v>
      </c>
      <c r="M332" s="31">
        <v>379.79226</v>
      </c>
      <c r="N332" s="1"/>
      <c r="O332" s="1"/>
    </row>
    <row r="333" spans="1:15" ht="12.75" customHeight="1">
      <c r="A333" s="33">
        <v>323</v>
      </c>
      <c r="B333" s="53" t="s">
        <v>455</v>
      </c>
      <c r="C333" s="31">
        <v>272.7</v>
      </c>
      <c r="D333" s="36">
        <v>268.25</v>
      </c>
      <c r="E333" s="36">
        <v>258.45</v>
      </c>
      <c r="F333" s="36">
        <v>244.2</v>
      </c>
      <c r="G333" s="36">
        <v>234.39999999999998</v>
      </c>
      <c r="H333" s="36">
        <v>282.5</v>
      </c>
      <c r="I333" s="36">
        <v>292.29999999999995</v>
      </c>
      <c r="J333" s="36">
        <v>306.55</v>
      </c>
      <c r="K333" s="31">
        <v>278.05</v>
      </c>
      <c r="L333" s="31">
        <v>254</v>
      </c>
      <c r="M333" s="31">
        <v>327.94515000000001</v>
      </c>
      <c r="N333" s="1"/>
      <c r="O333" s="1"/>
    </row>
    <row r="334" spans="1:15" ht="12.75" customHeight="1">
      <c r="A334" s="33">
        <v>324</v>
      </c>
      <c r="B334" s="53" t="s">
        <v>456</v>
      </c>
      <c r="C334" s="31">
        <v>93.95</v>
      </c>
      <c r="D334" s="36">
        <v>94</v>
      </c>
      <c r="E334" s="36">
        <v>92.65</v>
      </c>
      <c r="F334" s="36">
        <v>91.350000000000009</v>
      </c>
      <c r="G334" s="36">
        <v>90.000000000000014</v>
      </c>
      <c r="H334" s="36">
        <v>95.3</v>
      </c>
      <c r="I334" s="36">
        <v>96.649999999999991</v>
      </c>
      <c r="J334" s="36">
        <v>97.949999999999989</v>
      </c>
      <c r="K334" s="31">
        <v>95.35</v>
      </c>
      <c r="L334" s="31">
        <v>92.7</v>
      </c>
      <c r="M334" s="31">
        <v>742.66480999999999</v>
      </c>
      <c r="N334" s="1"/>
      <c r="O334" s="1"/>
    </row>
    <row r="335" spans="1:15" ht="12.75" customHeight="1">
      <c r="A335" s="33">
        <v>325</v>
      </c>
      <c r="B335" s="53" t="s">
        <v>457</v>
      </c>
      <c r="C335" s="31">
        <v>231.3</v>
      </c>
      <c r="D335" s="36">
        <v>231.5</v>
      </c>
      <c r="E335" s="36">
        <v>227</v>
      </c>
      <c r="F335" s="36">
        <v>222.7</v>
      </c>
      <c r="G335" s="36">
        <v>218.2</v>
      </c>
      <c r="H335" s="36">
        <v>235.8</v>
      </c>
      <c r="I335" s="36">
        <v>240.3</v>
      </c>
      <c r="J335" s="36">
        <v>244.60000000000002</v>
      </c>
      <c r="K335" s="31">
        <v>236</v>
      </c>
      <c r="L335" s="31">
        <v>227.2</v>
      </c>
      <c r="M335" s="31">
        <v>46.352319999999999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217.9</v>
      </c>
      <c r="D336" s="36">
        <v>217.23333333333335</v>
      </c>
      <c r="E336" s="36">
        <v>214.76666666666671</v>
      </c>
      <c r="F336" s="36">
        <v>211.63333333333335</v>
      </c>
      <c r="G336" s="36">
        <v>209.16666666666671</v>
      </c>
      <c r="H336" s="36">
        <v>220.3666666666667</v>
      </c>
      <c r="I336" s="36">
        <v>222.83333333333334</v>
      </c>
      <c r="J336" s="36">
        <v>225.9666666666667</v>
      </c>
      <c r="K336" s="31">
        <v>219.7</v>
      </c>
      <c r="L336" s="31">
        <v>214.1</v>
      </c>
      <c r="M336" s="31">
        <v>63.779829999999997</v>
      </c>
      <c r="N336" s="1"/>
      <c r="O336" s="1"/>
    </row>
    <row r="337" spans="1:15" ht="12.75" customHeight="1">
      <c r="A337" s="33">
        <v>327</v>
      </c>
      <c r="B337" s="53" t="s">
        <v>837</v>
      </c>
      <c r="C337" s="31">
        <v>61.85</v>
      </c>
      <c r="D337" s="36">
        <v>61.916666666666664</v>
      </c>
      <c r="E337" s="36">
        <v>60.93333333333333</v>
      </c>
      <c r="F337" s="36">
        <v>60.016666666666666</v>
      </c>
      <c r="G337" s="36">
        <v>59.033333333333331</v>
      </c>
      <c r="H337" s="36">
        <v>62.833333333333329</v>
      </c>
      <c r="I337" s="36">
        <v>63.816666666666663</v>
      </c>
      <c r="J337" s="36">
        <v>64.73333333333332</v>
      </c>
      <c r="K337" s="31">
        <v>62.9</v>
      </c>
      <c r="L337" s="31">
        <v>61</v>
      </c>
      <c r="M337" s="31">
        <v>79.72157</v>
      </c>
      <c r="N337" s="1"/>
      <c r="O337" s="1"/>
    </row>
    <row r="338" spans="1:15" ht="12.75" customHeight="1">
      <c r="A338" s="33">
        <v>328</v>
      </c>
      <c r="B338" s="53" t="s">
        <v>189</v>
      </c>
      <c r="C338" s="31">
        <v>354.55</v>
      </c>
      <c r="D338" s="36">
        <v>354.76666666666665</v>
      </c>
      <c r="E338" s="36">
        <v>351.33333333333331</v>
      </c>
      <c r="F338" s="36">
        <v>348.11666666666667</v>
      </c>
      <c r="G338" s="36">
        <v>344.68333333333334</v>
      </c>
      <c r="H338" s="36">
        <v>357.98333333333329</v>
      </c>
      <c r="I338" s="36">
        <v>361.41666666666669</v>
      </c>
      <c r="J338" s="36">
        <v>364.63333333333327</v>
      </c>
      <c r="K338" s="31">
        <v>358.2</v>
      </c>
      <c r="L338" s="31">
        <v>351.55</v>
      </c>
      <c r="M338" s="31">
        <v>112.0813</v>
      </c>
      <c r="N338" s="1"/>
      <c r="O338" s="1"/>
    </row>
    <row r="339" spans="1:15" ht="12.75" customHeight="1">
      <c r="A339" s="33">
        <v>329</v>
      </c>
      <c r="B339" s="53" t="s">
        <v>459</v>
      </c>
      <c r="C339" s="31">
        <v>1286.25</v>
      </c>
      <c r="D339" s="36">
        <v>1289.8833333333334</v>
      </c>
      <c r="E339" s="36">
        <v>1272.8666666666668</v>
      </c>
      <c r="F339" s="36">
        <v>1259.4833333333333</v>
      </c>
      <c r="G339" s="36">
        <v>1242.4666666666667</v>
      </c>
      <c r="H339" s="36">
        <v>1303.2666666666669</v>
      </c>
      <c r="I339" s="36">
        <v>1320.2833333333338</v>
      </c>
      <c r="J339" s="36">
        <v>1333.666666666667</v>
      </c>
      <c r="K339" s="31">
        <v>1306.9000000000001</v>
      </c>
      <c r="L339" s="31">
        <v>1276.5</v>
      </c>
      <c r="M339" s="31">
        <v>2.2341500000000001</v>
      </c>
      <c r="N339" s="1"/>
      <c r="O339" s="1"/>
    </row>
    <row r="340" spans="1:15" ht="12.75" customHeight="1">
      <c r="A340" s="33">
        <v>330</v>
      </c>
      <c r="B340" s="53" t="s">
        <v>183</v>
      </c>
      <c r="C340" s="31">
        <v>177.5</v>
      </c>
      <c r="D340" s="36">
        <v>176.35</v>
      </c>
      <c r="E340" s="36">
        <v>172.29999999999998</v>
      </c>
      <c r="F340" s="36">
        <v>167.1</v>
      </c>
      <c r="G340" s="36">
        <v>163.04999999999998</v>
      </c>
      <c r="H340" s="36">
        <v>181.54999999999998</v>
      </c>
      <c r="I340" s="36">
        <v>185.6</v>
      </c>
      <c r="J340" s="36">
        <v>190.79999999999998</v>
      </c>
      <c r="K340" s="31">
        <v>180.4</v>
      </c>
      <c r="L340" s="31">
        <v>171.15</v>
      </c>
      <c r="M340" s="31">
        <v>264.89938999999998</v>
      </c>
      <c r="N340" s="1"/>
      <c r="O340" s="1"/>
    </row>
    <row r="341" spans="1:15" ht="12.75" customHeight="1">
      <c r="A341" s="33">
        <v>331</v>
      </c>
      <c r="B341" s="53" t="s">
        <v>185</v>
      </c>
      <c r="C341" s="31">
        <v>3147.6</v>
      </c>
      <c r="D341" s="36">
        <v>3150.8666666666668</v>
      </c>
      <c r="E341" s="36">
        <v>3121.7333333333336</v>
      </c>
      <c r="F341" s="36">
        <v>3095.8666666666668</v>
      </c>
      <c r="G341" s="36">
        <v>3066.7333333333336</v>
      </c>
      <c r="H341" s="36">
        <v>3176.7333333333336</v>
      </c>
      <c r="I341" s="36">
        <v>3205.8666666666668</v>
      </c>
      <c r="J341" s="36">
        <v>3231.7333333333336</v>
      </c>
      <c r="K341" s="31">
        <v>3180</v>
      </c>
      <c r="L341" s="31">
        <v>3125</v>
      </c>
      <c r="M341" s="31">
        <v>2.6143299999999998</v>
      </c>
      <c r="N341" s="1"/>
      <c r="O341" s="1"/>
    </row>
    <row r="342" spans="1:15" ht="12.75" customHeight="1">
      <c r="A342" s="33">
        <v>332</v>
      </c>
      <c r="B342" s="53" t="s">
        <v>460</v>
      </c>
      <c r="C342" s="31">
        <v>669.8</v>
      </c>
      <c r="D342" s="36">
        <v>674.26666666666665</v>
      </c>
      <c r="E342" s="36">
        <v>662.83333333333326</v>
      </c>
      <c r="F342" s="36">
        <v>655.86666666666656</v>
      </c>
      <c r="G342" s="36">
        <v>644.43333333333317</v>
      </c>
      <c r="H342" s="36">
        <v>681.23333333333335</v>
      </c>
      <c r="I342" s="36">
        <v>692.66666666666674</v>
      </c>
      <c r="J342" s="36">
        <v>699.63333333333344</v>
      </c>
      <c r="K342" s="31">
        <v>685.7</v>
      </c>
      <c r="L342" s="31">
        <v>667.3</v>
      </c>
      <c r="M342" s="31">
        <v>3.1774200000000001</v>
      </c>
      <c r="N342" s="1"/>
      <c r="O342" s="1"/>
    </row>
    <row r="343" spans="1:15" ht="12.75" customHeight="1">
      <c r="A343" s="33">
        <v>333</v>
      </c>
      <c r="B343" s="53" t="s">
        <v>186</v>
      </c>
      <c r="C343" s="31">
        <v>2537.65</v>
      </c>
      <c r="D343" s="36">
        <v>2549.2166666666667</v>
      </c>
      <c r="E343" s="36">
        <v>2522.4333333333334</v>
      </c>
      <c r="F343" s="36">
        <v>2507.2166666666667</v>
      </c>
      <c r="G343" s="36">
        <v>2480.4333333333334</v>
      </c>
      <c r="H343" s="36">
        <v>2564.4333333333334</v>
      </c>
      <c r="I343" s="36">
        <v>2591.2166666666672</v>
      </c>
      <c r="J343" s="36">
        <v>2606.4333333333334</v>
      </c>
      <c r="K343" s="31">
        <v>2576</v>
      </c>
      <c r="L343" s="31">
        <v>2534</v>
      </c>
      <c r="M343" s="31">
        <v>7.6622700000000004</v>
      </c>
      <c r="N343" s="1"/>
      <c r="O343" s="1"/>
    </row>
    <row r="344" spans="1:15" ht="12.75" customHeight="1">
      <c r="A344" s="33">
        <v>334</v>
      </c>
      <c r="B344" s="53" t="s">
        <v>461</v>
      </c>
      <c r="C344" s="31">
        <v>90.85</v>
      </c>
      <c r="D344" s="36">
        <v>91.216666666666654</v>
      </c>
      <c r="E344" s="36">
        <v>89.633333333333312</v>
      </c>
      <c r="F344" s="36">
        <v>88.416666666666657</v>
      </c>
      <c r="G344" s="36">
        <v>86.833333333333314</v>
      </c>
      <c r="H344" s="36">
        <v>92.433333333333309</v>
      </c>
      <c r="I344" s="36">
        <v>94.016666666666652</v>
      </c>
      <c r="J344" s="36">
        <v>95.233333333333306</v>
      </c>
      <c r="K344" s="31">
        <v>92.8</v>
      </c>
      <c r="L344" s="31">
        <v>90</v>
      </c>
      <c r="M344" s="31">
        <v>4.1367000000000003</v>
      </c>
      <c r="N344" s="1"/>
      <c r="O344" s="1"/>
    </row>
    <row r="345" spans="1:15" ht="12.75" customHeight="1">
      <c r="A345" s="33">
        <v>335</v>
      </c>
      <c r="B345" s="53" t="s">
        <v>286</v>
      </c>
      <c r="C345" s="31">
        <v>531.95000000000005</v>
      </c>
      <c r="D345" s="36">
        <v>526.80000000000007</v>
      </c>
      <c r="E345" s="36">
        <v>520.15000000000009</v>
      </c>
      <c r="F345" s="36">
        <v>508.35</v>
      </c>
      <c r="G345" s="36">
        <v>501.70000000000005</v>
      </c>
      <c r="H345" s="36">
        <v>538.60000000000014</v>
      </c>
      <c r="I345" s="36">
        <v>545.25</v>
      </c>
      <c r="J345" s="36">
        <v>557.05000000000018</v>
      </c>
      <c r="K345" s="31">
        <v>533.45000000000005</v>
      </c>
      <c r="L345" s="31">
        <v>515</v>
      </c>
      <c r="M345" s="31">
        <v>9.9599600000000006</v>
      </c>
      <c r="N345" s="1"/>
      <c r="O345" s="1"/>
    </row>
    <row r="346" spans="1:15" ht="12.75" customHeight="1">
      <c r="A346" s="33">
        <v>336</v>
      </c>
      <c r="B346" s="53" t="s">
        <v>462</v>
      </c>
      <c r="C346" s="31">
        <v>315.45</v>
      </c>
      <c r="D346" s="36">
        <v>318.31666666666666</v>
      </c>
      <c r="E346" s="36">
        <v>310.68333333333334</v>
      </c>
      <c r="F346" s="36">
        <v>305.91666666666669</v>
      </c>
      <c r="G346" s="36">
        <v>298.28333333333336</v>
      </c>
      <c r="H346" s="36">
        <v>323.08333333333331</v>
      </c>
      <c r="I346" s="36">
        <v>330.71666666666664</v>
      </c>
      <c r="J346" s="36">
        <v>335.48333333333329</v>
      </c>
      <c r="K346" s="31">
        <v>325.95</v>
      </c>
      <c r="L346" s="31">
        <v>313.55</v>
      </c>
      <c r="M346" s="31">
        <v>8.9107000000000003</v>
      </c>
      <c r="N346" s="1"/>
      <c r="O346" s="1"/>
    </row>
    <row r="347" spans="1:15" ht="12.75" customHeight="1">
      <c r="A347" s="33">
        <v>337</v>
      </c>
      <c r="B347" s="53" t="s">
        <v>190</v>
      </c>
      <c r="C347" s="31">
        <v>1550.8</v>
      </c>
      <c r="D347" s="36">
        <v>1555.7166666666665</v>
      </c>
      <c r="E347" s="36">
        <v>1524.633333333333</v>
      </c>
      <c r="F347" s="36">
        <v>1498.4666666666665</v>
      </c>
      <c r="G347" s="36">
        <v>1467.383333333333</v>
      </c>
      <c r="H347" s="36">
        <v>1581.883333333333</v>
      </c>
      <c r="I347" s="36">
        <v>1612.9666666666665</v>
      </c>
      <c r="J347" s="36">
        <v>1639.133333333333</v>
      </c>
      <c r="K347" s="31">
        <v>1586.8</v>
      </c>
      <c r="L347" s="31">
        <v>1529.55</v>
      </c>
      <c r="M347" s="31">
        <v>15.26505</v>
      </c>
      <c r="N347" s="1"/>
      <c r="O347" s="1"/>
    </row>
    <row r="348" spans="1:15" ht="12.75" customHeight="1">
      <c r="A348" s="33">
        <v>338</v>
      </c>
      <c r="B348" s="53" t="s">
        <v>192</v>
      </c>
      <c r="C348" s="31">
        <v>267.95</v>
      </c>
      <c r="D348" s="36">
        <v>268.7833333333333</v>
      </c>
      <c r="E348" s="36">
        <v>265.66666666666663</v>
      </c>
      <c r="F348" s="36">
        <v>263.38333333333333</v>
      </c>
      <c r="G348" s="36">
        <v>260.26666666666665</v>
      </c>
      <c r="H348" s="36">
        <v>271.06666666666661</v>
      </c>
      <c r="I348" s="36">
        <v>274.18333333333328</v>
      </c>
      <c r="J348" s="36">
        <v>276.46666666666658</v>
      </c>
      <c r="K348" s="31">
        <v>271.89999999999998</v>
      </c>
      <c r="L348" s="31">
        <v>266.5</v>
      </c>
      <c r="M348" s="31">
        <v>130.29903999999999</v>
      </c>
      <c r="N348" s="1"/>
      <c r="O348" s="1"/>
    </row>
    <row r="349" spans="1:15" ht="12.75" customHeight="1">
      <c r="A349" s="33">
        <v>339</v>
      </c>
      <c r="B349" s="53" t="s">
        <v>287</v>
      </c>
      <c r="C349" s="31">
        <v>628.4</v>
      </c>
      <c r="D349" s="36">
        <v>633.06666666666672</v>
      </c>
      <c r="E349" s="36">
        <v>617.53333333333342</v>
      </c>
      <c r="F349" s="36">
        <v>606.66666666666674</v>
      </c>
      <c r="G349" s="36">
        <v>591.13333333333344</v>
      </c>
      <c r="H349" s="36">
        <v>643.93333333333339</v>
      </c>
      <c r="I349" s="36">
        <v>659.4666666666667</v>
      </c>
      <c r="J349" s="36">
        <v>670.33333333333337</v>
      </c>
      <c r="K349" s="31">
        <v>648.6</v>
      </c>
      <c r="L349" s="31">
        <v>622.20000000000005</v>
      </c>
      <c r="M349" s="31">
        <v>51.796140000000001</v>
      </c>
      <c r="N349" s="1"/>
      <c r="O349" s="1"/>
    </row>
    <row r="350" spans="1:15" ht="12.75" customHeight="1">
      <c r="A350" s="33">
        <v>340</v>
      </c>
      <c r="B350" s="53" t="s">
        <v>463</v>
      </c>
      <c r="C350" s="31">
        <v>1920.8</v>
      </c>
      <c r="D350" s="36">
        <v>1920.8999999999999</v>
      </c>
      <c r="E350" s="36">
        <v>1896.9499999999998</v>
      </c>
      <c r="F350" s="36">
        <v>1873.1</v>
      </c>
      <c r="G350" s="36">
        <v>1849.1499999999999</v>
      </c>
      <c r="H350" s="36">
        <v>1944.7499999999998</v>
      </c>
      <c r="I350" s="36">
        <v>1968.7</v>
      </c>
      <c r="J350" s="36">
        <v>1992.5499999999997</v>
      </c>
      <c r="K350" s="31">
        <v>1944.85</v>
      </c>
      <c r="L350" s="31">
        <v>1897.05</v>
      </c>
      <c r="M350" s="31">
        <v>7.8204500000000001</v>
      </c>
      <c r="N350" s="1"/>
      <c r="O350" s="1"/>
    </row>
    <row r="351" spans="1:15" ht="12.75" customHeight="1">
      <c r="A351" s="33">
        <v>341</v>
      </c>
      <c r="B351" s="53" t="s">
        <v>288</v>
      </c>
      <c r="C351" s="31">
        <v>417.55</v>
      </c>
      <c r="D351" s="36">
        <v>416.73333333333335</v>
      </c>
      <c r="E351" s="36">
        <v>410.81666666666672</v>
      </c>
      <c r="F351" s="36">
        <v>404.08333333333337</v>
      </c>
      <c r="G351" s="36">
        <v>398.16666666666674</v>
      </c>
      <c r="H351" s="36">
        <v>423.4666666666667</v>
      </c>
      <c r="I351" s="36">
        <v>429.38333333333333</v>
      </c>
      <c r="J351" s="36">
        <v>436.11666666666667</v>
      </c>
      <c r="K351" s="31">
        <v>422.65</v>
      </c>
      <c r="L351" s="31">
        <v>410</v>
      </c>
      <c r="M351" s="31">
        <v>23.639330000000001</v>
      </c>
      <c r="N351" s="1"/>
      <c r="O351" s="1"/>
    </row>
    <row r="352" spans="1:15" ht="12.75" customHeight="1">
      <c r="A352" s="33">
        <v>342</v>
      </c>
      <c r="B352" s="53" t="s">
        <v>191</v>
      </c>
      <c r="C352" s="31">
        <v>8775.4500000000007</v>
      </c>
      <c r="D352" s="36">
        <v>8782.35</v>
      </c>
      <c r="E352" s="36">
        <v>8743.2000000000007</v>
      </c>
      <c r="F352" s="36">
        <v>8710.9500000000007</v>
      </c>
      <c r="G352" s="36">
        <v>8671.8000000000011</v>
      </c>
      <c r="H352" s="36">
        <v>8814.6</v>
      </c>
      <c r="I352" s="36">
        <v>8853.7499999999982</v>
      </c>
      <c r="J352" s="36">
        <v>8886</v>
      </c>
      <c r="K352" s="31">
        <v>8821.5</v>
      </c>
      <c r="L352" s="31">
        <v>8750.1</v>
      </c>
      <c r="M352" s="31">
        <v>1.04436</v>
      </c>
      <c r="N352" s="1"/>
      <c r="O352" s="1"/>
    </row>
    <row r="353" spans="1:15" ht="12.75" customHeight="1">
      <c r="A353" s="33">
        <v>343</v>
      </c>
      <c r="B353" s="53" t="s">
        <v>464</v>
      </c>
      <c r="C353" s="31">
        <v>211.9</v>
      </c>
      <c r="D353" s="36">
        <v>211.70000000000002</v>
      </c>
      <c r="E353" s="36">
        <v>209.80000000000004</v>
      </c>
      <c r="F353" s="36">
        <v>207.70000000000002</v>
      </c>
      <c r="G353" s="36">
        <v>205.80000000000004</v>
      </c>
      <c r="H353" s="36">
        <v>213.80000000000004</v>
      </c>
      <c r="I353" s="36">
        <v>215.70000000000002</v>
      </c>
      <c r="J353" s="36">
        <v>217.80000000000004</v>
      </c>
      <c r="K353" s="31">
        <v>213.6</v>
      </c>
      <c r="L353" s="31">
        <v>209.6</v>
      </c>
      <c r="M353" s="31">
        <v>2.1510600000000002</v>
      </c>
      <c r="N353" s="1"/>
      <c r="O353" s="1"/>
    </row>
    <row r="354" spans="1:15" ht="12.75" customHeight="1">
      <c r="A354" s="33">
        <v>344</v>
      </c>
      <c r="B354" s="53" t="s">
        <v>289</v>
      </c>
      <c r="C354" s="31">
        <v>1278.3</v>
      </c>
      <c r="D354" s="36">
        <v>1263.3166666666666</v>
      </c>
      <c r="E354" s="36">
        <v>1238.9333333333332</v>
      </c>
      <c r="F354" s="36">
        <v>1199.5666666666666</v>
      </c>
      <c r="G354" s="36">
        <v>1175.1833333333332</v>
      </c>
      <c r="H354" s="36">
        <v>1302.6833333333332</v>
      </c>
      <c r="I354" s="36">
        <v>1327.0666666666664</v>
      </c>
      <c r="J354" s="36">
        <v>1366.4333333333332</v>
      </c>
      <c r="K354" s="31">
        <v>1287.7</v>
      </c>
      <c r="L354" s="31">
        <v>1223.95</v>
      </c>
      <c r="M354" s="31">
        <v>24.694569999999999</v>
      </c>
      <c r="N354" s="1"/>
      <c r="O354" s="1"/>
    </row>
    <row r="355" spans="1:15" ht="12.75" customHeight="1">
      <c r="A355" s="33">
        <v>345</v>
      </c>
      <c r="B355" s="53" t="s">
        <v>465</v>
      </c>
      <c r="C355" s="31">
        <v>282.14999999999998</v>
      </c>
      <c r="D355" s="36">
        <v>280.54999999999995</v>
      </c>
      <c r="E355" s="36">
        <v>276.14999999999992</v>
      </c>
      <c r="F355" s="36">
        <v>270.14999999999998</v>
      </c>
      <c r="G355" s="36">
        <v>265.74999999999994</v>
      </c>
      <c r="H355" s="36">
        <v>286.5499999999999</v>
      </c>
      <c r="I355" s="36">
        <v>290.95</v>
      </c>
      <c r="J355" s="36">
        <v>296.94999999999987</v>
      </c>
      <c r="K355" s="31">
        <v>284.95</v>
      </c>
      <c r="L355" s="31">
        <v>274.55</v>
      </c>
      <c r="M355" s="31">
        <v>18.682310000000001</v>
      </c>
      <c r="N355" s="1"/>
      <c r="O355" s="1"/>
    </row>
    <row r="356" spans="1:15" ht="12.75" customHeight="1">
      <c r="A356" s="33">
        <v>346</v>
      </c>
      <c r="B356" s="53" t="s">
        <v>199</v>
      </c>
      <c r="C356" s="31">
        <v>3869.8</v>
      </c>
      <c r="D356" s="36">
        <v>3855.6</v>
      </c>
      <c r="E356" s="36">
        <v>3817.2</v>
      </c>
      <c r="F356" s="36">
        <v>3764.6</v>
      </c>
      <c r="G356" s="36">
        <v>3726.2</v>
      </c>
      <c r="H356" s="36">
        <v>3908.2</v>
      </c>
      <c r="I356" s="36">
        <v>3946.6000000000004</v>
      </c>
      <c r="J356" s="36">
        <v>3999.2</v>
      </c>
      <c r="K356" s="31">
        <v>3894</v>
      </c>
      <c r="L356" s="31">
        <v>3803</v>
      </c>
      <c r="M356" s="31">
        <v>2.5891899999999999</v>
      </c>
      <c r="N356" s="1"/>
      <c r="O356" s="1"/>
    </row>
    <row r="357" spans="1:15" ht="12.75" customHeight="1">
      <c r="A357" s="33">
        <v>347</v>
      </c>
      <c r="B357" s="53" t="s">
        <v>466</v>
      </c>
      <c r="C357" s="31">
        <v>772.3</v>
      </c>
      <c r="D357" s="36">
        <v>769.61666666666667</v>
      </c>
      <c r="E357" s="36">
        <v>760.98333333333335</v>
      </c>
      <c r="F357" s="36">
        <v>749.66666666666663</v>
      </c>
      <c r="G357" s="36">
        <v>741.0333333333333</v>
      </c>
      <c r="H357" s="36">
        <v>780.93333333333339</v>
      </c>
      <c r="I357" s="36">
        <v>789.56666666666683</v>
      </c>
      <c r="J357" s="36">
        <v>800.88333333333344</v>
      </c>
      <c r="K357" s="31">
        <v>778.25</v>
      </c>
      <c r="L357" s="31">
        <v>758.3</v>
      </c>
      <c r="M357" s="31">
        <v>7.4014899999999999</v>
      </c>
      <c r="N357" s="1"/>
      <c r="O357" s="1"/>
    </row>
    <row r="358" spans="1:15" ht="12.75" customHeight="1">
      <c r="A358" s="33">
        <v>348</v>
      </c>
      <c r="B358" s="53" t="s">
        <v>467</v>
      </c>
      <c r="C358" s="31">
        <v>429.7</v>
      </c>
      <c r="D358" s="36">
        <v>429.2833333333333</v>
      </c>
      <c r="E358" s="36">
        <v>426.81666666666661</v>
      </c>
      <c r="F358" s="36">
        <v>423.93333333333328</v>
      </c>
      <c r="G358" s="36">
        <v>421.46666666666658</v>
      </c>
      <c r="H358" s="36">
        <v>432.16666666666663</v>
      </c>
      <c r="I358" s="36">
        <v>434.63333333333333</v>
      </c>
      <c r="J358" s="36">
        <v>437.51666666666665</v>
      </c>
      <c r="K358" s="31">
        <v>431.75</v>
      </c>
      <c r="L358" s="31">
        <v>426.4</v>
      </c>
      <c r="M358" s="31">
        <v>2.95546</v>
      </c>
      <c r="N358" s="1"/>
      <c r="O358" s="1"/>
    </row>
    <row r="359" spans="1:15" ht="12.75" customHeight="1">
      <c r="A359" s="33">
        <v>349</v>
      </c>
      <c r="B359" s="53" t="s">
        <v>204</v>
      </c>
      <c r="C359" s="31">
        <v>1375.95</v>
      </c>
      <c r="D359" s="36">
        <v>1375.2166666666669</v>
      </c>
      <c r="E359" s="36">
        <v>1362.7833333333338</v>
      </c>
      <c r="F359" s="36">
        <v>1349.6166666666668</v>
      </c>
      <c r="G359" s="36">
        <v>1337.1833333333336</v>
      </c>
      <c r="H359" s="36">
        <v>1388.3833333333339</v>
      </c>
      <c r="I359" s="36">
        <v>1400.8166666666668</v>
      </c>
      <c r="J359" s="36">
        <v>1413.983333333334</v>
      </c>
      <c r="K359" s="31">
        <v>1387.65</v>
      </c>
      <c r="L359" s="31">
        <v>1362.05</v>
      </c>
      <c r="M359" s="31">
        <v>4.5484900000000001</v>
      </c>
      <c r="N359" s="1"/>
      <c r="O359" s="1"/>
    </row>
    <row r="360" spans="1:15" ht="12.75" customHeight="1">
      <c r="A360" s="33">
        <v>350</v>
      </c>
      <c r="B360" s="53" t="s">
        <v>193</v>
      </c>
      <c r="C360" s="31">
        <v>34168.199999999997</v>
      </c>
      <c r="D360" s="36">
        <v>34241.066666666666</v>
      </c>
      <c r="E360" s="36">
        <v>34002.133333333331</v>
      </c>
      <c r="F360" s="36">
        <v>33836.066666666666</v>
      </c>
      <c r="G360" s="36">
        <v>33597.133333333331</v>
      </c>
      <c r="H360" s="36">
        <v>34407.133333333331</v>
      </c>
      <c r="I360" s="36">
        <v>34646.066666666666</v>
      </c>
      <c r="J360" s="36">
        <v>34812.133333333331</v>
      </c>
      <c r="K360" s="31">
        <v>34480</v>
      </c>
      <c r="L360" s="31">
        <v>34075</v>
      </c>
      <c r="M360" s="31">
        <v>0.11913</v>
      </c>
      <c r="N360" s="1"/>
      <c r="O360" s="1"/>
    </row>
    <row r="361" spans="1:15" ht="12.75" customHeight="1">
      <c r="A361" s="33">
        <v>351</v>
      </c>
      <c r="B361" s="53" t="s">
        <v>290</v>
      </c>
      <c r="C361" s="31">
        <v>1387.85</v>
      </c>
      <c r="D361" s="36">
        <v>1387.9333333333334</v>
      </c>
      <c r="E361" s="36">
        <v>1374.9166666666667</v>
      </c>
      <c r="F361" s="36">
        <v>1361.9833333333333</v>
      </c>
      <c r="G361" s="36">
        <v>1348.9666666666667</v>
      </c>
      <c r="H361" s="36">
        <v>1400.8666666666668</v>
      </c>
      <c r="I361" s="36">
        <v>1413.8833333333332</v>
      </c>
      <c r="J361" s="36">
        <v>1426.8166666666668</v>
      </c>
      <c r="K361" s="31">
        <v>1400.95</v>
      </c>
      <c r="L361" s="31">
        <v>1375</v>
      </c>
      <c r="M361" s="31">
        <v>3.92963</v>
      </c>
      <c r="N361" s="1"/>
      <c r="O361" s="1"/>
    </row>
    <row r="362" spans="1:15" ht="12.75" customHeight="1">
      <c r="A362" s="33">
        <v>352</v>
      </c>
      <c r="B362" s="53" t="s">
        <v>195</v>
      </c>
      <c r="C362" s="31">
        <v>3996.75</v>
      </c>
      <c r="D362" s="36">
        <v>4004.25</v>
      </c>
      <c r="E362" s="36">
        <v>3962.5</v>
      </c>
      <c r="F362" s="36">
        <v>3928.25</v>
      </c>
      <c r="G362" s="36">
        <v>3886.5</v>
      </c>
      <c r="H362" s="36">
        <v>4038.5</v>
      </c>
      <c r="I362" s="36">
        <v>4080.25</v>
      </c>
      <c r="J362" s="36">
        <v>4114.5</v>
      </c>
      <c r="K362" s="31">
        <v>4046</v>
      </c>
      <c r="L362" s="31">
        <v>3970</v>
      </c>
      <c r="M362" s="31">
        <v>3.24838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277.64999999999998</v>
      </c>
      <c r="D363" s="36">
        <v>276.46666666666664</v>
      </c>
      <c r="E363" s="36">
        <v>273.98333333333329</v>
      </c>
      <c r="F363" s="36">
        <v>270.31666666666666</v>
      </c>
      <c r="G363" s="36">
        <v>267.83333333333331</v>
      </c>
      <c r="H363" s="36">
        <v>280.13333333333327</v>
      </c>
      <c r="I363" s="36">
        <v>282.61666666666662</v>
      </c>
      <c r="J363" s="36">
        <v>286.28333333333325</v>
      </c>
      <c r="K363" s="31">
        <v>278.95</v>
      </c>
      <c r="L363" s="31">
        <v>272.8</v>
      </c>
      <c r="M363" s="31">
        <v>33.678319999999999</v>
      </c>
      <c r="N363" s="1"/>
      <c r="O363" s="1"/>
    </row>
    <row r="364" spans="1:15" ht="12.75" customHeight="1">
      <c r="A364" s="33">
        <v>354</v>
      </c>
      <c r="B364" s="53" t="s">
        <v>468</v>
      </c>
      <c r="C364" s="31">
        <v>4336.3999999999996</v>
      </c>
      <c r="D364" s="36">
        <v>4361.3833333333332</v>
      </c>
      <c r="E364" s="36">
        <v>4309.0166666666664</v>
      </c>
      <c r="F364" s="36">
        <v>4281.6333333333332</v>
      </c>
      <c r="G364" s="36">
        <v>4229.2666666666664</v>
      </c>
      <c r="H364" s="36">
        <v>4388.7666666666664</v>
      </c>
      <c r="I364" s="36">
        <v>4441.1333333333332</v>
      </c>
      <c r="J364" s="36">
        <v>4468.5166666666664</v>
      </c>
      <c r="K364" s="31">
        <v>4413.75</v>
      </c>
      <c r="L364" s="31">
        <v>4334</v>
      </c>
      <c r="M364" s="31">
        <v>0.31872</v>
      </c>
      <c r="N364" s="1"/>
      <c r="O364" s="1"/>
    </row>
    <row r="365" spans="1:15" ht="12.75" customHeight="1">
      <c r="A365" s="33">
        <v>355</v>
      </c>
      <c r="B365" s="53" t="s">
        <v>469</v>
      </c>
      <c r="C365" s="31">
        <v>2849.9</v>
      </c>
      <c r="D365" s="36">
        <v>2856.4666666666667</v>
      </c>
      <c r="E365" s="36">
        <v>2792.9333333333334</v>
      </c>
      <c r="F365" s="36">
        <v>2735.9666666666667</v>
      </c>
      <c r="G365" s="36">
        <v>2672.4333333333334</v>
      </c>
      <c r="H365" s="36">
        <v>2913.4333333333334</v>
      </c>
      <c r="I365" s="36">
        <v>2976.9666666666672</v>
      </c>
      <c r="J365" s="36">
        <v>3033.9333333333334</v>
      </c>
      <c r="K365" s="31">
        <v>2920</v>
      </c>
      <c r="L365" s="31">
        <v>2799.5</v>
      </c>
      <c r="M365" s="31">
        <v>4.2868000000000004</v>
      </c>
      <c r="N365" s="1"/>
      <c r="O365" s="1"/>
    </row>
    <row r="366" spans="1:15" ht="12.75" customHeight="1">
      <c r="A366" s="33">
        <v>356</v>
      </c>
      <c r="B366" s="53" t="s">
        <v>198</v>
      </c>
      <c r="C366" s="31">
        <v>3000.8</v>
      </c>
      <c r="D366" s="36">
        <v>2999.35</v>
      </c>
      <c r="E366" s="36">
        <v>2981.95</v>
      </c>
      <c r="F366" s="36">
        <v>2963.1</v>
      </c>
      <c r="G366" s="36">
        <v>2945.7</v>
      </c>
      <c r="H366" s="36">
        <v>3018.2</v>
      </c>
      <c r="I366" s="36">
        <v>3035.6000000000004</v>
      </c>
      <c r="J366" s="36">
        <v>3054.45</v>
      </c>
      <c r="K366" s="31">
        <v>3016.75</v>
      </c>
      <c r="L366" s="31">
        <v>2980.5</v>
      </c>
      <c r="M366" s="31">
        <v>2.1691199999999999</v>
      </c>
      <c r="N366" s="1"/>
      <c r="O366" s="1"/>
    </row>
    <row r="367" spans="1:15" ht="12.75" customHeight="1">
      <c r="A367" s="33">
        <v>357</v>
      </c>
      <c r="B367" s="53" t="s">
        <v>194</v>
      </c>
      <c r="C367" s="31">
        <v>852.05</v>
      </c>
      <c r="D367" s="36">
        <v>853.9</v>
      </c>
      <c r="E367" s="36">
        <v>843.65</v>
      </c>
      <c r="F367" s="36">
        <v>835.25</v>
      </c>
      <c r="G367" s="36">
        <v>825</v>
      </c>
      <c r="H367" s="36">
        <v>862.3</v>
      </c>
      <c r="I367" s="36">
        <v>872.55</v>
      </c>
      <c r="J367" s="36">
        <v>880.94999999999993</v>
      </c>
      <c r="K367" s="31">
        <v>864.15</v>
      </c>
      <c r="L367" s="31">
        <v>845.5</v>
      </c>
      <c r="M367" s="31">
        <v>11.57179</v>
      </c>
      <c r="N367" s="1"/>
      <c r="O367" s="1"/>
    </row>
    <row r="368" spans="1:15" ht="12.75" customHeight="1">
      <c r="A368" s="33">
        <v>358</v>
      </c>
      <c r="B368" s="53" t="s">
        <v>470</v>
      </c>
      <c r="C368" s="31">
        <v>140.35</v>
      </c>
      <c r="D368" s="36">
        <v>138.44999999999999</v>
      </c>
      <c r="E368" s="36">
        <v>135.44999999999999</v>
      </c>
      <c r="F368" s="36">
        <v>130.55000000000001</v>
      </c>
      <c r="G368" s="36">
        <v>127.55000000000001</v>
      </c>
      <c r="H368" s="36">
        <v>143.34999999999997</v>
      </c>
      <c r="I368" s="36">
        <v>146.34999999999997</v>
      </c>
      <c r="J368" s="36">
        <v>151.24999999999994</v>
      </c>
      <c r="K368" s="31">
        <v>141.44999999999999</v>
      </c>
      <c r="L368" s="31">
        <v>133.55000000000001</v>
      </c>
      <c r="M368" s="31">
        <v>56.947760000000002</v>
      </c>
      <c r="N368" s="1"/>
      <c r="O368" s="1"/>
    </row>
    <row r="369" spans="1:15" ht="12.75" customHeight="1">
      <c r="A369" s="33">
        <v>359</v>
      </c>
      <c r="B369" s="53" t="s">
        <v>471</v>
      </c>
      <c r="C369" s="31">
        <v>1567.55</v>
      </c>
      <c r="D369" s="36">
        <v>1573.3499999999997</v>
      </c>
      <c r="E369" s="36">
        <v>1551.7999999999993</v>
      </c>
      <c r="F369" s="36">
        <v>1536.0499999999995</v>
      </c>
      <c r="G369" s="36">
        <v>1514.4999999999991</v>
      </c>
      <c r="H369" s="36">
        <v>1589.0999999999995</v>
      </c>
      <c r="I369" s="36">
        <v>1610.65</v>
      </c>
      <c r="J369" s="36">
        <v>1626.3999999999996</v>
      </c>
      <c r="K369" s="31">
        <v>1594.9</v>
      </c>
      <c r="L369" s="31">
        <v>1557.6</v>
      </c>
      <c r="M369" s="31">
        <v>1.7123600000000001</v>
      </c>
      <c r="N369" s="1"/>
      <c r="O369" s="1"/>
    </row>
    <row r="370" spans="1:15" ht="12.75" customHeight="1">
      <c r="A370" s="33">
        <v>360</v>
      </c>
      <c r="B370" s="53" t="s">
        <v>201</v>
      </c>
      <c r="C370" s="31">
        <v>5316.6</v>
      </c>
      <c r="D370" s="36">
        <v>5286.6333333333341</v>
      </c>
      <c r="E370" s="36">
        <v>5249.9666666666681</v>
      </c>
      <c r="F370" s="36">
        <v>5183.3333333333339</v>
      </c>
      <c r="G370" s="36">
        <v>5146.6666666666679</v>
      </c>
      <c r="H370" s="36">
        <v>5353.2666666666682</v>
      </c>
      <c r="I370" s="36">
        <v>5389.9333333333343</v>
      </c>
      <c r="J370" s="36">
        <v>5456.5666666666684</v>
      </c>
      <c r="K370" s="31">
        <v>5323.3</v>
      </c>
      <c r="L370" s="31">
        <v>5220</v>
      </c>
      <c r="M370" s="31">
        <v>2.9629799999999999</v>
      </c>
      <c r="N370" s="1"/>
      <c r="O370" s="1"/>
    </row>
    <row r="371" spans="1:15" ht="12.75" customHeight="1">
      <c r="A371" s="33">
        <v>361</v>
      </c>
      <c r="B371" s="53" t="s">
        <v>472</v>
      </c>
      <c r="C371" s="31">
        <v>906.75</v>
      </c>
      <c r="D371" s="36">
        <v>899.41666666666663</v>
      </c>
      <c r="E371" s="36">
        <v>881.68333333333328</v>
      </c>
      <c r="F371" s="36">
        <v>856.61666666666667</v>
      </c>
      <c r="G371" s="36">
        <v>838.88333333333333</v>
      </c>
      <c r="H371" s="36">
        <v>924.48333333333323</v>
      </c>
      <c r="I371" s="36">
        <v>942.21666666666658</v>
      </c>
      <c r="J371" s="36">
        <v>967.28333333333319</v>
      </c>
      <c r="K371" s="31">
        <v>917.15</v>
      </c>
      <c r="L371" s="31">
        <v>874.35</v>
      </c>
      <c r="M371" s="31">
        <v>1.7222299999999999</v>
      </c>
      <c r="N371" s="1"/>
      <c r="O371" s="1"/>
    </row>
    <row r="372" spans="1:15" ht="12.75" customHeight="1">
      <c r="A372" s="33">
        <v>362</v>
      </c>
      <c r="B372" s="53" t="s">
        <v>291</v>
      </c>
      <c r="C372" s="31">
        <v>497.4</v>
      </c>
      <c r="D372" s="36">
        <v>497.16666666666669</v>
      </c>
      <c r="E372" s="36">
        <v>491.33333333333337</v>
      </c>
      <c r="F372" s="36">
        <v>485.26666666666671</v>
      </c>
      <c r="G372" s="36">
        <v>479.43333333333339</v>
      </c>
      <c r="H372" s="36">
        <v>503.23333333333335</v>
      </c>
      <c r="I372" s="36">
        <v>509.06666666666672</v>
      </c>
      <c r="J372" s="36">
        <v>515.13333333333333</v>
      </c>
      <c r="K372" s="31">
        <v>503</v>
      </c>
      <c r="L372" s="31">
        <v>491.1</v>
      </c>
      <c r="M372" s="31">
        <v>19.782520000000002</v>
      </c>
      <c r="N372" s="1"/>
      <c r="O372" s="1"/>
    </row>
    <row r="373" spans="1:15" ht="12.75" customHeight="1">
      <c r="A373" s="33">
        <v>363</v>
      </c>
      <c r="B373" s="53" t="s">
        <v>197</v>
      </c>
      <c r="C373" s="31">
        <v>416.8</v>
      </c>
      <c r="D373" s="36">
        <v>414.48333333333335</v>
      </c>
      <c r="E373" s="36">
        <v>410.31666666666672</v>
      </c>
      <c r="F373" s="36">
        <v>403.83333333333337</v>
      </c>
      <c r="G373" s="36">
        <v>399.66666666666674</v>
      </c>
      <c r="H373" s="36">
        <v>420.9666666666667</v>
      </c>
      <c r="I373" s="36">
        <v>425.13333333333333</v>
      </c>
      <c r="J373" s="36">
        <v>431.61666666666667</v>
      </c>
      <c r="K373" s="31">
        <v>418.65</v>
      </c>
      <c r="L373" s="31">
        <v>408</v>
      </c>
      <c r="M373" s="31">
        <v>76.090059999999994</v>
      </c>
      <c r="N373" s="1"/>
      <c r="O373" s="1"/>
    </row>
    <row r="374" spans="1:15" ht="12.75" customHeight="1">
      <c r="A374" s="33">
        <v>364</v>
      </c>
      <c r="B374" s="53" t="s">
        <v>202</v>
      </c>
      <c r="C374" s="31">
        <v>278.39999999999998</v>
      </c>
      <c r="D374" s="36">
        <v>277.83333333333331</v>
      </c>
      <c r="E374" s="36">
        <v>275.71666666666664</v>
      </c>
      <c r="F374" s="36">
        <v>273.0333333333333</v>
      </c>
      <c r="G374" s="36">
        <v>270.91666666666663</v>
      </c>
      <c r="H374" s="36">
        <v>280.51666666666665</v>
      </c>
      <c r="I374" s="36">
        <v>282.63333333333333</v>
      </c>
      <c r="J374" s="36">
        <v>285.31666666666666</v>
      </c>
      <c r="K374" s="31">
        <v>279.95</v>
      </c>
      <c r="L374" s="31">
        <v>275.14999999999998</v>
      </c>
      <c r="M374" s="31">
        <v>93.087109999999996</v>
      </c>
      <c r="N374" s="1"/>
      <c r="O374" s="1"/>
    </row>
    <row r="375" spans="1:15" ht="12.75" customHeight="1">
      <c r="A375" s="33">
        <v>365</v>
      </c>
      <c r="B375" s="53" t="s">
        <v>473</v>
      </c>
      <c r="C375" s="31">
        <v>537.15</v>
      </c>
      <c r="D375" s="36">
        <v>540.06666666666672</v>
      </c>
      <c r="E375" s="36">
        <v>532.13333333333344</v>
      </c>
      <c r="F375" s="36">
        <v>527.11666666666667</v>
      </c>
      <c r="G375" s="36">
        <v>519.18333333333339</v>
      </c>
      <c r="H375" s="36">
        <v>545.08333333333348</v>
      </c>
      <c r="I375" s="36">
        <v>553.01666666666665</v>
      </c>
      <c r="J375" s="36">
        <v>558.03333333333353</v>
      </c>
      <c r="K375" s="31">
        <v>548</v>
      </c>
      <c r="L375" s="31">
        <v>535.04999999999995</v>
      </c>
      <c r="M375" s="31">
        <v>4.33657</v>
      </c>
      <c r="N375" s="1"/>
      <c r="O375" s="1"/>
    </row>
    <row r="376" spans="1:15" ht="12.75" customHeight="1">
      <c r="A376" s="33">
        <v>366</v>
      </c>
      <c r="B376" s="53" t="s">
        <v>292</v>
      </c>
      <c r="C376" s="31">
        <v>1291.8</v>
      </c>
      <c r="D376" s="36">
        <v>1308.2</v>
      </c>
      <c r="E376" s="36">
        <v>1266.6000000000001</v>
      </c>
      <c r="F376" s="36">
        <v>1241.4000000000001</v>
      </c>
      <c r="G376" s="36">
        <v>1199.8000000000002</v>
      </c>
      <c r="H376" s="36">
        <v>1333.4</v>
      </c>
      <c r="I376" s="36">
        <v>1375</v>
      </c>
      <c r="J376" s="36">
        <v>1400.2</v>
      </c>
      <c r="K376" s="31">
        <v>1349.8</v>
      </c>
      <c r="L376" s="31">
        <v>1283</v>
      </c>
      <c r="M376" s="31">
        <v>7.9426600000000001</v>
      </c>
      <c r="N376" s="1"/>
      <c r="O376" s="1"/>
    </row>
    <row r="377" spans="1:15" ht="12.75" customHeight="1">
      <c r="A377" s="33">
        <v>367</v>
      </c>
      <c r="B377" s="53" t="s">
        <v>474</v>
      </c>
      <c r="C377" s="31">
        <v>613.6</v>
      </c>
      <c r="D377" s="36">
        <v>615.01666666666677</v>
      </c>
      <c r="E377" s="36">
        <v>608.83333333333348</v>
      </c>
      <c r="F377" s="36">
        <v>604.06666666666672</v>
      </c>
      <c r="G377" s="36">
        <v>597.88333333333344</v>
      </c>
      <c r="H377" s="36">
        <v>619.78333333333353</v>
      </c>
      <c r="I377" s="36">
        <v>625.9666666666667</v>
      </c>
      <c r="J377" s="36">
        <v>630.73333333333358</v>
      </c>
      <c r="K377" s="31">
        <v>621.20000000000005</v>
      </c>
      <c r="L377" s="31">
        <v>610.25</v>
      </c>
      <c r="M377" s="31">
        <v>1.9716499999999999</v>
      </c>
      <c r="N377" s="1"/>
      <c r="O377" s="1"/>
    </row>
    <row r="378" spans="1:15" ht="12.75" customHeight="1">
      <c r="A378" s="33">
        <v>368</v>
      </c>
      <c r="B378" s="53" t="s">
        <v>475</v>
      </c>
      <c r="C378" s="31">
        <v>185.4</v>
      </c>
      <c r="D378" s="36">
        <v>187.08333333333334</v>
      </c>
      <c r="E378" s="36">
        <v>182.16666666666669</v>
      </c>
      <c r="F378" s="36">
        <v>178.93333333333334</v>
      </c>
      <c r="G378" s="36">
        <v>174.01666666666668</v>
      </c>
      <c r="H378" s="36">
        <v>190.31666666666669</v>
      </c>
      <c r="I378" s="36">
        <v>195.23333333333338</v>
      </c>
      <c r="J378" s="36">
        <v>198.4666666666667</v>
      </c>
      <c r="K378" s="31">
        <v>192</v>
      </c>
      <c r="L378" s="31">
        <v>183.85</v>
      </c>
      <c r="M378" s="31">
        <v>10.30048</v>
      </c>
      <c r="N378" s="1"/>
      <c r="O378" s="1"/>
    </row>
    <row r="379" spans="1:15" ht="12.75" customHeight="1">
      <c r="A379" s="33">
        <v>369</v>
      </c>
      <c r="B379" s="53" t="s">
        <v>875</v>
      </c>
      <c r="C379" s="31">
        <v>4763.1499999999996</v>
      </c>
      <c r="D379" s="36">
        <v>4765.6000000000004</v>
      </c>
      <c r="E379" s="36">
        <v>4731.1500000000005</v>
      </c>
      <c r="F379" s="36">
        <v>4699.1500000000005</v>
      </c>
      <c r="G379" s="36">
        <v>4664.7000000000007</v>
      </c>
      <c r="H379" s="36">
        <v>4797.6000000000004</v>
      </c>
      <c r="I379" s="36">
        <v>4832.0500000000011</v>
      </c>
      <c r="J379" s="36">
        <v>4864.05</v>
      </c>
      <c r="K379" s="31">
        <v>4800.05</v>
      </c>
      <c r="L379" s="31">
        <v>4733.6000000000004</v>
      </c>
      <c r="M379" s="31">
        <v>9.7750000000000004E-2</v>
      </c>
      <c r="N379" s="1"/>
      <c r="O379" s="1"/>
    </row>
    <row r="380" spans="1:15" ht="12.75" customHeight="1">
      <c r="A380" s="33">
        <v>370</v>
      </c>
      <c r="B380" s="53" t="s">
        <v>293</v>
      </c>
      <c r="C380" s="31">
        <v>16372.3</v>
      </c>
      <c r="D380" s="36">
        <v>16319</v>
      </c>
      <c r="E380" s="36">
        <v>16240.599999999999</v>
      </c>
      <c r="F380" s="36">
        <v>16108.899999999998</v>
      </c>
      <c r="G380" s="36">
        <v>16030.499999999996</v>
      </c>
      <c r="H380" s="36">
        <v>16450.7</v>
      </c>
      <c r="I380" s="36">
        <v>16529.100000000002</v>
      </c>
      <c r="J380" s="36">
        <v>16660.800000000003</v>
      </c>
      <c r="K380" s="31">
        <v>16397.400000000001</v>
      </c>
      <c r="L380" s="31">
        <v>16187.3</v>
      </c>
      <c r="M380" s="31">
        <v>0.14082</v>
      </c>
      <c r="N380" s="1"/>
      <c r="O380" s="1"/>
    </row>
    <row r="381" spans="1:15" ht="12.75" customHeight="1">
      <c r="A381" s="33">
        <v>371</v>
      </c>
      <c r="B381" s="53" t="s">
        <v>200</v>
      </c>
      <c r="C381" s="31">
        <v>136.55000000000001</v>
      </c>
      <c r="D381" s="36">
        <v>136.11666666666667</v>
      </c>
      <c r="E381" s="36">
        <v>134.73333333333335</v>
      </c>
      <c r="F381" s="36">
        <v>132.91666666666669</v>
      </c>
      <c r="G381" s="36">
        <v>131.53333333333336</v>
      </c>
      <c r="H381" s="36">
        <v>137.93333333333334</v>
      </c>
      <c r="I381" s="36">
        <v>139.31666666666666</v>
      </c>
      <c r="J381" s="36">
        <v>141.13333333333333</v>
      </c>
      <c r="K381" s="31">
        <v>137.5</v>
      </c>
      <c r="L381" s="31">
        <v>134.30000000000001</v>
      </c>
      <c r="M381" s="31">
        <v>445.60289999999998</v>
      </c>
      <c r="N381" s="1"/>
      <c r="O381" s="1"/>
    </row>
    <row r="382" spans="1:15" ht="12.75" customHeight="1">
      <c r="A382" s="33">
        <v>372</v>
      </c>
      <c r="B382" s="53" t="s">
        <v>476</v>
      </c>
      <c r="C382" s="31">
        <v>586.15</v>
      </c>
      <c r="D382" s="36">
        <v>583.71666666666658</v>
      </c>
      <c r="E382" s="36">
        <v>574.48333333333312</v>
      </c>
      <c r="F382" s="36">
        <v>562.81666666666649</v>
      </c>
      <c r="G382" s="36">
        <v>553.58333333333303</v>
      </c>
      <c r="H382" s="36">
        <v>595.38333333333321</v>
      </c>
      <c r="I382" s="36">
        <v>604.61666666666656</v>
      </c>
      <c r="J382" s="36">
        <v>616.2833333333333</v>
      </c>
      <c r="K382" s="31">
        <v>592.95000000000005</v>
      </c>
      <c r="L382" s="31">
        <v>572.04999999999995</v>
      </c>
      <c r="M382" s="31">
        <v>6.5331999999999999</v>
      </c>
      <c r="N382" s="1"/>
      <c r="O382" s="1"/>
    </row>
    <row r="383" spans="1:15" ht="12.75" customHeight="1">
      <c r="A383" s="33">
        <v>373</v>
      </c>
      <c r="B383" s="53" t="s">
        <v>207</v>
      </c>
      <c r="C383" s="31">
        <v>254.55</v>
      </c>
      <c r="D383" s="36">
        <v>254.85</v>
      </c>
      <c r="E383" s="36">
        <v>251.89999999999998</v>
      </c>
      <c r="F383" s="36">
        <v>249.24999999999997</v>
      </c>
      <c r="G383" s="36">
        <v>246.29999999999995</v>
      </c>
      <c r="H383" s="36">
        <v>257.5</v>
      </c>
      <c r="I383" s="36">
        <v>260.45</v>
      </c>
      <c r="J383" s="36">
        <v>263.10000000000002</v>
      </c>
      <c r="K383" s="31">
        <v>257.8</v>
      </c>
      <c r="L383" s="31">
        <v>252.2</v>
      </c>
      <c r="M383" s="31">
        <v>97.744600000000005</v>
      </c>
      <c r="N383" s="1"/>
      <c r="O383" s="1"/>
    </row>
    <row r="384" spans="1:15" ht="12.75" customHeight="1">
      <c r="A384" s="33">
        <v>374</v>
      </c>
      <c r="B384" s="53" t="s">
        <v>208</v>
      </c>
      <c r="C384" s="31">
        <v>471.6</v>
      </c>
      <c r="D384" s="36">
        <v>471.25</v>
      </c>
      <c r="E384" s="36">
        <v>465.6</v>
      </c>
      <c r="F384" s="36">
        <v>459.6</v>
      </c>
      <c r="G384" s="36">
        <v>453.95000000000005</v>
      </c>
      <c r="H384" s="36">
        <v>477.25</v>
      </c>
      <c r="I384" s="36">
        <v>482.9</v>
      </c>
      <c r="J384" s="36">
        <v>488.9</v>
      </c>
      <c r="K384" s="31">
        <v>476.9</v>
      </c>
      <c r="L384" s="31">
        <v>465.25</v>
      </c>
      <c r="M384" s="31">
        <v>74.484070000000003</v>
      </c>
      <c r="N384" s="1"/>
      <c r="O384" s="1"/>
    </row>
    <row r="385" spans="1:15" ht="12.75" customHeight="1">
      <c r="A385" s="33">
        <v>375</v>
      </c>
      <c r="B385" s="53" t="s">
        <v>477</v>
      </c>
      <c r="C385" s="31">
        <v>610.35</v>
      </c>
      <c r="D385" s="36">
        <v>608.51666666666665</v>
      </c>
      <c r="E385" s="36">
        <v>603.13333333333333</v>
      </c>
      <c r="F385" s="36">
        <v>595.91666666666663</v>
      </c>
      <c r="G385" s="36">
        <v>590.5333333333333</v>
      </c>
      <c r="H385" s="36">
        <v>615.73333333333335</v>
      </c>
      <c r="I385" s="36">
        <v>621.11666666666656</v>
      </c>
      <c r="J385" s="36">
        <v>628.33333333333337</v>
      </c>
      <c r="K385" s="31">
        <v>613.9</v>
      </c>
      <c r="L385" s="31">
        <v>601.29999999999995</v>
      </c>
      <c r="M385" s="31">
        <v>2.2481399999999998</v>
      </c>
      <c r="N385" s="1"/>
      <c r="O385" s="1"/>
    </row>
    <row r="386" spans="1:15" ht="12.75" customHeight="1">
      <c r="A386" s="33">
        <v>376</v>
      </c>
      <c r="B386" s="53" t="s">
        <v>478</v>
      </c>
      <c r="C386" s="31">
        <v>700.75</v>
      </c>
      <c r="D386" s="36">
        <v>697.5333333333333</v>
      </c>
      <c r="E386" s="36">
        <v>689.06666666666661</v>
      </c>
      <c r="F386" s="36">
        <v>677.38333333333333</v>
      </c>
      <c r="G386" s="36">
        <v>668.91666666666663</v>
      </c>
      <c r="H386" s="36">
        <v>709.21666666666658</v>
      </c>
      <c r="I386" s="36">
        <v>717.68333333333328</v>
      </c>
      <c r="J386" s="36">
        <v>729.36666666666656</v>
      </c>
      <c r="K386" s="31">
        <v>706</v>
      </c>
      <c r="L386" s="31">
        <v>685.85</v>
      </c>
      <c r="M386" s="31">
        <v>12.5435</v>
      </c>
      <c r="N386" s="1"/>
      <c r="O386" s="1"/>
    </row>
    <row r="387" spans="1:15" ht="12.75" customHeight="1">
      <c r="A387" s="33">
        <v>377</v>
      </c>
      <c r="B387" s="53" t="s">
        <v>479</v>
      </c>
      <c r="C387" s="31">
        <v>1700.9</v>
      </c>
      <c r="D387" s="36">
        <v>1699.5</v>
      </c>
      <c r="E387" s="36">
        <v>1682</v>
      </c>
      <c r="F387" s="36">
        <v>1663.1</v>
      </c>
      <c r="G387" s="36">
        <v>1645.6</v>
      </c>
      <c r="H387" s="36">
        <v>1718.4</v>
      </c>
      <c r="I387" s="36">
        <v>1735.9</v>
      </c>
      <c r="J387" s="36">
        <v>1754.8000000000002</v>
      </c>
      <c r="K387" s="31">
        <v>1717</v>
      </c>
      <c r="L387" s="31">
        <v>1680.6</v>
      </c>
      <c r="M387" s="31">
        <v>2.3504999999999998</v>
      </c>
      <c r="N387" s="1"/>
      <c r="O387" s="1"/>
    </row>
    <row r="388" spans="1:15" ht="12.75" customHeight="1">
      <c r="A388" s="33">
        <v>378</v>
      </c>
      <c r="B388" s="53" t="s">
        <v>480</v>
      </c>
      <c r="C388" s="31">
        <v>264.10000000000002</v>
      </c>
      <c r="D388" s="36">
        <v>263.58333333333331</v>
      </c>
      <c r="E388" s="36">
        <v>259.56666666666661</v>
      </c>
      <c r="F388" s="36">
        <v>255.0333333333333</v>
      </c>
      <c r="G388" s="36">
        <v>251.01666666666659</v>
      </c>
      <c r="H388" s="36">
        <v>268.11666666666662</v>
      </c>
      <c r="I388" s="36">
        <v>272.13333333333338</v>
      </c>
      <c r="J388" s="36">
        <v>276.66666666666663</v>
      </c>
      <c r="K388" s="31">
        <v>267.60000000000002</v>
      </c>
      <c r="L388" s="31">
        <v>259.05</v>
      </c>
      <c r="M388" s="31">
        <v>128.17238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171.15</v>
      </c>
      <c r="D389" s="36">
        <v>171.28333333333333</v>
      </c>
      <c r="E389" s="36">
        <v>169.16666666666666</v>
      </c>
      <c r="F389" s="36">
        <v>167.18333333333334</v>
      </c>
      <c r="G389" s="36">
        <v>165.06666666666666</v>
      </c>
      <c r="H389" s="36">
        <v>173.26666666666665</v>
      </c>
      <c r="I389" s="36">
        <v>175.38333333333333</v>
      </c>
      <c r="J389" s="36">
        <v>177.36666666666665</v>
      </c>
      <c r="K389" s="31">
        <v>173.4</v>
      </c>
      <c r="L389" s="31">
        <v>169.3</v>
      </c>
      <c r="M389" s="31">
        <v>24.483149999999998</v>
      </c>
      <c r="N389" s="1"/>
      <c r="O389" s="1"/>
    </row>
    <row r="390" spans="1:15" ht="12.75" customHeight="1">
      <c r="A390" s="33">
        <v>380</v>
      </c>
      <c r="B390" s="53" t="s">
        <v>481</v>
      </c>
      <c r="C390" s="31">
        <v>1349.4</v>
      </c>
      <c r="D390" s="36">
        <v>1354.4666666666667</v>
      </c>
      <c r="E390" s="36">
        <v>1334.9333333333334</v>
      </c>
      <c r="F390" s="36">
        <v>1320.4666666666667</v>
      </c>
      <c r="G390" s="36">
        <v>1300.9333333333334</v>
      </c>
      <c r="H390" s="36">
        <v>1368.9333333333334</v>
      </c>
      <c r="I390" s="36">
        <v>1388.4666666666667</v>
      </c>
      <c r="J390" s="36">
        <v>1402.9333333333334</v>
      </c>
      <c r="K390" s="31">
        <v>1374</v>
      </c>
      <c r="L390" s="31">
        <v>1340</v>
      </c>
      <c r="M390" s="31">
        <v>0.89585999999999999</v>
      </c>
      <c r="N390" s="1"/>
      <c r="O390" s="1"/>
    </row>
    <row r="391" spans="1:15" ht="12.75" customHeight="1">
      <c r="A391" s="33">
        <v>381</v>
      </c>
      <c r="B391" s="53" t="s">
        <v>482</v>
      </c>
      <c r="C391" s="31">
        <v>307.45</v>
      </c>
      <c r="D391" s="36">
        <v>308.2</v>
      </c>
      <c r="E391" s="36">
        <v>303.79999999999995</v>
      </c>
      <c r="F391" s="36">
        <v>300.14999999999998</v>
      </c>
      <c r="G391" s="36">
        <v>295.74999999999994</v>
      </c>
      <c r="H391" s="36">
        <v>311.84999999999997</v>
      </c>
      <c r="I391" s="36">
        <v>316.24999999999994</v>
      </c>
      <c r="J391" s="36">
        <v>319.89999999999998</v>
      </c>
      <c r="K391" s="31">
        <v>312.60000000000002</v>
      </c>
      <c r="L391" s="31">
        <v>304.55</v>
      </c>
      <c r="M391" s="31">
        <v>9.2379700000000007</v>
      </c>
      <c r="N391" s="1"/>
      <c r="O391" s="1"/>
    </row>
    <row r="392" spans="1:15" ht="12.75" customHeight="1">
      <c r="A392" s="33">
        <v>382</v>
      </c>
      <c r="B392" s="53" t="s">
        <v>483</v>
      </c>
      <c r="C392" s="31">
        <v>274.89999999999998</v>
      </c>
      <c r="D392" s="36">
        <v>274.7833333333333</v>
      </c>
      <c r="E392" s="36">
        <v>271.16666666666663</v>
      </c>
      <c r="F392" s="36">
        <v>267.43333333333334</v>
      </c>
      <c r="G392" s="36">
        <v>263.81666666666666</v>
      </c>
      <c r="H392" s="36">
        <v>278.51666666666659</v>
      </c>
      <c r="I392" s="36">
        <v>282.13333333333327</v>
      </c>
      <c r="J392" s="36">
        <v>285.86666666666656</v>
      </c>
      <c r="K392" s="31">
        <v>278.39999999999998</v>
      </c>
      <c r="L392" s="31">
        <v>271.05</v>
      </c>
      <c r="M392" s="31">
        <v>7.2496999999999998</v>
      </c>
      <c r="N392" s="1"/>
      <c r="O392" s="1"/>
    </row>
    <row r="393" spans="1:15" ht="12.75" customHeight="1">
      <c r="A393" s="33">
        <v>383</v>
      </c>
      <c r="B393" s="53" t="s">
        <v>484</v>
      </c>
      <c r="C393" s="31">
        <v>145.75</v>
      </c>
      <c r="D393" s="36">
        <v>144.71666666666667</v>
      </c>
      <c r="E393" s="36">
        <v>142.83333333333334</v>
      </c>
      <c r="F393" s="36">
        <v>139.91666666666669</v>
      </c>
      <c r="G393" s="36">
        <v>138.03333333333336</v>
      </c>
      <c r="H393" s="36">
        <v>147.63333333333333</v>
      </c>
      <c r="I393" s="36">
        <v>149.51666666666665</v>
      </c>
      <c r="J393" s="36">
        <v>152.43333333333331</v>
      </c>
      <c r="K393" s="31">
        <v>146.6</v>
      </c>
      <c r="L393" s="31">
        <v>141.80000000000001</v>
      </c>
      <c r="M393" s="31">
        <v>29.657769999999999</v>
      </c>
      <c r="N393" s="1"/>
      <c r="O393" s="1"/>
    </row>
    <row r="394" spans="1:15" ht="12.75" customHeight="1">
      <c r="A394" s="33">
        <v>384</v>
      </c>
      <c r="B394" s="53" t="s">
        <v>485</v>
      </c>
      <c r="C394" s="31">
        <v>3040.4</v>
      </c>
      <c r="D394" s="36">
        <v>2997.0499999999997</v>
      </c>
      <c r="E394" s="36">
        <v>2938.0999999999995</v>
      </c>
      <c r="F394" s="36">
        <v>2835.7999999999997</v>
      </c>
      <c r="G394" s="36">
        <v>2776.8499999999995</v>
      </c>
      <c r="H394" s="36">
        <v>3099.3499999999995</v>
      </c>
      <c r="I394" s="36">
        <v>3158.2999999999993</v>
      </c>
      <c r="J394" s="36">
        <v>3260.5999999999995</v>
      </c>
      <c r="K394" s="31">
        <v>3056</v>
      </c>
      <c r="L394" s="31">
        <v>2894.75</v>
      </c>
      <c r="M394" s="31">
        <v>0.38362000000000002</v>
      </c>
      <c r="N394" s="1"/>
      <c r="O394" s="1"/>
    </row>
    <row r="395" spans="1:15" ht="12.75" customHeight="1">
      <c r="A395" s="33">
        <v>385</v>
      </c>
      <c r="B395" s="53" t="s">
        <v>486</v>
      </c>
      <c r="C395" s="31">
        <v>76.55</v>
      </c>
      <c r="D395" s="36">
        <v>76.933333333333323</v>
      </c>
      <c r="E395" s="36">
        <v>75.766666666666652</v>
      </c>
      <c r="F395" s="36">
        <v>74.983333333333334</v>
      </c>
      <c r="G395" s="36">
        <v>73.816666666666663</v>
      </c>
      <c r="H395" s="36">
        <v>77.71666666666664</v>
      </c>
      <c r="I395" s="36">
        <v>78.883333333333297</v>
      </c>
      <c r="J395" s="36">
        <v>79.666666666666629</v>
      </c>
      <c r="K395" s="31">
        <v>78.099999999999994</v>
      </c>
      <c r="L395" s="31">
        <v>76.150000000000006</v>
      </c>
      <c r="M395" s="31">
        <v>26.976230000000001</v>
      </c>
      <c r="N395" s="1"/>
      <c r="O395" s="1"/>
    </row>
    <row r="396" spans="1:15" ht="12.75" customHeight="1">
      <c r="A396" s="33">
        <v>386</v>
      </c>
      <c r="B396" s="53" t="s">
        <v>487</v>
      </c>
      <c r="C396" s="31">
        <v>1913.6</v>
      </c>
      <c r="D396" s="36">
        <v>1926.1833333333334</v>
      </c>
      <c r="E396" s="36">
        <v>1887.4166666666667</v>
      </c>
      <c r="F396" s="36">
        <v>1861.2333333333333</v>
      </c>
      <c r="G396" s="36">
        <v>1822.4666666666667</v>
      </c>
      <c r="H396" s="36">
        <v>1952.3666666666668</v>
      </c>
      <c r="I396" s="36">
        <v>1991.1333333333332</v>
      </c>
      <c r="J396" s="36">
        <v>2017.3166666666668</v>
      </c>
      <c r="K396" s="31">
        <v>1964.95</v>
      </c>
      <c r="L396" s="31">
        <v>1900</v>
      </c>
      <c r="M396" s="31">
        <v>2.2140200000000001</v>
      </c>
      <c r="N396" s="1"/>
      <c r="O396" s="1"/>
    </row>
    <row r="397" spans="1:15" ht="12.75" customHeight="1">
      <c r="A397" s="33">
        <v>387</v>
      </c>
      <c r="B397" s="53" t="s">
        <v>488</v>
      </c>
      <c r="C397" s="31">
        <v>222.8</v>
      </c>
      <c r="D397" s="36">
        <v>221.58333333333334</v>
      </c>
      <c r="E397" s="36">
        <v>217.36666666666667</v>
      </c>
      <c r="F397" s="36">
        <v>211.93333333333334</v>
      </c>
      <c r="G397" s="36">
        <v>207.71666666666667</v>
      </c>
      <c r="H397" s="36">
        <v>227.01666666666668</v>
      </c>
      <c r="I397" s="36">
        <v>231.23333333333332</v>
      </c>
      <c r="J397" s="36">
        <v>236.66666666666669</v>
      </c>
      <c r="K397" s="31">
        <v>225.8</v>
      </c>
      <c r="L397" s="31">
        <v>216.15</v>
      </c>
      <c r="M397" s="31">
        <v>46.524760000000001</v>
      </c>
      <c r="N397" s="1"/>
      <c r="O397" s="1"/>
    </row>
    <row r="398" spans="1:15" ht="12.75" customHeight="1">
      <c r="A398" s="33">
        <v>388</v>
      </c>
      <c r="B398" s="53" t="s">
        <v>489</v>
      </c>
      <c r="C398" s="31">
        <v>840.45</v>
      </c>
      <c r="D398" s="36">
        <v>840.48333333333323</v>
      </c>
      <c r="E398" s="36">
        <v>835.01666666666642</v>
      </c>
      <c r="F398" s="36">
        <v>829.58333333333314</v>
      </c>
      <c r="G398" s="36">
        <v>824.11666666666633</v>
      </c>
      <c r="H398" s="36">
        <v>845.91666666666652</v>
      </c>
      <c r="I398" s="36">
        <v>851.38333333333344</v>
      </c>
      <c r="J398" s="36">
        <v>856.81666666666661</v>
      </c>
      <c r="K398" s="31">
        <v>845.95</v>
      </c>
      <c r="L398" s="31">
        <v>835.05</v>
      </c>
      <c r="M398" s="31">
        <v>0.48586000000000001</v>
      </c>
      <c r="N398" s="1"/>
      <c r="O398" s="1"/>
    </row>
    <row r="399" spans="1:15" ht="12.75" customHeight="1">
      <c r="A399" s="33">
        <v>389</v>
      </c>
      <c r="B399" s="53" t="s">
        <v>209</v>
      </c>
      <c r="C399" s="31">
        <v>2920.2</v>
      </c>
      <c r="D399" s="36">
        <v>2924.6</v>
      </c>
      <c r="E399" s="36">
        <v>2907.6</v>
      </c>
      <c r="F399" s="36">
        <v>2895</v>
      </c>
      <c r="G399" s="36">
        <v>2878</v>
      </c>
      <c r="H399" s="36">
        <v>2937.2</v>
      </c>
      <c r="I399" s="36">
        <v>2954.2</v>
      </c>
      <c r="J399" s="36">
        <v>2966.7999999999997</v>
      </c>
      <c r="K399" s="31">
        <v>2941.6</v>
      </c>
      <c r="L399" s="31">
        <v>2912</v>
      </c>
      <c r="M399" s="31">
        <v>37.211489999999998</v>
      </c>
      <c r="N399" s="1"/>
      <c r="O399" s="1"/>
    </row>
    <row r="400" spans="1:15" ht="12.75" customHeight="1">
      <c r="A400" s="33">
        <v>390</v>
      </c>
      <c r="B400" s="53" t="s">
        <v>490</v>
      </c>
      <c r="C400" s="31">
        <v>105.45</v>
      </c>
      <c r="D400" s="36">
        <v>105.31666666666666</v>
      </c>
      <c r="E400" s="36">
        <v>104.68333333333332</v>
      </c>
      <c r="F400" s="36">
        <v>103.91666666666666</v>
      </c>
      <c r="G400" s="36">
        <v>103.28333333333332</v>
      </c>
      <c r="H400" s="36">
        <v>106.08333333333333</v>
      </c>
      <c r="I400" s="36">
        <v>106.71666666666665</v>
      </c>
      <c r="J400" s="36">
        <v>107.48333333333333</v>
      </c>
      <c r="K400" s="31">
        <v>105.95</v>
      </c>
      <c r="L400" s="31">
        <v>104.55</v>
      </c>
      <c r="M400" s="31">
        <v>6.7864599999999999</v>
      </c>
      <c r="N400" s="1"/>
      <c r="O400" s="1"/>
    </row>
    <row r="401" spans="1:15" ht="12.75" customHeight="1">
      <c r="A401" s="33">
        <v>391</v>
      </c>
      <c r="B401" s="53" t="s">
        <v>491</v>
      </c>
      <c r="C401" s="31">
        <v>718.3</v>
      </c>
      <c r="D401" s="36">
        <v>718.13333333333333</v>
      </c>
      <c r="E401" s="36">
        <v>711.51666666666665</v>
      </c>
      <c r="F401" s="36">
        <v>704.73333333333335</v>
      </c>
      <c r="G401" s="36">
        <v>698.11666666666667</v>
      </c>
      <c r="H401" s="36">
        <v>724.91666666666663</v>
      </c>
      <c r="I401" s="36">
        <v>731.53333333333319</v>
      </c>
      <c r="J401" s="36">
        <v>738.31666666666661</v>
      </c>
      <c r="K401" s="31">
        <v>724.75</v>
      </c>
      <c r="L401" s="31">
        <v>711.35</v>
      </c>
      <c r="M401" s="31">
        <v>0.45326</v>
      </c>
      <c r="N401" s="1"/>
      <c r="O401" s="1"/>
    </row>
    <row r="402" spans="1:15" ht="12.75" customHeight="1">
      <c r="A402" s="33">
        <v>392</v>
      </c>
      <c r="B402" s="53" t="s">
        <v>492</v>
      </c>
      <c r="C402" s="31">
        <v>1612.7</v>
      </c>
      <c r="D402" s="36">
        <v>1616.0333333333335</v>
      </c>
      <c r="E402" s="36">
        <v>1607.4666666666672</v>
      </c>
      <c r="F402" s="36">
        <v>1602.2333333333336</v>
      </c>
      <c r="G402" s="36">
        <v>1593.6666666666672</v>
      </c>
      <c r="H402" s="36">
        <v>1621.2666666666671</v>
      </c>
      <c r="I402" s="36">
        <v>1629.8333333333333</v>
      </c>
      <c r="J402" s="36">
        <v>1635.0666666666671</v>
      </c>
      <c r="K402" s="31">
        <v>1624.6</v>
      </c>
      <c r="L402" s="31">
        <v>1610.8</v>
      </c>
      <c r="M402" s="31">
        <v>1.6927700000000001</v>
      </c>
      <c r="N402" s="1"/>
      <c r="O402" s="1"/>
    </row>
    <row r="403" spans="1:15" ht="12.75" customHeight="1">
      <c r="A403" s="33">
        <v>393</v>
      </c>
      <c r="B403" s="53" t="s">
        <v>211</v>
      </c>
      <c r="C403" s="31">
        <v>730.35</v>
      </c>
      <c r="D403" s="36">
        <v>718.43333333333339</v>
      </c>
      <c r="E403" s="36">
        <v>705.01666666666677</v>
      </c>
      <c r="F403" s="36">
        <v>679.68333333333339</v>
      </c>
      <c r="G403" s="36">
        <v>666.26666666666677</v>
      </c>
      <c r="H403" s="36">
        <v>743.76666666666677</v>
      </c>
      <c r="I403" s="36">
        <v>757.18333333333328</v>
      </c>
      <c r="J403" s="36">
        <v>782.51666666666677</v>
      </c>
      <c r="K403" s="31">
        <v>731.85</v>
      </c>
      <c r="L403" s="31">
        <v>693.1</v>
      </c>
      <c r="M403" s="31">
        <v>44.092550000000003</v>
      </c>
      <c r="N403" s="1"/>
      <c r="O403" s="1"/>
    </row>
    <row r="404" spans="1:15" ht="12.75" customHeight="1">
      <c r="A404" s="33">
        <v>394</v>
      </c>
      <c r="B404" s="53" t="s">
        <v>212</v>
      </c>
      <c r="C404" s="31">
        <v>1485.3</v>
      </c>
      <c r="D404" s="36">
        <v>1478.45</v>
      </c>
      <c r="E404" s="36">
        <v>1467</v>
      </c>
      <c r="F404" s="36">
        <v>1448.7</v>
      </c>
      <c r="G404" s="36">
        <v>1437.25</v>
      </c>
      <c r="H404" s="36">
        <v>1496.75</v>
      </c>
      <c r="I404" s="36">
        <v>1508.2000000000003</v>
      </c>
      <c r="J404" s="36">
        <v>1526.5</v>
      </c>
      <c r="K404" s="31">
        <v>1489.9</v>
      </c>
      <c r="L404" s="31">
        <v>1460.15</v>
      </c>
      <c r="M404" s="31">
        <v>8.3697499999999998</v>
      </c>
      <c r="N404" s="1"/>
      <c r="O404" s="1"/>
    </row>
    <row r="405" spans="1:15" ht="12.75" customHeight="1">
      <c r="A405" s="33">
        <v>395</v>
      </c>
      <c r="B405" s="53" t="s">
        <v>493</v>
      </c>
      <c r="C405" s="31">
        <v>135.4</v>
      </c>
      <c r="D405" s="36">
        <v>133.86666666666665</v>
      </c>
      <c r="E405" s="36">
        <v>130.23333333333329</v>
      </c>
      <c r="F405" s="36">
        <v>125.06666666666663</v>
      </c>
      <c r="G405" s="36">
        <v>121.43333333333328</v>
      </c>
      <c r="H405" s="36">
        <v>139.0333333333333</v>
      </c>
      <c r="I405" s="36">
        <v>142.66666666666669</v>
      </c>
      <c r="J405" s="36">
        <v>147.83333333333331</v>
      </c>
      <c r="K405" s="31">
        <v>137.5</v>
      </c>
      <c r="L405" s="31">
        <v>128.69999999999999</v>
      </c>
      <c r="M405" s="31">
        <v>487.60930000000002</v>
      </c>
      <c r="N405" s="1"/>
      <c r="O405" s="1"/>
    </row>
    <row r="406" spans="1:15" ht="12.75" customHeight="1">
      <c r="A406" s="33">
        <v>396</v>
      </c>
      <c r="B406" s="53" t="s">
        <v>494</v>
      </c>
      <c r="C406" s="31">
        <v>4513.8500000000004</v>
      </c>
      <c r="D406" s="36">
        <v>4515.75</v>
      </c>
      <c r="E406" s="36">
        <v>4471.5</v>
      </c>
      <c r="F406" s="36">
        <v>4429.1499999999996</v>
      </c>
      <c r="G406" s="36">
        <v>4384.8999999999996</v>
      </c>
      <c r="H406" s="36">
        <v>4558.1000000000004</v>
      </c>
      <c r="I406" s="36">
        <v>4602.3500000000004</v>
      </c>
      <c r="J406" s="36">
        <v>4644.7000000000007</v>
      </c>
      <c r="K406" s="31">
        <v>4560</v>
      </c>
      <c r="L406" s="31">
        <v>4473.3999999999996</v>
      </c>
      <c r="M406" s="31">
        <v>0.26069999999999999</v>
      </c>
      <c r="N406" s="1"/>
      <c r="O406" s="1"/>
    </row>
    <row r="407" spans="1:15" ht="12.75" customHeight="1">
      <c r="A407" s="33">
        <v>397</v>
      </c>
      <c r="B407" s="53" t="s">
        <v>216</v>
      </c>
      <c r="C407" s="31">
        <v>2586.85</v>
      </c>
      <c r="D407" s="36">
        <v>2593.7166666666667</v>
      </c>
      <c r="E407" s="36">
        <v>2571.4333333333334</v>
      </c>
      <c r="F407" s="36">
        <v>2556.0166666666669</v>
      </c>
      <c r="G407" s="36">
        <v>2533.7333333333336</v>
      </c>
      <c r="H407" s="36">
        <v>2609.1333333333332</v>
      </c>
      <c r="I407" s="36">
        <v>2631.416666666667</v>
      </c>
      <c r="J407" s="36">
        <v>2646.833333333333</v>
      </c>
      <c r="K407" s="31">
        <v>2616</v>
      </c>
      <c r="L407" s="31">
        <v>2578.3000000000002</v>
      </c>
      <c r="M407" s="31">
        <v>3.42605</v>
      </c>
      <c r="N407" s="1"/>
      <c r="O407" s="1"/>
    </row>
    <row r="408" spans="1:15" ht="12.75" customHeight="1">
      <c r="A408" s="33">
        <v>398</v>
      </c>
      <c r="B408" s="53" t="s">
        <v>876</v>
      </c>
      <c r="C408" s="31">
        <v>2042</v>
      </c>
      <c r="D408" s="36">
        <v>2008.3333333333333</v>
      </c>
      <c r="E408" s="36">
        <v>1951.6666666666665</v>
      </c>
      <c r="F408" s="36">
        <v>1861.3333333333333</v>
      </c>
      <c r="G408" s="36">
        <v>1804.6666666666665</v>
      </c>
      <c r="H408" s="36">
        <v>2098.6666666666665</v>
      </c>
      <c r="I408" s="36">
        <v>2155.333333333333</v>
      </c>
      <c r="J408" s="36">
        <v>2245.6666666666665</v>
      </c>
      <c r="K408" s="31">
        <v>2065</v>
      </c>
      <c r="L408" s="31">
        <v>1918</v>
      </c>
      <c r="M408" s="31">
        <v>2.8161299999999998</v>
      </c>
      <c r="N408" s="1"/>
      <c r="O408" s="1"/>
    </row>
    <row r="409" spans="1:15" ht="12.75" customHeight="1">
      <c r="A409" s="33">
        <v>399</v>
      </c>
      <c r="B409" s="53" t="s">
        <v>179</v>
      </c>
      <c r="C409" s="31">
        <v>119.4</v>
      </c>
      <c r="D409" s="36">
        <v>119.06666666666668</v>
      </c>
      <c r="E409" s="36">
        <v>118.23333333333335</v>
      </c>
      <c r="F409" s="36">
        <v>117.06666666666668</v>
      </c>
      <c r="G409" s="36">
        <v>116.23333333333335</v>
      </c>
      <c r="H409" s="36">
        <v>120.23333333333335</v>
      </c>
      <c r="I409" s="36">
        <v>121.06666666666669</v>
      </c>
      <c r="J409" s="36">
        <v>122.23333333333335</v>
      </c>
      <c r="K409" s="31">
        <v>119.9</v>
      </c>
      <c r="L409" s="31">
        <v>117.9</v>
      </c>
      <c r="M409" s="31">
        <v>85.619330000000005</v>
      </c>
      <c r="N409" s="1"/>
      <c r="O409" s="1"/>
    </row>
    <row r="410" spans="1:15" ht="12.75" customHeight="1">
      <c r="A410" s="33">
        <v>400</v>
      </c>
      <c r="B410" s="53" t="s">
        <v>495</v>
      </c>
      <c r="C410" s="31">
        <v>8566.65</v>
      </c>
      <c r="D410" s="36">
        <v>8644.9</v>
      </c>
      <c r="E410" s="36">
        <v>8451.7999999999993</v>
      </c>
      <c r="F410" s="36">
        <v>8336.9499999999989</v>
      </c>
      <c r="G410" s="36">
        <v>8143.8499999999985</v>
      </c>
      <c r="H410" s="36">
        <v>8759.75</v>
      </c>
      <c r="I410" s="36">
        <v>8952.8500000000022</v>
      </c>
      <c r="J410" s="36">
        <v>9067.7000000000007</v>
      </c>
      <c r="K410" s="31">
        <v>8838</v>
      </c>
      <c r="L410" s="31">
        <v>8530.0499999999993</v>
      </c>
      <c r="M410" s="31">
        <v>0.21374000000000001</v>
      </c>
      <c r="N410" s="1"/>
      <c r="O410" s="1"/>
    </row>
    <row r="411" spans="1:15" ht="12.75" customHeight="1">
      <c r="A411" s="33">
        <v>401</v>
      </c>
      <c r="B411" s="53" t="s">
        <v>496</v>
      </c>
      <c r="C411" s="31">
        <v>1525.5</v>
      </c>
      <c r="D411" s="36">
        <v>1523.1000000000001</v>
      </c>
      <c r="E411" s="36">
        <v>1500.3500000000004</v>
      </c>
      <c r="F411" s="36">
        <v>1475.2000000000003</v>
      </c>
      <c r="G411" s="36">
        <v>1452.4500000000005</v>
      </c>
      <c r="H411" s="36">
        <v>1548.2500000000002</v>
      </c>
      <c r="I411" s="36">
        <v>1570.9999999999998</v>
      </c>
      <c r="J411" s="36">
        <v>1596.15</v>
      </c>
      <c r="K411" s="31">
        <v>1545.85</v>
      </c>
      <c r="L411" s="31">
        <v>1497.95</v>
      </c>
      <c r="M411" s="31">
        <v>1.1392599999999999</v>
      </c>
      <c r="N411" s="1"/>
      <c r="O411" s="1"/>
    </row>
    <row r="412" spans="1:15" ht="12.75" customHeight="1">
      <c r="A412" s="33">
        <v>402</v>
      </c>
      <c r="B412" t="s">
        <v>877</v>
      </c>
      <c r="C412" s="31">
        <v>390.15</v>
      </c>
      <c r="D412" s="36">
        <v>388.68333333333334</v>
      </c>
      <c r="E412" s="36">
        <v>384.51666666666665</v>
      </c>
      <c r="F412" s="36">
        <v>378.88333333333333</v>
      </c>
      <c r="G412" s="36">
        <v>374.71666666666664</v>
      </c>
      <c r="H412" s="36">
        <v>394.31666666666666</v>
      </c>
      <c r="I412" s="36">
        <v>398.48333333333329</v>
      </c>
      <c r="J412" s="36">
        <v>404.11666666666667</v>
      </c>
      <c r="K412" s="31">
        <v>392.85</v>
      </c>
      <c r="L412" s="31">
        <v>383.05</v>
      </c>
      <c r="M412" s="31">
        <v>2.0162599999999999</v>
      </c>
      <c r="N412" s="1"/>
      <c r="O412" s="1"/>
    </row>
    <row r="413" spans="1:15" ht="12.75" customHeight="1">
      <c r="A413" s="33">
        <v>403</v>
      </c>
      <c r="B413" s="53" t="s">
        <v>497</v>
      </c>
      <c r="C413" s="31">
        <v>3318.9</v>
      </c>
      <c r="D413" s="36">
        <v>3313.8166666666671</v>
      </c>
      <c r="E413" s="36">
        <v>3255.0833333333339</v>
      </c>
      <c r="F413" s="36">
        <v>3191.2666666666669</v>
      </c>
      <c r="G413" s="36">
        <v>3132.5333333333338</v>
      </c>
      <c r="H413" s="36">
        <v>3377.6333333333341</v>
      </c>
      <c r="I413" s="36">
        <v>3436.3666666666668</v>
      </c>
      <c r="J413" s="36">
        <v>3500.1833333333343</v>
      </c>
      <c r="K413" s="31">
        <v>3372.55</v>
      </c>
      <c r="L413" s="31">
        <v>3250</v>
      </c>
      <c r="M413" s="31">
        <v>0.91169</v>
      </c>
      <c r="N413" s="1"/>
      <c r="O413" s="1"/>
    </row>
    <row r="414" spans="1:15" ht="12.75" customHeight="1">
      <c r="A414" s="33">
        <v>404</v>
      </c>
      <c r="B414" s="53" t="s">
        <v>498</v>
      </c>
      <c r="C414" s="31">
        <v>370.25</v>
      </c>
      <c r="D414" s="36">
        <v>367.73333333333335</v>
      </c>
      <c r="E414" s="36">
        <v>364.01666666666671</v>
      </c>
      <c r="F414" s="36">
        <v>357.78333333333336</v>
      </c>
      <c r="G414" s="36">
        <v>354.06666666666672</v>
      </c>
      <c r="H414" s="36">
        <v>373.9666666666667</v>
      </c>
      <c r="I414" s="36">
        <v>377.68333333333339</v>
      </c>
      <c r="J414" s="36">
        <v>383.91666666666669</v>
      </c>
      <c r="K414" s="31">
        <v>371.45</v>
      </c>
      <c r="L414" s="31">
        <v>361.5</v>
      </c>
      <c r="M414" s="31">
        <v>1.46302</v>
      </c>
      <c r="N414" s="1"/>
      <c r="O414" s="1"/>
    </row>
    <row r="415" spans="1:15" ht="12.75" customHeight="1">
      <c r="A415" s="33">
        <v>405</v>
      </c>
      <c r="B415" s="53" t="s">
        <v>878</v>
      </c>
      <c r="C415" s="31">
        <v>975.2</v>
      </c>
      <c r="D415" s="36">
        <v>981.4</v>
      </c>
      <c r="E415" s="36">
        <v>953.8</v>
      </c>
      <c r="F415" s="36">
        <v>932.4</v>
      </c>
      <c r="G415" s="36">
        <v>904.8</v>
      </c>
      <c r="H415" s="36">
        <v>1002.8</v>
      </c>
      <c r="I415" s="36">
        <v>1030.4000000000001</v>
      </c>
      <c r="J415" s="36">
        <v>1051.8</v>
      </c>
      <c r="K415" s="31">
        <v>1009</v>
      </c>
      <c r="L415" s="31">
        <v>960</v>
      </c>
      <c r="M415" s="31">
        <v>4.16812</v>
      </c>
      <c r="N415" s="1"/>
      <c r="O415" s="1"/>
    </row>
    <row r="416" spans="1:15" ht="12.75" customHeight="1">
      <c r="A416" s="33">
        <v>406</v>
      </c>
      <c r="B416" s="53" t="s">
        <v>499</v>
      </c>
      <c r="C416" s="31">
        <v>759</v>
      </c>
      <c r="D416" s="36">
        <v>760.31666666666661</v>
      </c>
      <c r="E416" s="36">
        <v>747.58333333333326</v>
      </c>
      <c r="F416" s="36">
        <v>736.16666666666663</v>
      </c>
      <c r="G416" s="36">
        <v>723.43333333333328</v>
      </c>
      <c r="H416" s="36">
        <v>771.73333333333323</v>
      </c>
      <c r="I416" s="36">
        <v>784.46666666666658</v>
      </c>
      <c r="J416" s="36">
        <v>795.88333333333321</v>
      </c>
      <c r="K416" s="31">
        <v>773.05</v>
      </c>
      <c r="L416" s="31">
        <v>748.9</v>
      </c>
      <c r="M416" s="31">
        <v>0.85885999999999996</v>
      </c>
      <c r="N416" s="1"/>
      <c r="O416" s="1"/>
    </row>
    <row r="417" spans="1:15" ht="12.75" customHeight="1">
      <c r="A417" s="33">
        <v>407</v>
      </c>
      <c r="B417" s="53" t="s">
        <v>214</v>
      </c>
      <c r="C417" s="31">
        <v>25811.05</v>
      </c>
      <c r="D417" s="36">
        <v>25816</v>
      </c>
      <c r="E417" s="36">
        <v>25694.05</v>
      </c>
      <c r="F417" s="36">
        <v>25577.05</v>
      </c>
      <c r="G417" s="36">
        <v>25455.1</v>
      </c>
      <c r="H417" s="36">
        <v>25933</v>
      </c>
      <c r="I417" s="36">
        <v>26054.949999999997</v>
      </c>
      <c r="J417" s="36">
        <v>26171.95</v>
      </c>
      <c r="K417" s="31">
        <v>25937.95</v>
      </c>
      <c r="L417" s="31">
        <v>25699</v>
      </c>
      <c r="M417" s="31">
        <v>0.39306000000000002</v>
      </c>
      <c r="N417" s="1"/>
      <c r="O417" s="1"/>
    </row>
    <row r="418" spans="1:15" ht="12.75" customHeight="1">
      <c r="A418" s="33">
        <v>408</v>
      </c>
      <c r="B418" s="53" t="s">
        <v>500</v>
      </c>
      <c r="C418" s="31">
        <v>43.75</v>
      </c>
      <c r="D418" s="36">
        <v>43.65</v>
      </c>
      <c r="E418" s="36">
        <v>43.199999999999996</v>
      </c>
      <c r="F418" s="36">
        <v>42.65</v>
      </c>
      <c r="G418" s="36">
        <v>42.199999999999996</v>
      </c>
      <c r="H418" s="36">
        <v>44.199999999999996</v>
      </c>
      <c r="I418" s="36">
        <v>44.65</v>
      </c>
      <c r="J418" s="36">
        <v>45.199999999999996</v>
      </c>
      <c r="K418" s="31">
        <v>44.1</v>
      </c>
      <c r="L418" s="31">
        <v>43.1</v>
      </c>
      <c r="M418" s="31">
        <v>59.575670000000002</v>
      </c>
      <c r="N418" s="1"/>
      <c r="O418" s="1"/>
    </row>
    <row r="419" spans="1:15" ht="12.75" customHeight="1">
      <c r="A419" s="33">
        <v>409</v>
      </c>
      <c r="B419" s="53" t="s">
        <v>217</v>
      </c>
      <c r="C419" s="31">
        <v>2518.85</v>
      </c>
      <c r="D419" s="36">
        <v>2516.3166666666671</v>
      </c>
      <c r="E419" s="36">
        <v>2500.6333333333341</v>
      </c>
      <c r="F419" s="36">
        <v>2482.416666666667</v>
      </c>
      <c r="G419" s="36">
        <v>2466.733333333334</v>
      </c>
      <c r="H419" s="36">
        <v>2534.5333333333342</v>
      </c>
      <c r="I419" s="36">
        <v>2550.2166666666676</v>
      </c>
      <c r="J419" s="36">
        <v>2568.4333333333343</v>
      </c>
      <c r="K419" s="31">
        <v>2532</v>
      </c>
      <c r="L419" s="31">
        <v>2498.1</v>
      </c>
      <c r="M419" s="31">
        <v>6.5069600000000003</v>
      </c>
      <c r="N419" s="1"/>
      <c r="O419" s="1"/>
    </row>
    <row r="420" spans="1:15" ht="12.75" customHeight="1">
      <c r="A420" s="33">
        <v>410</v>
      </c>
      <c r="B420" s="53" t="s">
        <v>501</v>
      </c>
      <c r="C420" s="31">
        <v>620.04999999999995</v>
      </c>
      <c r="D420" s="36">
        <v>619.83333333333337</v>
      </c>
      <c r="E420" s="36">
        <v>609.86666666666679</v>
      </c>
      <c r="F420" s="36">
        <v>599.68333333333339</v>
      </c>
      <c r="G420" s="36">
        <v>589.71666666666681</v>
      </c>
      <c r="H420" s="36">
        <v>630.01666666666677</v>
      </c>
      <c r="I420" s="36">
        <v>639.98333333333323</v>
      </c>
      <c r="J420" s="36">
        <v>650.16666666666674</v>
      </c>
      <c r="K420" s="31">
        <v>629.79999999999995</v>
      </c>
      <c r="L420" s="31">
        <v>609.65</v>
      </c>
      <c r="M420" s="31">
        <v>4.5586799999999998</v>
      </c>
      <c r="N420" s="1"/>
      <c r="O420" s="1"/>
    </row>
    <row r="421" spans="1:15" ht="12.75" customHeight="1">
      <c r="A421" s="33">
        <v>411</v>
      </c>
      <c r="B421" s="53" t="s">
        <v>215</v>
      </c>
      <c r="C421" s="31">
        <v>5634.25</v>
      </c>
      <c r="D421" s="36">
        <v>5621.6500000000005</v>
      </c>
      <c r="E421" s="36">
        <v>5550.8500000000013</v>
      </c>
      <c r="F421" s="36">
        <v>5467.4500000000007</v>
      </c>
      <c r="G421" s="36">
        <v>5396.6500000000015</v>
      </c>
      <c r="H421" s="36">
        <v>5705.0500000000011</v>
      </c>
      <c r="I421" s="36">
        <v>5775.85</v>
      </c>
      <c r="J421" s="36">
        <v>5859.2500000000009</v>
      </c>
      <c r="K421" s="31">
        <v>5692.45</v>
      </c>
      <c r="L421" s="31">
        <v>5538.25</v>
      </c>
      <c r="M421" s="31">
        <v>2.4252199999999999</v>
      </c>
      <c r="N421" s="1"/>
      <c r="O421" s="1"/>
    </row>
    <row r="422" spans="1:15" ht="12.75" customHeight="1">
      <c r="A422" s="33">
        <v>412</v>
      </c>
      <c r="B422" s="53" t="s">
        <v>502</v>
      </c>
      <c r="C422" s="31">
        <v>1555</v>
      </c>
      <c r="D422" s="36">
        <v>1545.3833333333332</v>
      </c>
      <c r="E422" s="36">
        <v>1520.7666666666664</v>
      </c>
      <c r="F422" s="36">
        <v>1486.5333333333333</v>
      </c>
      <c r="G422" s="36">
        <v>1461.9166666666665</v>
      </c>
      <c r="H422" s="36">
        <v>1579.6166666666663</v>
      </c>
      <c r="I422" s="36">
        <v>1604.2333333333331</v>
      </c>
      <c r="J422" s="36">
        <v>1638.4666666666662</v>
      </c>
      <c r="K422" s="31">
        <v>1570</v>
      </c>
      <c r="L422" s="31">
        <v>1511.15</v>
      </c>
      <c r="M422" s="31">
        <v>3.15984</v>
      </c>
      <c r="N422" s="1"/>
      <c r="O422" s="1"/>
    </row>
    <row r="423" spans="1:15" ht="12.75" customHeight="1">
      <c r="A423" s="33">
        <v>413</v>
      </c>
      <c r="B423" s="53" t="s">
        <v>503</v>
      </c>
      <c r="C423" s="31">
        <v>8658.4</v>
      </c>
      <c r="D423" s="36">
        <v>8721.8166666666675</v>
      </c>
      <c r="E423" s="36">
        <v>8566.633333333335</v>
      </c>
      <c r="F423" s="36">
        <v>8474.8666666666668</v>
      </c>
      <c r="G423" s="36">
        <v>8319.6833333333343</v>
      </c>
      <c r="H423" s="36">
        <v>8813.5833333333358</v>
      </c>
      <c r="I423" s="36">
        <v>8968.7666666666664</v>
      </c>
      <c r="J423" s="36">
        <v>9060.5333333333365</v>
      </c>
      <c r="K423" s="31">
        <v>8877</v>
      </c>
      <c r="L423" s="31">
        <v>8630.0499999999993</v>
      </c>
      <c r="M423" s="31">
        <v>1.4665900000000001</v>
      </c>
      <c r="N423" s="1"/>
      <c r="O423" s="1"/>
    </row>
    <row r="424" spans="1:15" ht="12.75" customHeight="1">
      <c r="A424" s="33">
        <v>414</v>
      </c>
      <c r="B424" s="53" t="s">
        <v>294</v>
      </c>
      <c r="C424" s="31">
        <v>662.6</v>
      </c>
      <c r="D424" s="36">
        <v>666.9</v>
      </c>
      <c r="E424" s="36">
        <v>654.9</v>
      </c>
      <c r="F424" s="36">
        <v>647.20000000000005</v>
      </c>
      <c r="G424" s="36">
        <v>635.20000000000005</v>
      </c>
      <c r="H424" s="36">
        <v>674.59999999999991</v>
      </c>
      <c r="I424" s="36">
        <v>686.59999999999991</v>
      </c>
      <c r="J424" s="36">
        <v>694.29999999999984</v>
      </c>
      <c r="K424" s="31">
        <v>678.9</v>
      </c>
      <c r="L424" s="31">
        <v>659.2</v>
      </c>
      <c r="M424" s="31">
        <v>10.739420000000001</v>
      </c>
      <c r="N424" s="1"/>
      <c r="O424" s="1"/>
    </row>
    <row r="425" spans="1:15" ht="12.75" customHeight="1">
      <c r="A425" s="33">
        <v>415</v>
      </c>
      <c r="B425" s="53" t="s">
        <v>504</v>
      </c>
      <c r="C425" s="31">
        <v>742.05</v>
      </c>
      <c r="D425" s="36">
        <v>744.56666666666661</v>
      </c>
      <c r="E425" s="36">
        <v>735.53333333333319</v>
      </c>
      <c r="F425" s="36">
        <v>729.01666666666654</v>
      </c>
      <c r="G425" s="36">
        <v>719.98333333333312</v>
      </c>
      <c r="H425" s="36">
        <v>751.08333333333326</v>
      </c>
      <c r="I425" s="36">
        <v>760.11666666666656</v>
      </c>
      <c r="J425" s="36">
        <v>766.63333333333333</v>
      </c>
      <c r="K425" s="31">
        <v>753.6</v>
      </c>
      <c r="L425" s="31">
        <v>738.05</v>
      </c>
      <c r="M425" s="31">
        <v>9.11374</v>
      </c>
      <c r="N425" s="1"/>
      <c r="O425" s="1"/>
    </row>
    <row r="426" spans="1:15" ht="12.75" customHeight="1">
      <c r="A426" s="33">
        <v>416</v>
      </c>
      <c r="B426" s="53" t="s">
        <v>505</v>
      </c>
      <c r="C426" s="31">
        <v>563.75</v>
      </c>
      <c r="D426" s="36">
        <v>563.1</v>
      </c>
      <c r="E426" s="36">
        <v>555.80000000000007</v>
      </c>
      <c r="F426" s="36">
        <v>547.85</v>
      </c>
      <c r="G426" s="36">
        <v>540.55000000000007</v>
      </c>
      <c r="H426" s="36">
        <v>571.05000000000007</v>
      </c>
      <c r="I426" s="36">
        <v>578.35</v>
      </c>
      <c r="J426" s="36">
        <v>586.30000000000007</v>
      </c>
      <c r="K426" s="31">
        <v>570.4</v>
      </c>
      <c r="L426" s="31">
        <v>555.15</v>
      </c>
      <c r="M426" s="31">
        <v>5.5768700000000004</v>
      </c>
      <c r="N426" s="1"/>
      <c r="O426" s="1"/>
    </row>
    <row r="427" spans="1:15" ht="12.75" customHeight="1">
      <c r="A427" s="33">
        <v>417</v>
      </c>
      <c r="B427" s="53" t="s">
        <v>213</v>
      </c>
      <c r="C427" s="31">
        <v>764.75</v>
      </c>
      <c r="D427" s="36">
        <v>761.68333333333339</v>
      </c>
      <c r="E427" s="36">
        <v>755.66666666666674</v>
      </c>
      <c r="F427" s="36">
        <v>746.58333333333337</v>
      </c>
      <c r="G427" s="36">
        <v>740.56666666666672</v>
      </c>
      <c r="H427" s="36">
        <v>770.76666666666677</v>
      </c>
      <c r="I427" s="36">
        <v>776.78333333333342</v>
      </c>
      <c r="J427" s="36">
        <v>785.86666666666679</v>
      </c>
      <c r="K427" s="31">
        <v>767.7</v>
      </c>
      <c r="L427" s="31">
        <v>752.6</v>
      </c>
      <c r="M427" s="31">
        <v>99.396199999999993</v>
      </c>
      <c r="N427" s="1"/>
      <c r="O427" s="1"/>
    </row>
    <row r="428" spans="1:15" ht="12.75" customHeight="1">
      <c r="A428" s="33">
        <v>418</v>
      </c>
      <c r="B428" s="53" t="s">
        <v>210</v>
      </c>
      <c r="C428" s="31">
        <v>146.19999999999999</v>
      </c>
      <c r="D428" s="36">
        <v>145.56666666666666</v>
      </c>
      <c r="E428" s="36">
        <v>143.63333333333333</v>
      </c>
      <c r="F428" s="36">
        <v>141.06666666666666</v>
      </c>
      <c r="G428" s="36">
        <v>139.13333333333333</v>
      </c>
      <c r="H428" s="36">
        <v>148.13333333333333</v>
      </c>
      <c r="I428" s="36">
        <v>150.06666666666666</v>
      </c>
      <c r="J428" s="36">
        <v>152.63333333333333</v>
      </c>
      <c r="K428" s="31">
        <v>147.5</v>
      </c>
      <c r="L428" s="31">
        <v>143</v>
      </c>
      <c r="M428" s="31">
        <v>279.27587</v>
      </c>
      <c r="N428" s="1"/>
      <c r="O428" s="1"/>
    </row>
    <row r="429" spans="1:15" ht="12.75" customHeight="1">
      <c r="A429" s="33">
        <v>419</v>
      </c>
      <c r="B429" s="53" t="s">
        <v>506</v>
      </c>
      <c r="C429" s="31">
        <v>523</v>
      </c>
      <c r="D429" s="36">
        <v>526.69999999999993</v>
      </c>
      <c r="E429" s="36">
        <v>517.29999999999984</v>
      </c>
      <c r="F429" s="36">
        <v>511.59999999999991</v>
      </c>
      <c r="G429" s="36">
        <v>502.19999999999982</v>
      </c>
      <c r="H429" s="36">
        <v>532.39999999999986</v>
      </c>
      <c r="I429" s="36">
        <v>541.79999999999995</v>
      </c>
      <c r="J429" s="36">
        <v>547.49999999999989</v>
      </c>
      <c r="K429" s="31">
        <v>536.1</v>
      </c>
      <c r="L429" s="31">
        <v>521</v>
      </c>
      <c r="M429" s="31">
        <v>10.16372</v>
      </c>
      <c r="N429" s="1"/>
      <c r="O429" s="1"/>
    </row>
    <row r="430" spans="1:15" ht="12.75" customHeight="1">
      <c r="A430" s="33">
        <v>420</v>
      </c>
      <c r="B430" s="53" t="s">
        <v>507</v>
      </c>
      <c r="C430" s="31">
        <v>128.6</v>
      </c>
      <c r="D430" s="36">
        <v>128.65</v>
      </c>
      <c r="E430" s="36">
        <v>127.4</v>
      </c>
      <c r="F430" s="36">
        <v>126.2</v>
      </c>
      <c r="G430" s="36">
        <v>124.95</v>
      </c>
      <c r="H430" s="36">
        <v>129.85000000000002</v>
      </c>
      <c r="I430" s="36">
        <v>131.10000000000002</v>
      </c>
      <c r="J430" s="36">
        <v>132.30000000000001</v>
      </c>
      <c r="K430" s="31">
        <v>129.9</v>
      </c>
      <c r="L430" s="31">
        <v>127.45</v>
      </c>
      <c r="M430" s="31">
        <v>9.7290200000000002</v>
      </c>
      <c r="N430" s="1"/>
      <c r="O430" s="1"/>
    </row>
    <row r="431" spans="1:15" ht="12.75" customHeight="1">
      <c r="A431" s="33">
        <v>421</v>
      </c>
      <c r="B431" s="53" t="s">
        <v>508</v>
      </c>
      <c r="C431" s="31">
        <v>380.15</v>
      </c>
      <c r="D431" s="36">
        <v>375.7</v>
      </c>
      <c r="E431" s="36">
        <v>369</v>
      </c>
      <c r="F431" s="36">
        <v>357.85</v>
      </c>
      <c r="G431" s="36">
        <v>351.15000000000003</v>
      </c>
      <c r="H431" s="36">
        <v>386.84999999999997</v>
      </c>
      <c r="I431" s="36">
        <v>393.5499999999999</v>
      </c>
      <c r="J431" s="36">
        <v>404.69999999999993</v>
      </c>
      <c r="K431" s="31">
        <v>382.4</v>
      </c>
      <c r="L431" s="31">
        <v>364.55</v>
      </c>
      <c r="M431" s="31">
        <v>6.97173</v>
      </c>
      <c r="N431" s="1"/>
      <c r="O431" s="1"/>
    </row>
    <row r="432" spans="1:15" ht="12.75" customHeight="1">
      <c r="A432" s="33">
        <v>422</v>
      </c>
      <c r="B432" s="53" t="s">
        <v>509</v>
      </c>
      <c r="C432" s="31">
        <v>433.65</v>
      </c>
      <c r="D432" s="36">
        <v>425.76666666666665</v>
      </c>
      <c r="E432" s="36">
        <v>417.88333333333333</v>
      </c>
      <c r="F432" s="36">
        <v>402.11666666666667</v>
      </c>
      <c r="G432" s="36">
        <v>394.23333333333335</v>
      </c>
      <c r="H432" s="36">
        <v>441.5333333333333</v>
      </c>
      <c r="I432" s="36">
        <v>449.41666666666663</v>
      </c>
      <c r="J432" s="36">
        <v>465.18333333333328</v>
      </c>
      <c r="K432" s="31">
        <v>433.65</v>
      </c>
      <c r="L432" s="31">
        <v>410</v>
      </c>
      <c r="M432" s="31">
        <v>7.7056100000000001</v>
      </c>
      <c r="N432" s="1"/>
      <c r="O432" s="1"/>
    </row>
    <row r="433" spans="1:15" ht="12.75" customHeight="1">
      <c r="A433" s="33">
        <v>423</v>
      </c>
      <c r="B433" s="53" t="s">
        <v>218</v>
      </c>
      <c r="C433" s="31">
        <v>1609</v>
      </c>
      <c r="D433" s="36">
        <v>1617.9833333333333</v>
      </c>
      <c r="E433" s="36">
        <v>1597.1166666666668</v>
      </c>
      <c r="F433" s="36">
        <v>1585.2333333333333</v>
      </c>
      <c r="G433" s="36">
        <v>1564.3666666666668</v>
      </c>
      <c r="H433" s="36">
        <v>1629.8666666666668</v>
      </c>
      <c r="I433" s="36">
        <v>1650.7333333333331</v>
      </c>
      <c r="J433" s="36">
        <v>1662.6166666666668</v>
      </c>
      <c r="K433" s="31">
        <v>1638.85</v>
      </c>
      <c r="L433" s="31">
        <v>1606.1</v>
      </c>
      <c r="M433" s="31">
        <v>15.489800000000001</v>
      </c>
      <c r="N433" s="1"/>
      <c r="O433" s="1"/>
    </row>
    <row r="434" spans="1:15" ht="12.75" customHeight="1">
      <c r="A434" s="33">
        <v>424</v>
      </c>
      <c r="B434" s="53" t="s">
        <v>219</v>
      </c>
      <c r="C434" s="31">
        <v>622.95000000000005</v>
      </c>
      <c r="D434" s="36">
        <v>621.31666666666672</v>
      </c>
      <c r="E434" s="36">
        <v>616.63333333333344</v>
      </c>
      <c r="F434" s="36">
        <v>610.31666666666672</v>
      </c>
      <c r="G434" s="36">
        <v>605.63333333333344</v>
      </c>
      <c r="H434" s="36">
        <v>627.63333333333344</v>
      </c>
      <c r="I434" s="36">
        <v>632.31666666666661</v>
      </c>
      <c r="J434" s="36">
        <v>638.63333333333344</v>
      </c>
      <c r="K434" s="31">
        <v>626</v>
      </c>
      <c r="L434" s="31">
        <v>615</v>
      </c>
      <c r="M434" s="31">
        <v>2.9578000000000002</v>
      </c>
      <c r="N434" s="1"/>
      <c r="O434" s="1"/>
    </row>
    <row r="435" spans="1:15" ht="12.75" customHeight="1">
      <c r="A435" s="33">
        <v>425</v>
      </c>
      <c r="B435" s="53" t="s">
        <v>510</v>
      </c>
      <c r="C435" s="31">
        <v>4296.1499999999996</v>
      </c>
      <c r="D435" s="36">
        <v>4313.666666666667</v>
      </c>
      <c r="E435" s="36">
        <v>4232.4333333333343</v>
      </c>
      <c r="F435" s="36">
        <v>4168.7166666666672</v>
      </c>
      <c r="G435" s="36">
        <v>4087.4833333333345</v>
      </c>
      <c r="H435" s="36">
        <v>4377.3833333333341</v>
      </c>
      <c r="I435" s="36">
        <v>4458.6166666666659</v>
      </c>
      <c r="J435" s="36">
        <v>4522.3333333333339</v>
      </c>
      <c r="K435" s="31">
        <v>4394.8999999999996</v>
      </c>
      <c r="L435" s="31">
        <v>4249.95</v>
      </c>
      <c r="M435" s="31">
        <v>3.4124500000000002</v>
      </c>
      <c r="N435" s="1"/>
      <c r="O435" s="1"/>
    </row>
    <row r="436" spans="1:15" ht="12.75" customHeight="1">
      <c r="A436" s="33">
        <v>426</v>
      </c>
      <c r="B436" s="53" t="s">
        <v>511</v>
      </c>
      <c r="C436" s="31">
        <v>1083.95</v>
      </c>
      <c r="D436" s="36">
        <v>1088.6333333333334</v>
      </c>
      <c r="E436" s="36">
        <v>1073.3166666666668</v>
      </c>
      <c r="F436" s="36">
        <v>1062.6833333333334</v>
      </c>
      <c r="G436" s="36">
        <v>1047.3666666666668</v>
      </c>
      <c r="H436" s="36">
        <v>1099.2666666666669</v>
      </c>
      <c r="I436" s="36">
        <v>1114.5833333333335</v>
      </c>
      <c r="J436" s="36">
        <v>1125.2166666666669</v>
      </c>
      <c r="K436" s="31">
        <v>1103.95</v>
      </c>
      <c r="L436" s="31">
        <v>1078</v>
      </c>
      <c r="M436" s="31">
        <v>0.74224000000000001</v>
      </c>
      <c r="N436" s="1"/>
      <c r="O436" s="1"/>
    </row>
    <row r="437" spans="1:15" ht="12.75" customHeight="1">
      <c r="A437" s="33">
        <v>427</v>
      </c>
      <c r="B437" s="53" t="s">
        <v>512</v>
      </c>
      <c r="C437" s="31">
        <v>439.7</v>
      </c>
      <c r="D437" s="36">
        <v>439.2833333333333</v>
      </c>
      <c r="E437" s="36">
        <v>436.81666666666661</v>
      </c>
      <c r="F437" s="36">
        <v>433.93333333333328</v>
      </c>
      <c r="G437" s="36">
        <v>431.46666666666658</v>
      </c>
      <c r="H437" s="36">
        <v>442.16666666666663</v>
      </c>
      <c r="I437" s="36">
        <v>444.63333333333333</v>
      </c>
      <c r="J437" s="36">
        <v>447.51666666666665</v>
      </c>
      <c r="K437" s="31">
        <v>441.75</v>
      </c>
      <c r="L437" s="31">
        <v>436.4</v>
      </c>
      <c r="M437" s="31">
        <v>2.3665400000000001</v>
      </c>
      <c r="N437" s="1"/>
      <c r="O437" s="1"/>
    </row>
    <row r="438" spans="1:15" ht="12.75" customHeight="1">
      <c r="A438" s="33">
        <v>428</v>
      </c>
      <c r="B438" s="53" t="s">
        <v>513</v>
      </c>
      <c r="C438" s="31">
        <v>430.65</v>
      </c>
      <c r="D438" s="36">
        <v>429.58333333333331</v>
      </c>
      <c r="E438" s="36">
        <v>424.66666666666663</v>
      </c>
      <c r="F438" s="36">
        <v>418.68333333333334</v>
      </c>
      <c r="G438" s="36">
        <v>413.76666666666665</v>
      </c>
      <c r="H438" s="36">
        <v>435.56666666666661</v>
      </c>
      <c r="I438" s="36">
        <v>440.48333333333323</v>
      </c>
      <c r="J438" s="36">
        <v>446.46666666666658</v>
      </c>
      <c r="K438" s="31">
        <v>434.5</v>
      </c>
      <c r="L438" s="31">
        <v>423.6</v>
      </c>
      <c r="M438" s="31">
        <v>1.7818700000000001</v>
      </c>
      <c r="N438" s="1"/>
      <c r="O438" s="1"/>
    </row>
    <row r="439" spans="1:15" ht="12.75" customHeight="1">
      <c r="A439" s="33">
        <v>429</v>
      </c>
      <c r="B439" s="53" t="s">
        <v>514</v>
      </c>
      <c r="C439" s="31">
        <v>4356.3500000000004</v>
      </c>
      <c r="D439" s="36">
        <v>4301.0999999999995</v>
      </c>
      <c r="E439" s="36">
        <v>4216.2499999999991</v>
      </c>
      <c r="F439" s="36">
        <v>4076.1499999999996</v>
      </c>
      <c r="G439" s="36">
        <v>3991.2999999999993</v>
      </c>
      <c r="H439" s="36">
        <v>4441.1999999999989</v>
      </c>
      <c r="I439" s="36">
        <v>4526.0499999999993</v>
      </c>
      <c r="J439" s="36">
        <v>4666.1499999999987</v>
      </c>
      <c r="K439" s="31">
        <v>4385.95</v>
      </c>
      <c r="L439" s="31">
        <v>4161</v>
      </c>
      <c r="M439" s="31">
        <v>1.95289</v>
      </c>
      <c r="N439" s="1"/>
      <c r="O439" s="1"/>
    </row>
    <row r="440" spans="1:15" ht="12.75" customHeight="1">
      <c r="A440" s="33">
        <v>430</v>
      </c>
      <c r="B440" s="53" t="s">
        <v>515</v>
      </c>
      <c r="C440" s="31">
        <v>648.20000000000005</v>
      </c>
      <c r="D440" s="36">
        <v>648.5</v>
      </c>
      <c r="E440" s="36">
        <v>638</v>
      </c>
      <c r="F440" s="36">
        <v>627.79999999999995</v>
      </c>
      <c r="G440" s="36">
        <v>617.29999999999995</v>
      </c>
      <c r="H440" s="36">
        <v>658.7</v>
      </c>
      <c r="I440" s="36">
        <v>669.2</v>
      </c>
      <c r="J440" s="36">
        <v>679.40000000000009</v>
      </c>
      <c r="K440" s="31">
        <v>659</v>
      </c>
      <c r="L440" s="31">
        <v>638.29999999999995</v>
      </c>
      <c r="M440" s="31">
        <v>1.55403</v>
      </c>
      <c r="N440" s="1"/>
      <c r="O440" s="1"/>
    </row>
    <row r="441" spans="1:15" ht="12.75" customHeight="1">
      <c r="A441" s="33">
        <v>431</v>
      </c>
      <c r="B441" s="53" t="s">
        <v>516</v>
      </c>
      <c r="C441" s="31">
        <v>42.65</v>
      </c>
      <c r="D441" s="36">
        <v>42.550000000000004</v>
      </c>
      <c r="E441" s="36">
        <v>42.100000000000009</v>
      </c>
      <c r="F441" s="36">
        <v>41.550000000000004</v>
      </c>
      <c r="G441" s="36">
        <v>41.100000000000009</v>
      </c>
      <c r="H441" s="36">
        <v>43.100000000000009</v>
      </c>
      <c r="I441" s="36">
        <v>43.550000000000011</v>
      </c>
      <c r="J441" s="36">
        <v>44.100000000000009</v>
      </c>
      <c r="K441" s="31">
        <v>43</v>
      </c>
      <c r="L441" s="31">
        <v>42</v>
      </c>
      <c r="M441" s="31">
        <v>158.30518000000001</v>
      </c>
      <c r="N441" s="1"/>
      <c r="O441" s="1"/>
    </row>
    <row r="442" spans="1:15" ht="12.75" customHeight="1">
      <c r="A442" s="33">
        <v>432</v>
      </c>
      <c r="B442" s="53" t="s">
        <v>517</v>
      </c>
      <c r="C442" s="31">
        <v>674.9</v>
      </c>
      <c r="D442" s="36">
        <v>668.7166666666667</v>
      </c>
      <c r="E442" s="36">
        <v>654.43333333333339</v>
      </c>
      <c r="F442" s="36">
        <v>633.9666666666667</v>
      </c>
      <c r="G442" s="36">
        <v>619.68333333333339</v>
      </c>
      <c r="H442" s="36">
        <v>689.18333333333339</v>
      </c>
      <c r="I442" s="36">
        <v>703.4666666666667</v>
      </c>
      <c r="J442" s="36">
        <v>723.93333333333339</v>
      </c>
      <c r="K442" s="31">
        <v>683</v>
      </c>
      <c r="L442" s="31">
        <v>648.25</v>
      </c>
      <c r="M442" s="31">
        <v>31.97203</v>
      </c>
      <c r="N442" s="1"/>
      <c r="O442" s="1"/>
    </row>
    <row r="443" spans="1:15" ht="12.75" customHeight="1">
      <c r="A443" s="33">
        <v>433</v>
      </c>
      <c r="B443" s="53" t="s">
        <v>879</v>
      </c>
      <c r="C443" s="31">
        <v>952</v>
      </c>
      <c r="D443" s="36">
        <v>952.81666666666661</v>
      </c>
      <c r="E443" s="36">
        <v>945.63333333333321</v>
      </c>
      <c r="F443" s="36">
        <v>939.26666666666665</v>
      </c>
      <c r="G443" s="36">
        <v>932.08333333333326</v>
      </c>
      <c r="H443" s="36">
        <v>959.18333333333317</v>
      </c>
      <c r="I443" s="36">
        <v>966.36666666666656</v>
      </c>
      <c r="J443" s="36">
        <v>972.73333333333312</v>
      </c>
      <c r="K443" s="31">
        <v>960</v>
      </c>
      <c r="L443" s="31">
        <v>946.45</v>
      </c>
      <c r="M443" s="31">
        <v>1.0198799999999999</v>
      </c>
      <c r="N443" s="1"/>
      <c r="O443" s="1"/>
    </row>
    <row r="444" spans="1:15" ht="12.75" customHeight="1">
      <c r="A444" s="33">
        <v>434</v>
      </c>
      <c r="B444" s="53" t="s">
        <v>220</v>
      </c>
      <c r="C444" s="31">
        <v>729.5</v>
      </c>
      <c r="D444" s="36">
        <v>730.13333333333333</v>
      </c>
      <c r="E444" s="36">
        <v>724.31666666666661</v>
      </c>
      <c r="F444" s="36">
        <v>719.13333333333333</v>
      </c>
      <c r="G444" s="36">
        <v>713.31666666666661</v>
      </c>
      <c r="H444" s="36">
        <v>735.31666666666661</v>
      </c>
      <c r="I444" s="36">
        <v>741.13333333333344</v>
      </c>
      <c r="J444" s="36">
        <v>746.31666666666661</v>
      </c>
      <c r="K444" s="31">
        <v>735.95</v>
      </c>
      <c r="L444" s="31">
        <v>724.95</v>
      </c>
      <c r="M444" s="31">
        <v>2.9954999999999998</v>
      </c>
      <c r="N444" s="1"/>
      <c r="O444" s="1"/>
    </row>
    <row r="445" spans="1:15" ht="12.75" customHeight="1">
      <c r="A445" s="33">
        <v>435</v>
      </c>
      <c r="B445" s="53" t="s">
        <v>880</v>
      </c>
      <c r="C445" s="31">
        <v>493.1</v>
      </c>
      <c r="D445" s="36">
        <v>495.36666666666662</v>
      </c>
      <c r="E445" s="36">
        <v>488.78333333333325</v>
      </c>
      <c r="F445" s="36">
        <v>484.46666666666664</v>
      </c>
      <c r="G445" s="36">
        <v>477.88333333333327</v>
      </c>
      <c r="H445" s="36">
        <v>499.68333333333322</v>
      </c>
      <c r="I445" s="36">
        <v>506.26666666666659</v>
      </c>
      <c r="J445" s="36">
        <v>510.5833333333332</v>
      </c>
      <c r="K445" s="31">
        <v>501.95</v>
      </c>
      <c r="L445" s="31">
        <v>491.05</v>
      </c>
      <c r="M445" s="31">
        <v>2.4445299999999999</v>
      </c>
      <c r="N445" s="1"/>
      <c r="O445" s="1"/>
    </row>
    <row r="446" spans="1:15" ht="12.75" customHeight="1">
      <c r="A446" s="33">
        <v>436</v>
      </c>
      <c r="B446" s="53" t="s">
        <v>518</v>
      </c>
      <c r="C446" s="31">
        <v>690.1</v>
      </c>
      <c r="D446" s="36">
        <v>693.43333333333339</v>
      </c>
      <c r="E446" s="36">
        <v>685.66666666666674</v>
      </c>
      <c r="F446" s="36">
        <v>681.23333333333335</v>
      </c>
      <c r="G446" s="36">
        <v>673.4666666666667</v>
      </c>
      <c r="H446" s="36">
        <v>697.86666666666679</v>
      </c>
      <c r="I446" s="36">
        <v>705.63333333333344</v>
      </c>
      <c r="J446" s="36">
        <v>710.06666666666683</v>
      </c>
      <c r="K446" s="31">
        <v>701.2</v>
      </c>
      <c r="L446" s="31">
        <v>689</v>
      </c>
      <c r="M446" s="31">
        <v>1.20627</v>
      </c>
      <c r="N446" s="1"/>
      <c r="O446" s="1"/>
    </row>
    <row r="447" spans="1:15" ht="12.75" customHeight="1">
      <c r="A447" s="33">
        <v>437</v>
      </c>
      <c r="B447" s="53" t="s">
        <v>519</v>
      </c>
      <c r="C447" s="31">
        <v>48.55</v>
      </c>
      <c r="D447" s="36">
        <v>48.633333333333333</v>
      </c>
      <c r="E447" s="36">
        <v>48.166666666666664</v>
      </c>
      <c r="F447" s="36">
        <v>47.783333333333331</v>
      </c>
      <c r="G447" s="36">
        <v>47.316666666666663</v>
      </c>
      <c r="H447" s="36">
        <v>49.016666666666666</v>
      </c>
      <c r="I447" s="36">
        <v>49.483333333333334</v>
      </c>
      <c r="J447" s="36">
        <v>49.866666666666667</v>
      </c>
      <c r="K447" s="31">
        <v>49.1</v>
      </c>
      <c r="L447" s="31">
        <v>48.25</v>
      </c>
      <c r="M447" s="31">
        <v>24.451519999999999</v>
      </c>
      <c r="N447" s="1"/>
      <c r="O447" s="1"/>
    </row>
    <row r="448" spans="1:15" ht="12.75" customHeight="1">
      <c r="A448" s="33">
        <v>438</v>
      </c>
      <c r="B448" s="53" t="s">
        <v>232</v>
      </c>
      <c r="C448" s="31">
        <v>2069.4</v>
      </c>
      <c r="D448" s="36">
        <v>2074.4666666666667</v>
      </c>
      <c r="E448" s="36">
        <v>2054.9333333333334</v>
      </c>
      <c r="F448" s="36">
        <v>2040.4666666666667</v>
      </c>
      <c r="G448" s="36">
        <v>2020.9333333333334</v>
      </c>
      <c r="H448" s="36">
        <v>2088.9333333333334</v>
      </c>
      <c r="I448" s="36">
        <v>2108.4666666666672</v>
      </c>
      <c r="J448" s="36">
        <v>2122.9333333333334</v>
      </c>
      <c r="K448" s="31">
        <v>2094</v>
      </c>
      <c r="L448" s="31">
        <v>2060</v>
      </c>
      <c r="M448" s="31">
        <v>5.8635099999999998</v>
      </c>
      <c r="N448" s="1"/>
      <c r="O448" s="1"/>
    </row>
    <row r="449" spans="1:15" ht="12.75" customHeight="1">
      <c r="A449" s="33">
        <v>439</v>
      </c>
      <c r="B449" s="53" t="s">
        <v>520</v>
      </c>
      <c r="C449" s="31">
        <v>927.2</v>
      </c>
      <c r="D449" s="36">
        <v>930.16666666666663</v>
      </c>
      <c r="E449" s="36">
        <v>913.33333333333326</v>
      </c>
      <c r="F449" s="36">
        <v>899.46666666666658</v>
      </c>
      <c r="G449" s="36">
        <v>882.63333333333321</v>
      </c>
      <c r="H449" s="36">
        <v>944.0333333333333</v>
      </c>
      <c r="I449" s="36">
        <v>960.86666666666656</v>
      </c>
      <c r="J449" s="36">
        <v>974.73333333333335</v>
      </c>
      <c r="K449" s="31">
        <v>947</v>
      </c>
      <c r="L449" s="31">
        <v>916.3</v>
      </c>
      <c r="M449" s="31">
        <v>4.7514799999999999</v>
      </c>
      <c r="N449" s="1"/>
      <c r="O449" s="1"/>
    </row>
    <row r="450" spans="1:15" ht="12.75" customHeight="1">
      <c r="A450" s="33">
        <v>440</v>
      </c>
      <c r="B450" s="53" t="s">
        <v>221</v>
      </c>
      <c r="C450" s="31">
        <v>1132.55</v>
      </c>
      <c r="D450" s="36">
        <v>1126.8833333333334</v>
      </c>
      <c r="E450" s="36">
        <v>1093.7666666666669</v>
      </c>
      <c r="F450" s="36">
        <v>1054.9833333333333</v>
      </c>
      <c r="G450" s="36">
        <v>1021.8666666666668</v>
      </c>
      <c r="H450" s="36">
        <v>1165.666666666667</v>
      </c>
      <c r="I450" s="36">
        <v>1198.7833333333333</v>
      </c>
      <c r="J450" s="36">
        <v>1237.5666666666671</v>
      </c>
      <c r="K450" s="31">
        <v>1160</v>
      </c>
      <c r="L450" s="31">
        <v>1088.0999999999999</v>
      </c>
      <c r="M450" s="31">
        <v>80.82508</v>
      </c>
      <c r="N450" s="1"/>
      <c r="O450" s="1"/>
    </row>
    <row r="451" spans="1:15" ht="12.75" customHeight="1">
      <c r="A451" s="33">
        <v>441</v>
      </c>
      <c r="B451" s="53" t="s">
        <v>222</v>
      </c>
      <c r="C451" s="31">
        <v>2061.8000000000002</v>
      </c>
      <c r="D451" s="36">
        <v>2051.3166666666671</v>
      </c>
      <c r="E451" s="36">
        <v>2037.483333333334</v>
      </c>
      <c r="F451" s="36">
        <v>2013.166666666667</v>
      </c>
      <c r="G451" s="36">
        <v>1999.3333333333339</v>
      </c>
      <c r="H451" s="36">
        <v>2075.6333333333341</v>
      </c>
      <c r="I451" s="36">
        <v>2089.4666666666672</v>
      </c>
      <c r="J451" s="36">
        <v>2113.7833333333342</v>
      </c>
      <c r="K451" s="31">
        <v>2065.15</v>
      </c>
      <c r="L451" s="31">
        <v>2027</v>
      </c>
      <c r="M451" s="31">
        <v>7.6839000000000004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3979.25</v>
      </c>
      <c r="D452" s="36">
        <v>3980.5833333333335</v>
      </c>
      <c r="E452" s="36">
        <v>3959.166666666667</v>
      </c>
      <c r="F452" s="36">
        <v>3939.0833333333335</v>
      </c>
      <c r="G452" s="36">
        <v>3917.666666666667</v>
      </c>
      <c r="H452" s="36">
        <v>4000.666666666667</v>
      </c>
      <c r="I452" s="36">
        <v>4022.0833333333339</v>
      </c>
      <c r="J452" s="36">
        <v>4042.166666666667</v>
      </c>
      <c r="K452" s="31">
        <v>4002</v>
      </c>
      <c r="L452" s="31">
        <v>3960.5</v>
      </c>
      <c r="M452" s="31">
        <v>16.368189999999998</v>
      </c>
      <c r="N452" s="1"/>
      <c r="O452" s="1"/>
    </row>
    <row r="453" spans="1:15" ht="12.75" customHeight="1">
      <c r="A453" s="33">
        <v>443</v>
      </c>
      <c r="B453" s="53" t="s">
        <v>223</v>
      </c>
      <c r="C453" s="31">
        <v>1115.55</v>
      </c>
      <c r="D453" s="36">
        <v>1117.1499999999999</v>
      </c>
      <c r="E453" s="36">
        <v>1109.3999999999996</v>
      </c>
      <c r="F453" s="36">
        <v>1103.2499999999998</v>
      </c>
      <c r="G453" s="36">
        <v>1095.4999999999995</v>
      </c>
      <c r="H453" s="36">
        <v>1123.2999999999997</v>
      </c>
      <c r="I453" s="36">
        <v>1131.0500000000002</v>
      </c>
      <c r="J453" s="36">
        <v>1137.1999999999998</v>
      </c>
      <c r="K453" s="31">
        <v>1124.9000000000001</v>
      </c>
      <c r="L453" s="31">
        <v>1111</v>
      </c>
      <c r="M453" s="31">
        <v>6.2785599999999997</v>
      </c>
      <c r="N453" s="1"/>
      <c r="O453" s="1"/>
    </row>
    <row r="454" spans="1:15" ht="12.75" customHeight="1">
      <c r="A454" s="33">
        <v>444</v>
      </c>
      <c r="B454" s="53" t="s">
        <v>295</v>
      </c>
      <c r="C454" s="31">
        <v>8041.55</v>
      </c>
      <c r="D454" s="36">
        <v>8067.95</v>
      </c>
      <c r="E454" s="36">
        <v>7961.7</v>
      </c>
      <c r="F454" s="36">
        <v>7881.85</v>
      </c>
      <c r="G454" s="36">
        <v>7775.6</v>
      </c>
      <c r="H454" s="36">
        <v>8147.7999999999993</v>
      </c>
      <c r="I454" s="36">
        <v>8254.0499999999993</v>
      </c>
      <c r="J454" s="36">
        <v>8333.8999999999978</v>
      </c>
      <c r="K454" s="31">
        <v>8174.2</v>
      </c>
      <c r="L454" s="31">
        <v>7988.1</v>
      </c>
      <c r="M454" s="31">
        <v>1.25061</v>
      </c>
      <c r="N454" s="1"/>
      <c r="O454" s="1"/>
    </row>
    <row r="455" spans="1:15" ht="12.75" customHeight="1">
      <c r="A455" s="33">
        <v>445</v>
      </c>
      <c r="B455" s="53" t="s">
        <v>521</v>
      </c>
      <c r="C455" s="31">
        <v>7287.8</v>
      </c>
      <c r="D455" s="36">
        <v>7270.9333333333334</v>
      </c>
      <c r="E455" s="36">
        <v>7141.8666666666668</v>
      </c>
      <c r="F455" s="36">
        <v>6995.9333333333334</v>
      </c>
      <c r="G455" s="36">
        <v>6866.8666666666668</v>
      </c>
      <c r="H455" s="36">
        <v>7416.8666666666668</v>
      </c>
      <c r="I455" s="36">
        <v>7545.9333333333343</v>
      </c>
      <c r="J455" s="36">
        <v>7691.8666666666668</v>
      </c>
      <c r="K455" s="31">
        <v>7400</v>
      </c>
      <c r="L455" s="31">
        <v>7125</v>
      </c>
      <c r="M455" s="31">
        <v>0.75966</v>
      </c>
      <c r="N455" s="1"/>
      <c r="O455" s="1"/>
    </row>
    <row r="456" spans="1:15" ht="12.75" customHeight="1">
      <c r="A456" s="33">
        <v>446</v>
      </c>
      <c r="B456" s="53" t="s">
        <v>522</v>
      </c>
      <c r="C456" s="31">
        <v>668.35</v>
      </c>
      <c r="D456" s="36">
        <v>668.48333333333346</v>
      </c>
      <c r="E456" s="36">
        <v>666.01666666666688</v>
      </c>
      <c r="F456" s="36">
        <v>663.68333333333339</v>
      </c>
      <c r="G456" s="36">
        <v>661.21666666666681</v>
      </c>
      <c r="H456" s="36">
        <v>670.81666666666695</v>
      </c>
      <c r="I456" s="36">
        <v>673.28333333333342</v>
      </c>
      <c r="J456" s="36">
        <v>675.61666666666702</v>
      </c>
      <c r="K456" s="31">
        <v>670.95</v>
      </c>
      <c r="L456" s="31">
        <v>666.15</v>
      </c>
      <c r="M456" s="31">
        <v>10.773949999999999</v>
      </c>
      <c r="N456" s="1"/>
      <c r="O456" s="1"/>
    </row>
    <row r="457" spans="1:15" ht="12.75" customHeight="1">
      <c r="A457" s="33">
        <v>447</v>
      </c>
      <c r="B457" s="53" t="s">
        <v>224</v>
      </c>
      <c r="C457" s="31">
        <v>1007.1</v>
      </c>
      <c r="D457" s="36">
        <v>1008</v>
      </c>
      <c r="E457" s="36">
        <v>1003.5</v>
      </c>
      <c r="F457" s="36">
        <v>999.9</v>
      </c>
      <c r="G457" s="36">
        <v>995.4</v>
      </c>
      <c r="H457" s="36">
        <v>1011.6</v>
      </c>
      <c r="I457" s="36">
        <v>1016.1</v>
      </c>
      <c r="J457" s="36">
        <v>1019.7</v>
      </c>
      <c r="K457" s="31">
        <v>1012.5</v>
      </c>
      <c r="L457" s="31">
        <v>1004.4</v>
      </c>
      <c r="M457" s="31">
        <v>45.191200000000002</v>
      </c>
      <c r="N457" s="1"/>
      <c r="O457" s="1"/>
    </row>
    <row r="458" spans="1:15" ht="12.75" customHeight="1">
      <c r="A458" s="33">
        <v>448</v>
      </c>
      <c r="B458" s="53" t="s">
        <v>225</v>
      </c>
      <c r="C458" s="31">
        <v>414.6</v>
      </c>
      <c r="D458" s="36">
        <v>412.7</v>
      </c>
      <c r="E458" s="36">
        <v>409.95</v>
      </c>
      <c r="F458" s="36">
        <v>405.3</v>
      </c>
      <c r="G458" s="36">
        <v>402.55</v>
      </c>
      <c r="H458" s="36">
        <v>417.34999999999997</v>
      </c>
      <c r="I458" s="36">
        <v>420.09999999999997</v>
      </c>
      <c r="J458" s="36">
        <v>424.74999999999994</v>
      </c>
      <c r="K458" s="31">
        <v>415.45</v>
      </c>
      <c r="L458" s="31">
        <v>408.05</v>
      </c>
      <c r="M458" s="31">
        <v>85.301839999999999</v>
      </c>
      <c r="N458" s="1"/>
      <c r="O458" s="1"/>
    </row>
    <row r="459" spans="1:15" ht="12.75" customHeight="1">
      <c r="A459" s="33">
        <v>449</v>
      </c>
      <c r="B459" s="53" t="s">
        <v>226</v>
      </c>
      <c r="C459" s="31">
        <v>163.35</v>
      </c>
      <c r="D459" s="36">
        <v>162.76666666666668</v>
      </c>
      <c r="E459" s="36">
        <v>161.38333333333335</v>
      </c>
      <c r="F459" s="36">
        <v>159.41666666666669</v>
      </c>
      <c r="G459" s="36">
        <v>158.03333333333336</v>
      </c>
      <c r="H459" s="36">
        <v>164.73333333333335</v>
      </c>
      <c r="I459" s="36">
        <v>166.11666666666667</v>
      </c>
      <c r="J459" s="36">
        <v>168.08333333333334</v>
      </c>
      <c r="K459" s="31">
        <v>164.15</v>
      </c>
      <c r="L459" s="31">
        <v>160.80000000000001</v>
      </c>
      <c r="M459" s="31">
        <v>446.68121000000002</v>
      </c>
      <c r="N459" s="1"/>
      <c r="O459" s="1"/>
    </row>
    <row r="460" spans="1:15" ht="12.75" customHeight="1">
      <c r="A460" s="33">
        <v>450</v>
      </c>
      <c r="B460" s="53" t="s">
        <v>296</v>
      </c>
      <c r="C460" s="31">
        <v>81.55</v>
      </c>
      <c r="D460" s="36">
        <v>81.416666666666657</v>
      </c>
      <c r="E460" s="36">
        <v>80.48333333333332</v>
      </c>
      <c r="F460" s="36">
        <v>79.416666666666657</v>
      </c>
      <c r="G460" s="36">
        <v>78.48333333333332</v>
      </c>
      <c r="H460" s="36">
        <v>82.48333333333332</v>
      </c>
      <c r="I460" s="36">
        <v>83.416666666666657</v>
      </c>
      <c r="J460" s="36">
        <v>84.48333333333332</v>
      </c>
      <c r="K460" s="31">
        <v>82.35</v>
      </c>
      <c r="L460" s="31">
        <v>80.349999999999994</v>
      </c>
      <c r="M460" s="31">
        <v>30.69247</v>
      </c>
      <c r="N460" s="1"/>
      <c r="O460" s="1"/>
    </row>
    <row r="461" spans="1:15" ht="12.75" customHeight="1">
      <c r="A461" s="33">
        <v>451</v>
      </c>
      <c r="B461" s="53" t="s">
        <v>523</v>
      </c>
      <c r="C461" s="31">
        <v>3046.65</v>
      </c>
      <c r="D461" s="36">
        <v>3034.8833333333332</v>
      </c>
      <c r="E461" s="36">
        <v>2978.7666666666664</v>
      </c>
      <c r="F461" s="36">
        <v>2910.8833333333332</v>
      </c>
      <c r="G461" s="36">
        <v>2854.7666666666664</v>
      </c>
      <c r="H461" s="36">
        <v>3102.7666666666664</v>
      </c>
      <c r="I461" s="36">
        <v>3158.8833333333332</v>
      </c>
      <c r="J461" s="36">
        <v>3226.7666666666664</v>
      </c>
      <c r="K461" s="31">
        <v>3091</v>
      </c>
      <c r="L461" s="31">
        <v>2967</v>
      </c>
      <c r="M461" s="31">
        <v>0.14346999999999999</v>
      </c>
      <c r="N461" s="1"/>
      <c r="O461" s="1"/>
    </row>
    <row r="462" spans="1:15" ht="12.75" customHeight="1">
      <c r="A462" s="33">
        <v>452</v>
      </c>
      <c r="B462" s="53" t="s">
        <v>228</v>
      </c>
      <c r="C462" s="31">
        <v>1263.4000000000001</v>
      </c>
      <c r="D462" s="36">
        <v>1266.5166666666667</v>
      </c>
      <c r="E462" s="36">
        <v>1257.0833333333333</v>
      </c>
      <c r="F462" s="36">
        <v>1250.7666666666667</v>
      </c>
      <c r="G462" s="36">
        <v>1241.3333333333333</v>
      </c>
      <c r="H462" s="36">
        <v>1272.8333333333333</v>
      </c>
      <c r="I462" s="36">
        <v>1282.2666666666667</v>
      </c>
      <c r="J462" s="36">
        <v>1288.5833333333333</v>
      </c>
      <c r="K462" s="31">
        <v>1275.95</v>
      </c>
      <c r="L462" s="31">
        <v>1260.2</v>
      </c>
      <c r="M462" s="31">
        <v>11.846579999999999</v>
      </c>
      <c r="N462" s="1"/>
      <c r="O462" s="1"/>
    </row>
    <row r="463" spans="1:15" ht="12.75" customHeight="1">
      <c r="A463" s="33">
        <v>453</v>
      </c>
      <c r="B463" s="53" t="s">
        <v>524</v>
      </c>
      <c r="C463" s="31">
        <v>767.5</v>
      </c>
      <c r="D463" s="36">
        <v>769.63333333333321</v>
      </c>
      <c r="E463" s="36">
        <v>760.1666666666664</v>
      </c>
      <c r="F463" s="36">
        <v>752.83333333333314</v>
      </c>
      <c r="G463" s="36">
        <v>743.36666666666633</v>
      </c>
      <c r="H463" s="36">
        <v>776.96666666666647</v>
      </c>
      <c r="I463" s="36">
        <v>786.43333333333317</v>
      </c>
      <c r="J463" s="36">
        <v>793.76666666666654</v>
      </c>
      <c r="K463" s="31">
        <v>779.1</v>
      </c>
      <c r="L463" s="31">
        <v>762.3</v>
      </c>
      <c r="M463" s="31">
        <v>2.6654100000000001</v>
      </c>
      <c r="N463" s="1"/>
      <c r="O463" s="1"/>
    </row>
    <row r="464" spans="1:15" ht="12.75" customHeight="1">
      <c r="A464" s="33">
        <v>454</v>
      </c>
      <c r="B464" s="53" t="s">
        <v>525</v>
      </c>
      <c r="C464" s="31">
        <v>239.15</v>
      </c>
      <c r="D464" s="36">
        <v>238.70000000000002</v>
      </c>
      <c r="E464" s="36">
        <v>237.00000000000003</v>
      </c>
      <c r="F464" s="36">
        <v>234.85000000000002</v>
      </c>
      <c r="G464" s="36">
        <v>233.15000000000003</v>
      </c>
      <c r="H464" s="36">
        <v>240.85000000000002</v>
      </c>
      <c r="I464" s="36">
        <v>242.55</v>
      </c>
      <c r="J464" s="36">
        <v>244.70000000000002</v>
      </c>
      <c r="K464" s="31">
        <v>240.4</v>
      </c>
      <c r="L464" s="31">
        <v>236.55</v>
      </c>
      <c r="M464" s="31">
        <v>10.26782</v>
      </c>
      <c r="N464" s="1"/>
      <c r="O464" s="1"/>
    </row>
    <row r="465" spans="1:15" ht="12.75" customHeight="1">
      <c r="A465" s="33">
        <v>455</v>
      </c>
      <c r="B465" s="53" t="s">
        <v>206</v>
      </c>
      <c r="C465" s="31">
        <v>839.55</v>
      </c>
      <c r="D465" s="36">
        <v>838.18333333333339</v>
      </c>
      <c r="E465" s="36">
        <v>829.41666666666674</v>
      </c>
      <c r="F465" s="36">
        <v>819.2833333333333</v>
      </c>
      <c r="G465" s="36">
        <v>810.51666666666665</v>
      </c>
      <c r="H465" s="36">
        <v>848.31666666666683</v>
      </c>
      <c r="I465" s="36">
        <v>857.08333333333348</v>
      </c>
      <c r="J465" s="36">
        <v>867.21666666666692</v>
      </c>
      <c r="K465" s="31">
        <v>846.95</v>
      </c>
      <c r="L465" s="31">
        <v>828.05</v>
      </c>
      <c r="M465" s="31">
        <v>8.5013199999999998</v>
      </c>
      <c r="N465" s="1"/>
      <c r="O465" s="1"/>
    </row>
    <row r="466" spans="1:15" ht="12.75" customHeight="1">
      <c r="A466" s="33">
        <v>456</v>
      </c>
      <c r="B466" s="53" t="s">
        <v>526</v>
      </c>
      <c r="C466" s="31">
        <v>4518.45</v>
      </c>
      <c r="D466" s="36">
        <v>4549.2666666666664</v>
      </c>
      <c r="E466" s="36">
        <v>4458.6333333333332</v>
      </c>
      <c r="F466" s="36">
        <v>4398.8166666666666</v>
      </c>
      <c r="G466" s="36">
        <v>4308.1833333333334</v>
      </c>
      <c r="H466" s="36">
        <v>4609.083333333333</v>
      </c>
      <c r="I466" s="36">
        <v>4699.7166666666662</v>
      </c>
      <c r="J466" s="36">
        <v>4759.5333333333328</v>
      </c>
      <c r="K466" s="31">
        <v>4639.8999999999996</v>
      </c>
      <c r="L466" s="31">
        <v>4489.45</v>
      </c>
      <c r="M466" s="31">
        <v>1.88235</v>
      </c>
      <c r="N466" s="1"/>
      <c r="O466" s="1"/>
    </row>
    <row r="467" spans="1:15" ht="12.75" customHeight="1">
      <c r="A467" s="33">
        <v>457</v>
      </c>
      <c r="B467" s="53" t="s">
        <v>527</v>
      </c>
      <c r="C467" s="31">
        <v>2960.95</v>
      </c>
      <c r="D467" s="36">
        <v>2949.3166666666671</v>
      </c>
      <c r="E467" s="36">
        <v>2922.6333333333341</v>
      </c>
      <c r="F467" s="36">
        <v>2884.3166666666671</v>
      </c>
      <c r="G467" s="36">
        <v>2857.6333333333341</v>
      </c>
      <c r="H467" s="36">
        <v>2987.6333333333341</v>
      </c>
      <c r="I467" s="36">
        <v>3014.3166666666675</v>
      </c>
      <c r="J467" s="36">
        <v>3052.6333333333341</v>
      </c>
      <c r="K467" s="31">
        <v>2976</v>
      </c>
      <c r="L467" s="31">
        <v>2911</v>
      </c>
      <c r="M467" s="31">
        <v>0.22145999999999999</v>
      </c>
      <c r="N467" s="1"/>
      <c r="O467" s="1"/>
    </row>
    <row r="468" spans="1:15" ht="12.75" customHeight="1">
      <c r="A468" s="33">
        <v>458</v>
      </c>
      <c r="B468" s="53" t="s">
        <v>229</v>
      </c>
      <c r="C468" s="31">
        <v>3754.45</v>
      </c>
      <c r="D468" s="36">
        <v>3765.7833333333333</v>
      </c>
      <c r="E468" s="36">
        <v>3729.6666666666665</v>
      </c>
      <c r="F468" s="36">
        <v>3704.8833333333332</v>
      </c>
      <c r="G468" s="36">
        <v>3668.7666666666664</v>
      </c>
      <c r="H468" s="36">
        <v>3790.5666666666666</v>
      </c>
      <c r="I468" s="36">
        <v>3826.6833333333334</v>
      </c>
      <c r="J468" s="36">
        <v>3851.4666666666667</v>
      </c>
      <c r="K468" s="31">
        <v>3801.9</v>
      </c>
      <c r="L468" s="31">
        <v>3741</v>
      </c>
      <c r="M468" s="31">
        <v>6.2387300000000003</v>
      </c>
      <c r="N468" s="1"/>
      <c r="O468" s="1"/>
    </row>
    <row r="469" spans="1:15" ht="12.75" customHeight="1">
      <c r="A469" s="33">
        <v>459</v>
      </c>
      <c r="B469" s="53" t="s">
        <v>230</v>
      </c>
      <c r="C469" s="31">
        <v>2577.1</v>
      </c>
      <c r="D469" s="36">
        <v>2580.1666666666665</v>
      </c>
      <c r="E469" s="36">
        <v>2541.0333333333328</v>
      </c>
      <c r="F469" s="36">
        <v>2504.9666666666662</v>
      </c>
      <c r="G469" s="36">
        <v>2465.8333333333326</v>
      </c>
      <c r="H469" s="36">
        <v>2616.2333333333331</v>
      </c>
      <c r="I469" s="36">
        <v>2655.3666666666672</v>
      </c>
      <c r="J469" s="36">
        <v>2691.4333333333334</v>
      </c>
      <c r="K469" s="31">
        <v>2619.3000000000002</v>
      </c>
      <c r="L469" s="31">
        <v>2544.1</v>
      </c>
      <c r="M469" s="31">
        <v>3.3188300000000002</v>
      </c>
      <c r="N469" s="1"/>
      <c r="O469" s="1"/>
    </row>
    <row r="470" spans="1:15" ht="12.75" customHeight="1">
      <c r="A470" s="33">
        <v>460</v>
      </c>
      <c r="B470" s="53" t="s">
        <v>297</v>
      </c>
      <c r="C470" s="31">
        <v>1490.45</v>
      </c>
      <c r="D470" s="36">
        <v>1489.6499999999999</v>
      </c>
      <c r="E470" s="36">
        <v>1468.2999999999997</v>
      </c>
      <c r="F470" s="36">
        <v>1446.1499999999999</v>
      </c>
      <c r="G470" s="36">
        <v>1424.7999999999997</v>
      </c>
      <c r="H470" s="36">
        <v>1511.7999999999997</v>
      </c>
      <c r="I470" s="36">
        <v>1533.1499999999996</v>
      </c>
      <c r="J470" s="36">
        <v>1555.2999999999997</v>
      </c>
      <c r="K470" s="31">
        <v>1511</v>
      </c>
      <c r="L470" s="31">
        <v>1467.5</v>
      </c>
      <c r="M470" s="31">
        <v>12.956250000000001</v>
      </c>
      <c r="N470" s="1"/>
      <c r="O470" s="1"/>
    </row>
    <row r="471" spans="1:15" ht="12.75" customHeight="1">
      <c r="A471" s="33">
        <v>461</v>
      </c>
      <c r="B471" s="53" t="s">
        <v>231</v>
      </c>
      <c r="C471" s="31">
        <v>3932.6</v>
      </c>
      <c r="D471" s="36">
        <v>3965.9</v>
      </c>
      <c r="E471" s="36">
        <v>3878.9</v>
      </c>
      <c r="F471" s="36">
        <v>3825.2</v>
      </c>
      <c r="G471" s="36">
        <v>3738.2</v>
      </c>
      <c r="H471" s="36">
        <v>4019.6000000000004</v>
      </c>
      <c r="I471" s="36">
        <v>4106.6000000000004</v>
      </c>
      <c r="J471" s="36">
        <v>4160.3000000000011</v>
      </c>
      <c r="K471" s="31">
        <v>4052.9</v>
      </c>
      <c r="L471" s="31">
        <v>3912.2</v>
      </c>
      <c r="M471" s="31">
        <v>6.7991599999999996</v>
      </c>
      <c r="N471" s="1"/>
      <c r="O471" s="1"/>
    </row>
    <row r="472" spans="1:15" ht="12.75" customHeight="1">
      <c r="A472" s="33">
        <v>462</v>
      </c>
      <c r="B472" s="53" t="s">
        <v>298</v>
      </c>
      <c r="C472" s="31">
        <v>41.1</v>
      </c>
      <c r="D472" s="36">
        <v>40.833333333333336</v>
      </c>
      <c r="E472" s="36">
        <v>40.416666666666671</v>
      </c>
      <c r="F472" s="36">
        <v>39.733333333333334</v>
      </c>
      <c r="G472" s="36">
        <v>39.31666666666667</v>
      </c>
      <c r="H472" s="36">
        <v>41.516666666666673</v>
      </c>
      <c r="I472" s="36">
        <v>41.933333333333344</v>
      </c>
      <c r="J472" s="36">
        <v>42.616666666666674</v>
      </c>
      <c r="K472" s="31">
        <v>41.25</v>
      </c>
      <c r="L472" s="31">
        <v>40.15</v>
      </c>
      <c r="M472" s="31">
        <v>130.45535000000001</v>
      </c>
      <c r="N472" s="1"/>
      <c r="O472" s="1"/>
    </row>
    <row r="473" spans="1:15" ht="12.75" customHeight="1">
      <c r="A473" s="33">
        <v>463</v>
      </c>
      <c r="B473" s="53" t="s">
        <v>529</v>
      </c>
      <c r="C473" s="31">
        <v>332.15</v>
      </c>
      <c r="D473" s="36">
        <v>332.81666666666666</v>
      </c>
      <c r="E473" s="36">
        <v>329.0333333333333</v>
      </c>
      <c r="F473" s="36">
        <v>325.91666666666663</v>
      </c>
      <c r="G473" s="36">
        <v>322.13333333333327</v>
      </c>
      <c r="H473" s="36">
        <v>335.93333333333334</v>
      </c>
      <c r="I473" s="36">
        <v>339.71666666666675</v>
      </c>
      <c r="J473" s="36">
        <v>342.83333333333337</v>
      </c>
      <c r="K473" s="31">
        <v>336.6</v>
      </c>
      <c r="L473" s="31">
        <v>329.7</v>
      </c>
      <c r="M473" s="31">
        <v>4.0344100000000003</v>
      </c>
      <c r="N473" s="1"/>
      <c r="O473" s="1"/>
    </row>
    <row r="474" spans="1:15" ht="12.75" customHeight="1">
      <c r="A474" s="33">
        <v>464</v>
      </c>
      <c r="B474" s="53" t="s">
        <v>530</v>
      </c>
      <c r="C474" s="31">
        <v>557.20000000000005</v>
      </c>
      <c r="D474" s="36">
        <v>561.9</v>
      </c>
      <c r="E474" s="36">
        <v>549.29999999999995</v>
      </c>
      <c r="F474" s="36">
        <v>541.4</v>
      </c>
      <c r="G474" s="36">
        <v>528.79999999999995</v>
      </c>
      <c r="H474" s="36">
        <v>569.79999999999995</v>
      </c>
      <c r="I474" s="36">
        <v>582.40000000000009</v>
      </c>
      <c r="J474" s="36">
        <v>590.29999999999995</v>
      </c>
      <c r="K474" s="31">
        <v>574.5</v>
      </c>
      <c r="L474" s="31">
        <v>554</v>
      </c>
      <c r="M474" s="31">
        <v>6.6705500000000004</v>
      </c>
      <c r="N474" s="1"/>
      <c r="O474" s="1"/>
    </row>
    <row r="475" spans="1:15" ht="12.75" customHeight="1">
      <c r="A475" s="33">
        <v>465</v>
      </c>
      <c r="B475" s="53" t="s">
        <v>299</v>
      </c>
      <c r="C475" s="31">
        <v>3613.5</v>
      </c>
      <c r="D475" s="36">
        <v>3621.35</v>
      </c>
      <c r="E475" s="36">
        <v>3586.3999999999996</v>
      </c>
      <c r="F475" s="36">
        <v>3559.2999999999997</v>
      </c>
      <c r="G475" s="36">
        <v>3524.3499999999995</v>
      </c>
      <c r="H475" s="36">
        <v>3648.45</v>
      </c>
      <c r="I475" s="36">
        <v>3683.3999999999996</v>
      </c>
      <c r="J475" s="36">
        <v>3710.5</v>
      </c>
      <c r="K475" s="31">
        <v>3656.3</v>
      </c>
      <c r="L475" s="31">
        <v>3594.25</v>
      </c>
      <c r="M475" s="31">
        <v>3.0685099999999998</v>
      </c>
      <c r="N475" s="1"/>
      <c r="O475" s="1"/>
    </row>
    <row r="476" spans="1:15" ht="12.75" customHeight="1">
      <c r="A476" s="33">
        <v>466</v>
      </c>
      <c r="B476" s="53" t="s">
        <v>531</v>
      </c>
      <c r="C476" s="31">
        <v>57.05</v>
      </c>
      <c r="D476" s="36">
        <v>56.666666666666664</v>
      </c>
      <c r="E476" s="36">
        <v>55.833333333333329</v>
      </c>
      <c r="F476" s="36">
        <v>54.616666666666667</v>
      </c>
      <c r="G476" s="36">
        <v>53.783333333333331</v>
      </c>
      <c r="H476" s="36">
        <v>57.883333333333326</v>
      </c>
      <c r="I476" s="36">
        <v>58.716666666666654</v>
      </c>
      <c r="J476" s="36">
        <v>59.933333333333323</v>
      </c>
      <c r="K476" s="31">
        <v>57.5</v>
      </c>
      <c r="L476" s="31">
        <v>55.45</v>
      </c>
      <c r="M476" s="31">
        <v>197.97355999999999</v>
      </c>
      <c r="N476" s="1"/>
      <c r="O476" s="1"/>
    </row>
    <row r="477" spans="1:15" ht="12.75" customHeight="1">
      <c r="A477" s="33">
        <v>467</v>
      </c>
      <c r="B477" s="53" t="s">
        <v>532</v>
      </c>
      <c r="C477" s="31">
        <v>737.35</v>
      </c>
      <c r="D477" s="36">
        <v>734.81666666666661</v>
      </c>
      <c r="E477" s="36">
        <v>730.23333333333323</v>
      </c>
      <c r="F477" s="36">
        <v>723.11666666666667</v>
      </c>
      <c r="G477" s="36">
        <v>718.5333333333333</v>
      </c>
      <c r="H477" s="36">
        <v>741.93333333333317</v>
      </c>
      <c r="I477" s="36">
        <v>746.51666666666665</v>
      </c>
      <c r="J477" s="36">
        <v>753.6333333333331</v>
      </c>
      <c r="K477" s="31">
        <v>739.4</v>
      </c>
      <c r="L477" s="31">
        <v>727.7</v>
      </c>
      <c r="M477" s="31">
        <v>8.3344199999999997</v>
      </c>
      <c r="N477" s="1"/>
      <c r="O477" s="1"/>
    </row>
    <row r="478" spans="1:15" ht="12.75" customHeight="1">
      <c r="A478" s="33">
        <v>468</v>
      </c>
      <c r="B478" s="53" t="s">
        <v>235</v>
      </c>
      <c r="C478" s="31">
        <v>494.35</v>
      </c>
      <c r="D478" s="36">
        <v>494.95</v>
      </c>
      <c r="E478" s="36">
        <v>489.29999999999995</v>
      </c>
      <c r="F478" s="36">
        <v>484.24999999999994</v>
      </c>
      <c r="G478" s="36">
        <v>478.59999999999991</v>
      </c>
      <c r="H478" s="36">
        <v>500</v>
      </c>
      <c r="I478" s="36">
        <v>505.65</v>
      </c>
      <c r="J478" s="36">
        <v>510.70000000000005</v>
      </c>
      <c r="K478" s="31">
        <v>500.6</v>
      </c>
      <c r="L478" s="31">
        <v>489.9</v>
      </c>
      <c r="M478" s="31">
        <v>67.539659999999998</v>
      </c>
      <c r="N478" s="1"/>
      <c r="O478" s="1"/>
    </row>
    <row r="479" spans="1:15" ht="12.75" customHeight="1">
      <c r="A479" s="33">
        <v>469</v>
      </c>
      <c r="B479" s="53" t="s">
        <v>533</v>
      </c>
      <c r="C479" s="31">
        <v>927.1</v>
      </c>
      <c r="D479" s="36">
        <v>917.16666666666663</v>
      </c>
      <c r="E479" s="36">
        <v>904.93333333333328</v>
      </c>
      <c r="F479" s="36">
        <v>882.76666666666665</v>
      </c>
      <c r="G479" s="36">
        <v>870.5333333333333</v>
      </c>
      <c r="H479" s="36">
        <v>939.33333333333326</v>
      </c>
      <c r="I479" s="36">
        <v>951.56666666666661</v>
      </c>
      <c r="J479" s="36">
        <v>973.73333333333323</v>
      </c>
      <c r="K479" s="31">
        <v>929.4</v>
      </c>
      <c r="L479" s="31">
        <v>895</v>
      </c>
      <c r="M479" s="31">
        <v>3.08765</v>
      </c>
      <c r="N479" s="1"/>
      <c r="O479" s="1"/>
    </row>
    <row r="480" spans="1:15" ht="12.75" customHeight="1">
      <c r="A480" s="33">
        <v>470</v>
      </c>
      <c r="B480" s="53" t="s">
        <v>881</v>
      </c>
      <c r="C480" s="31">
        <v>55.9</v>
      </c>
      <c r="D480" s="36">
        <v>55.166666666666664</v>
      </c>
      <c r="E480" s="36">
        <v>54.333333333333329</v>
      </c>
      <c r="F480" s="36">
        <v>52.766666666666666</v>
      </c>
      <c r="G480" s="36">
        <v>51.93333333333333</v>
      </c>
      <c r="H480" s="36">
        <v>56.733333333333327</v>
      </c>
      <c r="I480" s="36">
        <v>57.566666666666656</v>
      </c>
      <c r="J480" s="36">
        <v>59.133333333333326</v>
      </c>
      <c r="K480" s="31">
        <v>56</v>
      </c>
      <c r="L480" s="31">
        <v>53.6</v>
      </c>
      <c r="M480" s="31">
        <v>325.25261</v>
      </c>
      <c r="N480" s="1"/>
      <c r="O480" s="1"/>
    </row>
    <row r="481" spans="1:15" ht="12.75" customHeight="1">
      <c r="A481" s="33">
        <v>471</v>
      </c>
      <c r="B481" s="31" t="s">
        <v>234</v>
      </c>
      <c r="C481" s="36">
        <v>9823.6</v>
      </c>
      <c r="D481" s="36">
        <v>9881.8833333333332</v>
      </c>
      <c r="E481" s="36">
        <v>9743.9166666666661</v>
      </c>
      <c r="F481" s="36">
        <v>9664.2333333333336</v>
      </c>
      <c r="G481" s="36">
        <v>9526.2666666666664</v>
      </c>
      <c r="H481" s="36">
        <v>9961.5666666666657</v>
      </c>
      <c r="I481" s="36">
        <v>10099.533333333333</v>
      </c>
      <c r="J481" s="31">
        <v>10179.216666666665</v>
      </c>
      <c r="K481" s="31">
        <v>10019.85</v>
      </c>
      <c r="L481" s="31">
        <v>9802.2000000000007</v>
      </c>
      <c r="M481" s="53">
        <v>2.8007900000000001</v>
      </c>
      <c r="N481" s="1"/>
      <c r="O481" s="1"/>
    </row>
    <row r="482" spans="1:15" ht="12.75" customHeight="1">
      <c r="A482" s="33">
        <v>472</v>
      </c>
      <c r="B482" s="31" t="s">
        <v>300</v>
      </c>
      <c r="C482" s="36">
        <v>160.19999999999999</v>
      </c>
      <c r="D482" s="36">
        <v>160.5</v>
      </c>
      <c r="E482" s="36">
        <v>157.80000000000001</v>
      </c>
      <c r="F482" s="36">
        <v>155.4</v>
      </c>
      <c r="G482" s="36">
        <v>152.70000000000002</v>
      </c>
      <c r="H482" s="36">
        <v>162.9</v>
      </c>
      <c r="I482" s="36">
        <v>165.6</v>
      </c>
      <c r="J482" s="31">
        <v>168</v>
      </c>
      <c r="K482" s="31">
        <v>163.19999999999999</v>
      </c>
      <c r="L482" s="31">
        <v>158.1</v>
      </c>
      <c r="M482" s="53">
        <v>192.19974999999999</v>
      </c>
      <c r="N482" s="1"/>
      <c r="O482" s="1"/>
    </row>
    <row r="483" spans="1:15" ht="12.75" customHeight="1">
      <c r="A483" s="33">
        <v>473</v>
      </c>
      <c r="B483" s="31" t="s">
        <v>233</v>
      </c>
      <c r="C483" s="31">
        <v>1806.85</v>
      </c>
      <c r="D483" s="36">
        <v>1798.7666666666667</v>
      </c>
      <c r="E483" s="36">
        <v>1777.0833333333333</v>
      </c>
      <c r="F483" s="36">
        <v>1747.3166666666666</v>
      </c>
      <c r="G483" s="36">
        <v>1725.6333333333332</v>
      </c>
      <c r="H483" s="36">
        <v>1828.5333333333333</v>
      </c>
      <c r="I483" s="36">
        <v>1850.2166666666667</v>
      </c>
      <c r="J483" s="36">
        <v>1879.9833333333333</v>
      </c>
      <c r="K483" s="31">
        <v>1820.45</v>
      </c>
      <c r="L483" s="31">
        <v>1769</v>
      </c>
      <c r="M483" s="31">
        <v>5.4786000000000001</v>
      </c>
      <c r="N483" s="1"/>
      <c r="O483" s="1"/>
    </row>
    <row r="484" spans="1:15" ht="12.75" customHeight="1">
      <c r="A484" s="33">
        <v>474</v>
      </c>
      <c r="B484" s="31" t="s">
        <v>174</v>
      </c>
      <c r="C484" s="36">
        <v>1128.3</v>
      </c>
      <c r="D484" s="36">
        <v>1124.7666666666667</v>
      </c>
      <c r="E484" s="36">
        <v>1117.5333333333333</v>
      </c>
      <c r="F484" s="36">
        <v>1106.7666666666667</v>
      </c>
      <c r="G484" s="36">
        <v>1099.5333333333333</v>
      </c>
      <c r="H484" s="36">
        <v>1135.5333333333333</v>
      </c>
      <c r="I484" s="36">
        <v>1142.7666666666664</v>
      </c>
      <c r="J484" s="31">
        <v>1153.5333333333333</v>
      </c>
      <c r="K484" s="31">
        <v>1132</v>
      </c>
      <c r="L484" s="31">
        <v>1114</v>
      </c>
      <c r="M484" s="53">
        <v>5.4942799999999998</v>
      </c>
      <c r="N484" s="1"/>
      <c r="O484" s="1"/>
    </row>
    <row r="485" spans="1:15" ht="12.75" customHeight="1">
      <c r="A485" s="33">
        <v>475</v>
      </c>
      <c r="B485" s="31" t="s">
        <v>882</v>
      </c>
      <c r="C485" s="31">
        <v>335.7</v>
      </c>
      <c r="D485" s="36">
        <v>338.05</v>
      </c>
      <c r="E485" s="36">
        <v>332.40000000000003</v>
      </c>
      <c r="F485" s="36">
        <v>329.1</v>
      </c>
      <c r="G485" s="36">
        <v>323.45000000000005</v>
      </c>
      <c r="H485" s="36">
        <v>341.35</v>
      </c>
      <c r="I485" s="36">
        <v>347</v>
      </c>
      <c r="J485" s="36">
        <v>350.3</v>
      </c>
      <c r="K485" s="31">
        <v>343.7</v>
      </c>
      <c r="L485" s="31">
        <v>334.75</v>
      </c>
      <c r="M485" s="31">
        <v>3.7739600000000002</v>
      </c>
      <c r="N485" s="1"/>
      <c r="O485" s="1"/>
    </row>
    <row r="486" spans="1:15" ht="12.75" customHeight="1">
      <c r="A486" s="33">
        <v>476</v>
      </c>
      <c r="B486" s="31" t="s">
        <v>534</v>
      </c>
      <c r="C486" s="36">
        <v>341</v>
      </c>
      <c r="D486" s="36">
        <v>341.31666666666666</v>
      </c>
      <c r="E486" s="36">
        <v>337.83333333333331</v>
      </c>
      <c r="F486" s="36">
        <v>334.66666666666663</v>
      </c>
      <c r="G486" s="36">
        <v>331.18333333333328</v>
      </c>
      <c r="H486" s="36">
        <v>344.48333333333335</v>
      </c>
      <c r="I486" s="36">
        <v>347.9666666666667</v>
      </c>
      <c r="J486" s="36">
        <v>351.13333333333338</v>
      </c>
      <c r="K486" s="31">
        <v>344.8</v>
      </c>
      <c r="L486" s="31">
        <v>338.15</v>
      </c>
      <c r="M486" s="31">
        <v>4.5039300000000004</v>
      </c>
      <c r="N486" s="1"/>
      <c r="O486" s="1"/>
    </row>
    <row r="487" spans="1:15" ht="12.75" customHeight="1">
      <c r="A487" s="33">
        <v>477</v>
      </c>
      <c r="B487" s="31" t="s">
        <v>535</v>
      </c>
      <c r="C487" s="31">
        <v>2173.4499999999998</v>
      </c>
      <c r="D487" s="36">
        <v>2195.6999999999998</v>
      </c>
      <c r="E487" s="36">
        <v>2138.7999999999997</v>
      </c>
      <c r="F487" s="36">
        <v>2104.15</v>
      </c>
      <c r="G487" s="36">
        <v>2047.25</v>
      </c>
      <c r="H487" s="36">
        <v>2230.3499999999995</v>
      </c>
      <c r="I487" s="36">
        <v>2287.2499999999991</v>
      </c>
      <c r="J487" s="36">
        <v>2321.8999999999992</v>
      </c>
      <c r="K487" s="31">
        <v>2252.6</v>
      </c>
      <c r="L487" s="31">
        <v>2161.0500000000002</v>
      </c>
      <c r="M487" s="31">
        <v>0.50034999999999996</v>
      </c>
      <c r="N487" s="1"/>
      <c r="O487" s="1"/>
    </row>
    <row r="488" spans="1:15" ht="12.75" customHeight="1">
      <c r="A488" s="33">
        <v>478</v>
      </c>
      <c r="B488" s="31" t="s">
        <v>536</v>
      </c>
      <c r="C488" s="36">
        <v>544.15</v>
      </c>
      <c r="D488" s="36">
        <v>547.23333333333335</v>
      </c>
      <c r="E488" s="36">
        <v>539.7166666666667</v>
      </c>
      <c r="F488" s="36">
        <v>535.2833333333333</v>
      </c>
      <c r="G488" s="36">
        <v>527.76666666666665</v>
      </c>
      <c r="H488" s="36">
        <v>551.66666666666674</v>
      </c>
      <c r="I488" s="36">
        <v>559.18333333333339</v>
      </c>
      <c r="J488" s="36">
        <v>563.61666666666679</v>
      </c>
      <c r="K488" s="31">
        <v>554.75</v>
      </c>
      <c r="L488" s="31">
        <v>542.79999999999995</v>
      </c>
      <c r="M488" s="31">
        <v>6.3154899999999996</v>
      </c>
      <c r="N488" s="1"/>
      <c r="O488" s="1"/>
    </row>
    <row r="489" spans="1:15" ht="12.75" customHeight="1">
      <c r="A489" s="33">
        <v>479</v>
      </c>
      <c r="B489" s="53" t="s">
        <v>537</v>
      </c>
      <c r="C489" s="31">
        <v>391.5</v>
      </c>
      <c r="D489" s="36">
        <v>392.38333333333338</v>
      </c>
      <c r="E489" s="36">
        <v>387.16666666666674</v>
      </c>
      <c r="F489" s="36">
        <v>382.83333333333337</v>
      </c>
      <c r="G489" s="36">
        <v>377.61666666666673</v>
      </c>
      <c r="H489" s="36">
        <v>396.71666666666675</v>
      </c>
      <c r="I489" s="36">
        <v>401.93333333333334</v>
      </c>
      <c r="J489" s="36">
        <v>406.26666666666677</v>
      </c>
      <c r="K489" s="31">
        <v>397.6</v>
      </c>
      <c r="L489" s="31">
        <v>388.05</v>
      </c>
      <c r="M489" s="31">
        <v>3.6961599999999999</v>
      </c>
      <c r="N489" s="1"/>
      <c r="O489" s="1"/>
    </row>
    <row r="490" spans="1:15" ht="12.75" customHeight="1">
      <c r="A490" s="33">
        <v>480</v>
      </c>
      <c r="B490" s="53" t="s">
        <v>538</v>
      </c>
      <c r="C490" s="36">
        <v>442.5</v>
      </c>
      <c r="D490" s="36">
        <v>445.2833333333333</v>
      </c>
      <c r="E490" s="36">
        <v>433.31666666666661</v>
      </c>
      <c r="F490" s="36">
        <v>424.13333333333333</v>
      </c>
      <c r="G490" s="36">
        <v>412.16666666666663</v>
      </c>
      <c r="H490" s="36">
        <v>454.46666666666658</v>
      </c>
      <c r="I490" s="36">
        <v>466.43333333333328</v>
      </c>
      <c r="J490" s="36">
        <v>475.61666666666656</v>
      </c>
      <c r="K490" s="31">
        <v>457.25</v>
      </c>
      <c r="L490" s="31">
        <v>436.1</v>
      </c>
      <c r="M490" s="31">
        <v>2.5724999999999998</v>
      </c>
      <c r="N490" s="1"/>
      <c r="O490" s="1"/>
    </row>
    <row r="491" spans="1:15" ht="12.75" customHeight="1">
      <c r="A491" s="33">
        <v>481</v>
      </c>
      <c r="B491" s="53" t="s">
        <v>539</v>
      </c>
      <c r="C491" s="31">
        <v>537.85</v>
      </c>
      <c r="D491" s="36">
        <v>542.58333333333337</v>
      </c>
      <c r="E491" s="36">
        <v>528.86666666666679</v>
      </c>
      <c r="F491" s="36">
        <v>519.88333333333344</v>
      </c>
      <c r="G491" s="36">
        <v>506.16666666666686</v>
      </c>
      <c r="H491" s="36">
        <v>551.56666666666672</v>
      </c>
      <c r="I491" s="36">
        <v>565.28333333333319</v>
      </c>
      <c r="J491" s="36">
        <v>574.26666666666665</v>
      </c>
      <c r="K491" s="31">
        <v>556.29999999999995</v>
      </c>
      <c r="L491" s="31">
        <v>533.6</v>
      </c>
      <c r="M491" s="31">
        <v>5.1547099999999997</v>
      </c>
      <c r="N491" s="1"/>
      <c r="O491" s="1"/>
    </row>
    <row r="492" spans="1:15" ht="12.75" customHeight="1">
      <c r="A492" s="33">
        <v>482</v>
      </c>
      <c r="B492" s="53" t="s">
        <v>301</v>
      </c>
      <c r="C492" s="36">
        <v>1493.75</v>
      </c>
      <c r="D492" s="36">
        <v>1505.05</v>
      </c>
      <c r="E492" s="36">
        <v>1475.1</v>
      </c>
      <c r="F492" s="36">
        <v>1456.45</v>
      </c>
      <c r="G492" s="36">
        <v>1426.5</v>
      </c>
      <c r="H492" s="36">
        <v>1523.6999999999998</v>
      </c>
      <c r="I492" s="36">
        <v>1553.65</v>
      </c>
      <c r="J492" s="36">
        <v>1572.2999999999997</v>
      </c>
      <c r="K492" s="31">
        <v>1535</v>
      </c>
      <c r="L492" s="31">
        <v>1486.4</v>
      </c>
      <c r="M492" s="31">
        <v>13.625859999999999</v>
      </c>
      <c r="N492" s="1"/>
      <c r="O492" s="1"/>
    </row>
    <row r="493" spans="1:15" ht="12.75" customHeight="1">
      <c r="A493" s="33">
        <v>483</v>
      </c>
      <c r="B493" s="53" t="s">
        <v>540</v>
      </c>
      <c r="C493" s="36">
        <v>909.65</v>
      </c>
      <c r="D493" s="36">
        <v>921.33333333333337</v>
      </c>
      <c r="E493" s="36">
        <v>890.31666666666672</v>
      </c>
      <c r="F493" s="36">
        <v>870.98333333333335</v>
      </c>
      <c r="G493" s="36">
        <v>839.9666666666667</v>
      </c>
      <c r="H493" s="36">
        <v>940.66666666666674</v>
      </c>
      <c r="I493" s="36">
        <v>971.68333333333339</v>
      </c>
      <c r="J493" s="36">
        <v>991.01666666666677</v>
      </c>
      <c r="K493" s="31">
        <v>952.35</v>
      </c>
      <c r="L493" s="31">
        <v>902</v>
      </c>
      <c r="M493" s="31">
        <v>6.1467599999999996</v>
      </c>
      <c r="N493" s="1"/>
      <c r="O493" s="1"/>
    </row>
    <row r="494" spans="1:15" ht="12.75" customHeight="1">
      <c r="A494" s="33">
        <v>484</v>
      </c>
      <c r="B494" s="53" t="s">
        <v>236</v>
      </c>
      <c r="C494" s="36">
        <v>318.95</v>
      </c>
      <c r="D494" s="36">
        <v>315.76666666666665</v>
      </c>
      <c r="E494" s="36">
        <v>309.13333333333333</v>
      </c>
      <c r="F494" s="36">
        <v>299.31666666666666</v>
      </c>
      <c r="G494" s="36">
        <v>292.68333333333334</v>
      </c>
      <c r="H494" s="36">
        <v>325.58333333333331</v>
      </c>
      <c r="I494" s="36">
        <v>332.21666666666664</v>
      </c>
      <c r="J494" s="36">
        <v>342.0333333333333</v>
      </c>
      <c r="K494" s="31">
        <v>322.39999999999998</v>
      </c>
      <c r="L494" s="31">
        <v>305.95</v>
      </c>
      <c r="M494" s="31">
        <v>222.56365</v>
      </c>
      <c r="N494" s="1"/>
      <c r="O494" s="1"/>
    </row>
    <row r="495" spans="1:15" ht="12.75" customHeight="1">
      <c r="A495" s="33">
        <v>485</v>
      </c>
      <c r="B495" s="53" t="s">
        <v>541</v>
      </c>
      <c r="C495" s="36">
        <v>665</v>
      </c>
      <c r="D495" s="36">
        <v>664.0333333333333</v>
      </c>
      <c r="E495" s="36">
        <v>656.76666666666665</v>
      </c>
      <c r="F495" s="36">
        <v>648.5333333333333</v>
      </c>
      <c r="G495" s="36">
        <v>641.26666666666665</v>
      </c>
      <c r="H495" s="36">
        <v>672.26666666666665</v>
      </c>
      <c r="I495" s="36">
        <v>679.5333333333333</v>
      </c>
      <c r="J495" s="36">
        <v>687.76666666666665</v>
      </c>
      <c r="K495" s="31">
        <v>671.3</v>
      </c>
      <c r="L495" s="31">
        <v>655.8</v>
      </c>
      <c r="M495" s="31">
        <v>7.9092700000000002</v>
      </c>
      <c r="N495" s="1"/>
      <c r="O495" s="1"/>
    </row>
    <row r="496" spans="1:15" ht="12.75" customHeight="1">
      <c r="A496" s="33">
        <v>486</v>
      </c>
      <c r="B496" s="53" t="s">
        <v>542</v>
      </c>
      <c r="C496" s="36">
        <v>1489.95</v>
      </c>
      <c r="D496" s="36">
        <v>1496.3166666666666</v>
      </c>
      <c r="E496" s="36">
        <v>1482.6333333333332</v>
      </c>
      <c r="F496" s="36">
        <v>1475.3166666666666</v>
      </c>
      <c r="G496" s="36">
        <v>1461.6333333333332</v>
      </c>
      <c r="H496" s="36">
        <v>1503.6333333333332</v>
      </c>
      <c r="I496" s="36">
        <v>1517.3166666666666</v>
      </c>
      <c r="J496" s="36">
        <v>1524.6333333333332</v>
      </c>
      <c r="K496" s="31">
        <v>1510</v>
      </c>
      <c r="L496" s="31">
        <v>1489</v>
      </c>
      <c r="M496" s="31">
        <v>1.1266799999999999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13.3</v>
      </c>
      <c r="D497" s="36">
        <v>13.266666666666666</v>
      </c>
      <c r="E497" s="36">
        <v>12.983333333333331</v>
      </c>
      <c r="F497" s="36">
        <v>12.666666666666664</v>
      </c>
      <c r="G497" s="36">
        <v>12.383333333333329</v>
      </c>
      <c r="H497" s="36">
        <v>13.583333333333332</v>
      </c>
      <c r="I497" s="36">
        <v>13.866666666666667</v>
      </c>
      <c r="J497" s="36">
        <v>14.183333333333334</v>
      </c>
      <c r="K497" s="31">
        <v>13.55</v>
      </c>
      <c r="L497" s="31">
        <v>12.95</v>
      </c>
      <c r="M497" s="31">
        <v>6903.7645000000002</v>
      </c>
      <c r="N497" s="1"/>
      <c r="O497" s="1"/>
    </row>
    <row r="498" spans="1:15" ht="12.75" customHeight="1">
      <c r="A498" s="33">
        <v>488</v>
      </c>
      <c r="B498" s="53" t="s">
        <v>237</v>
      </c>
      <c r="C498" s="36">
        <v>1232.3</v>
      </c>
      <c r="D498" s="36">
        <v>1229.6833333333334</v>
      </c>
      <c r="E498" s="36">
        <v>1218.6666666666667</v>
      </c>
      <c r="F498" s="36">
        <v>1205.0333333333333</v>
      </c>
      <c r="G498" s="36">
        <v>1194.0166666666667</v>
      </c>
      <c r="H498" s="36">
        <v>1243.3166666666668</v>
      </c>
      <c r="I498" s="36">
        <v>1254.3333333333333</v>
      </c>
      <c r="J498" s="36">
        <v>1267.9666666666669</v>
      </c>
      <c r="K498" s="31">
        <v>1240.7</v>
      </c>
      <c r="L498" s="31">
        <v>1216.05</v>
      </c>
      <c r="M498" s="31">
        <v>19.944970000000001</v>
      </c>
      <c r="N498" s="1"/>
      <c r="O498" s="1"/>
    </row>
    <row r="499" spans="1:15" ht="12.75" customHeight="1">
      <c r="A499" s="33">
        <v>489</v>
      </c>
      <c r="B499" s="53" t="s">
        <v>543</v>
      </c>
      <c r="C499" s="53">
        <v>580.1</v>
      </c>
      <c r="D499" s="36">
        <v>576.71666666666658</v>
      </c>
      <c r="E499" s="36">
        <v>569.93333333333317</v>
      </c>
      <c r="F499" s="36">
        <v>559.76666666666654</v>
      </c>
      <c r="G499" s="36">
        <v>552.98333333333312</v>
      </c>
      <c r="H499" s="36">
        <v>586.88333333333321</v>
      </c>
      <c r="I499" s="36">
        <v>593.66666666666674</v>
      </c>
      <c r="J499" s="36">
        <v>603.83333333333326</v>
      </c>
      <c r="K499" s="31">
        <v>583.5</v>
      </c>
      <c r="L499" s="31">
        <v>566.54999999999995</v>
      </c>
      <c r="M499" s="31">
        <v>10.153650000000001</v>
      </c>
      <c r="N499" s="1"/>
      <c r="O499" s="1"/>
    </row>
    <row r="500" spans="1:15" ht="12.75" customHeight="1">
      <c r="A500" s="33">
        <v>490</v>
      </c>
      <c r="B500" s="53" t="s">
        <v>883</v>
      </c>
      <c r="C500" s="53">
        <v>155</v>
      </c>
      <c r="D500" s="36">
        <v>156.11666666666667</v>
      </c>
      <c r="E500" s="36">
        <v>152.53333333333336</v>
      </c>
      <c r="F500" s="36">
        <v>150.06666666666669</v>
      </c>
      <c r="G500" s="36">
        <v>146.48333333333338</v>
      </c>
      <c r="H500" s="36">
        <v>158.58333333333334</v>
      </c>
      <c r="I500" s="36">
        <v>162.16666666666666</v>
      </c>
      <c r="J500" s="36">
        <v>164.63333333333333</v>
      </c>
      <c r="K500" s="31">
        <v>159.69999999999999</v>
      </c>
      <c r="L500" s="31">
        <v>153.65</v>
      </c>
      <c r="M500" s="31">
        <v>20.189070000000001</v>
      </c>
      <c r="N500" s="1"/>
      <c r="O500" s="1"/>
    </row>
    <row r="501" spans="1:15" ht="12.75" customHeight="1">
      <c r="A501" s="33">
        <v>491</v>
      </c>
      <c r="B501" s="53" t="s">
        <v>544</v>
      </c>
      <c r="C501" s="53">
        <v>810.7</v>
      </c>
      <c r="D501" s="36">
        <v>816.21666666666658</v>
      </c>
      <c r="E501" s="36">
        <v>802.53333333333319</v>
      </c>
      <c r="F501" s="36">
        <v>794.36666666666656</v>
      </c>
      <c r="G501" s="36">
        <v>780.68333333333317</v>
      </c>
      <c r="H501" s="36">
        <v>824.38333333333321</v>
      </c>
      <c r="I501" s="36">
        <v>838.06666666666661</v>
      </c>
      <c r="J501" s="36">
        <v>846.23333333333323</v>
      </c>
      <c r="K501" s="31">
        <v>829.9</v>
      </c>
      <c r="L501" s="31">
        <v>808.05</v>
      </c>
      <c r="M501" s="31">
        <v>2.2265799999999998</v>
      </c>
      <c r="N501" s="1"/>
      <c r="O501" s="1"/>
    </row>
    <row r="502" spans="1:15" ht="12.75" customHeight="1">
      <c r="A502" s="33">
        <v>492</v>
      </c>
      <c r="B502" s="53" t="s">
        <v>302</v>
      </c>
      <c r="C502" s="53">
        <v>1354.25</v>
      </c>
      <c r="D502" s="36">
        <v>1354.1833333333334</v>
      </c>
      <c r="E502" s="36">
        <v>1339.3666666666668</v>
      </c>
      <c r="F502" s="36">
        <v>1324.4833333333333</v>
      </c>
      <c r="G502" s="36">
        <v>1309.6666666666667</v>
      </c>
      <c r="H502" s="36">
        <v>1369.0666666666668</v>
      </c>
      <c r="I502" s="36">
        <v>1383.8833333333334</v>
      </c>
      <c r="J502" s="36">
        <v>1398.7666666666669</v>
      </c>
      <c r="K502" s="31">
        <v>1369</v>
      </c>
      <c r="L502" s="31">
        <v>1339.3</v>
      </c>
      <c r="M502" s="31">
        <v>1.5578399999999999</v>
      </c>
      <c r="N502" s="1"/>
      <c r="O502" s="1"/>
    </row>
    <row r="503" spans="1:15" ht="12.75" customHeight="1">
      <c r="A503" s="33">
        <v>493</v>
      </c>
      <c r="B503" s="53" t="s">
        <v>238</v>
      </c>
      <c r="C503" s="36">
        <v>485.05</v>
      </c>
      <c r="D503" s="36">
        <v>484.91666666666669</v>
      </c>
      <c r="E503" s="36">
        <v>482.68333333333339</v>
      </c>
      <c r="F503" s="36">
        <v>480.31666666666672</v>
      </c>
      <c r="G503" s="36">
        <v>478.08333333333343</v>
      </c>
      <c r="H503" s="36">
        <v>487.28333333333336</v>
      </c>
      <c r="I503" s="36">
        <v>489.51666666666659</v>
      </c>
      <c r="J503" s="31">
        <v>491.88333333333333</v>
      </c>
      <c r="K503" s="31">
        <v>487.15</v>
      </c>
      <c r="L503" s="31">
        <v>482.55</v>
      </c>
      <c r="M503" s="53">
        <v>32.071719999999999</v>
      </c>
      <c r="N503" s="1"/>
      <c r="O503" s="1"/>
    </row>
    <row r="504" spans="1:15" ht="12.75" customHeight="1">
      <c r="A504" s="33">
        <v>494</v>
      </c>
      <c r="B504" s="53" t="s">
        <v>303</v>
      </c>
      <c r="C504" s="36">
        <v>25.2</v>
      </c>
      <c r="D504" s="36">
        <v>25.099999999999998</v>
      </c>
      <c r="E504" s="36">
        <v>24.849999999999994</v>
      </c>
      <c r="F504" s="36">
        <v>24.499999999999996</v>
      </c>
      <c r="G504" s="36">
        <v>24.249999999999993</v>
      </c>
      <c r="H504" s="36">
        <v>25.449999999999996</v>
      </c>
      <c r="I504" s="36">
        <v>25.700000000000003</v>
      </c>
      <c r="J504" s="31">
        <v>26.049999999999997</v>
      </c>
      <c r="K504" s="31">
        <v>25.35</v>
      </c>
      <c r="L504" s="31">
        <v>24.75</v>
      </c>
      <c r="M504" s="53">
        <v>2118.4657200000001</v>
      </c>
      <c r="N504" s="1"/>
      <c r="O504" s="1"/>
    </row>
    <row r="505" spans="1:15" ht="12.75" customHeight="1">
      <c r="A505" s="33">
        <v>495</v>
      </c>
      <c r="B505" s="53" t="s">
        <v>545</v>
      </c>
      <c r="C505" s="53">
        <v>14736.5</v>
      </c>
      <c r="D505" s="36">
        <v>14805</v>
      </c>
      <c r="E505" s="36">
        <v>14636.5</v>
      </c>
      <c r="F505" s="36">
        <v>14536.5</v>
      </c>
      <c r="G505" s="36">
        <v>14368</v>
      </c>
      <c r="H505" s="36">
        <v>14905</v>
      </c>
      <c r="I505" s="36">
        <v>15073.5</v>
      </c>
      <c r="J505" s="36">
        <v>15173.5</v>
      </c>
      <c r="K505" s="31">
        <v>14973.5</v>
      </c>
      <c r="L505" s="31">
        <v>14705</v>
      </c>
      <c r="M505" s="31">
        <v>9.8430000000000004E-2</v>
      </c>
      <c r="N505" s="1"/>
      <c r="O505" s="1"/>
    </row>
    <row r="506" spans="1:15" ht="12.75" customHeight="1">
      <c r="A506" s="33">
        <v>496</v>
      </c>
      <c r="B506" s="53" t="s">
        <v>239</v>
      </c>
      <c r="C506" s="53">
        <v>152.35</v>
      </c>
      <c r="D506" s="36">
        <v>152.38333333333333</v>
      </c>
      <c r="E506" s="36">
        <v>151.16666666666666</v>
      </c>
      <c r="F506" s="36">
        <v>149.98333333333332</v>
      </c>
      <c r="G506" s="36">
        <v>148.76666666666665</v>
      </c>
      <c r="H506" s="36">
        <v>153.56666666666666</v>
      </c>
      <c r="I506" s="36">
        <v>154.78333333333336</v>
      </c>
      <c r="J506" s="36">
        <v>155.96666666666667</v>
      </c>
      <c r="K506" s="31">
        <v>153.6</v>
      </c>
      <c r="L506" s="31">
        <v>151.19999999999999</v>
      </c>
      <c r="M506" s="31">
        <v>68.17653</v>
      </c>
      <c r="N506" s="1"/>
      <c r="O506" s="1"/>
    </row>
    <row r="507" spans="1:15" ht="12.75" customHeight="1">
      <c r="A507" s="33">
        <v>497</v>
      </c>
      <c r="B507" s="53" t="s">
        <v>546</v>
      </c>
      <c r="C507" s="36">
        <v>633</v>
      </c>
      <c r="D507" s="36">
        <v>630.01666666666665</v>
      </c>
      <c r="E507" s="36">
        <v>623.5333333333333</v>
      </c>
      <c r="F507" s="36">
        <v>614.06666666666661</v>
      </c>
      <c r="G507" s="36">
        <v>607.58333333333326</v>
      </c>
      <c r="H507" s="36">
        <v>639.48333333333335</v>
      </c>
      <c r="I507" s="36">
        <v>645.9666666666667</v>
      </c>
      <c r="J507" s="31">
        <v>655.43333333333339</v>
      </c>
      <c r="K507" s="31">
        <v>636.5</v>
      </c>
      <c r="L507" s="31">
        <v>620.54999999999995</v>
      </c>
      <c r="M507" s="53">
        <v>10.43224</v>
      </c>
      <c r="N507" s="1"/>
      <c r="O507" s="1"/>
    </row>
    <row r="508" spans="1:15" ht="12.75" customHeight="1">
      <c r="A508" s="33">
        <v>498</v>
      </c>
      <c r="B508" s="53" t="s">
        <v>304</v>
      </c>
      <c r="C508" s="53">
        <v>190.5</v>
      </c>
      <c r="D508" s="36">
        <v>189.85</v>
      </c>
      <c r="E508" s="36">
        <v>187.89999999999998</v>
      </c>
      <c r="F508" s="36">
        <v>185.29999999999998</v>
      </c>
      <c r="G508" s="36">
        <v>183.34999999999997</v>
      </c>
      <c r="H508" s="36">
        <v>192.45</v>
      </c>
      <c r="I508" s="36">
        <v>194.39999999999998</v>
      </c>
      <c r="J508" s="36">
        <v>197</v>
      </c>
      <c r="K508" s="31">
        <v>191.8</v>
      </c>
      <c r="L508" s="31">
        <v>187.25</v>
      </c>
      <c r="M508" s="31">
        <v>352.35138999999998</v>
      </c>
      <c r="N508" s="1"/>
      <c r="O508" s="1"/>
    </row>
    <row r="509" spans="1:15" ht="12.75" customHeight="1">
      <c r="A509" s="224">
        <v>499</v>
      </c>
      <c r="B509" s="225" t="s">
        <v>240</v>
      </c>
      <c r="C509" s="225">
        <v>1006.5</v>
      </c>
      <c r="D509" s="226">
        <v>999.63333333333333</v>
      </c>
      <c r="E509" s="226">
        <v>990.61666666666667</v>
      </c>
      <c r="F509" s="226">
        <v>974.73333333333335</v>
      </c>
      <c r="G509" s="226">
        <v>965.7166666666667</v>
      </c>
      <c r="H509" s="226">
        <v>1015.5166666666667</v>
      </c>
      <c r="I509" s="226">
        <v>1024.5333333333333</v>
      </c>
      <c r="J509" s="226">
        <v>1040.4166666666665</v>
      </c>
      <c r="K509" s="227">
        <v>1008.65</v>
      </c>
      <c r="L509" s="227">
        <v>983.75</v>
      </c>
      <c r="M509" s="227">
        <v>18.85389</v>
      </c>
      <c r="N509" s="1"/>
      <c r="O509" s="1"/>
    </row>
    <row r="510" spans="1:15" ht="12.75" customHeight="1">
      <c r="A510" s="239">
        <v>500</v>
      </c>
      <c r="B510" s="240" t="s">
        <v>547</v>
      </c>
      <c r="C510" s="240">
        <v>1571.7</v>
      </c>
      <c r="D510" s="241">
        <v>1577.8666666666668</v>
      </c>
      <c r="E510" s="241">
        <v>1556.9333333333336</v>
      </c>
      <c r="F510" s="241">
        <v>1542.1666666666667</v>
      </c>
      <c r="G510" s="241">
        <v>1521.2333333333336</v>
      </c>
      <c r="H510" s="241">
        <v>1592.6333333333337</v>
      </c>
      <c r="I510" s="241">
        <v>1613.5666666666671</v>
      </c>
      <c r="J510" s="241">
        <v>1628.3333333333337</v>
      </c>
      <c r="K510" s="239">
        <v>1598.8</v>
      </c>
      <c r="L510" s="239">
        <v>1563.1</v>
      </c>
      <c r="M510" s="239">
        <v>0.24177999999999999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241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242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252</v>
      </c>
      <c r="N527" s="1"/>
      <c r="O527" s="1"/>
    </row>
    <row r="528" spans="1:15" ht="12.75" customHeight="1">
      <c r="A528" s="64" t="s">
        <v>253</v>
      </c>
      <c r="N528" s="1"/>
      <c r="O528" s="1"/>
    </row>
    <row r="529" spans="1:15" ht="12.75" customHeight="1">
      <c r="A529" s="64" t="s">
        <v>254</v>
      </c>
      <c r="N529" s="1"/>
      <c r="O529" s="1"/>
    </row>
    <row r="530" spans="1:15" ht="12.75" customHeight="1">
      <c r="A530" s="64" t="s">
        <v>255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3"/>
  <sheetViews>
    <sheetView zoomScale="85" zoomScaleNormal="85" workbookViewId="0">
      <pane ySplit="9" topLeftCell="A10" activePane="bottomLeft" state="frozen"/>
      <selection pane="bottomLeft" activeCell="A11" sqref="A11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309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1"/>
      <c r="B5" s="352"/>
      <c r="C5" s="351"/>
      <c r="D5" s="35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308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549</v>
      </c>
      <c r="B7" s="353" t="s">
        <v>550</v>
      </c>
      <c r="C7" s="353"/>
      <c r="D7" s="7">
        <f>Main!B10</f>
        <v>45390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551</v>
      </c>
      <c r="B9" s="82" t="s">
        <v>552</v>
      </c>
      <c r="C9" s="82" t="s">
        <v>553</v>
      </c>
      <c r="D9" s="82" t="s">
        <v>554</v>
      </c>
      <c r="E9" s="82" t="s">
        <v>555</v>
      </c>
      <c r="F9" s="82" t="s">
        <v>556</v>
      </c>
      <c r="G9" s="82" t="s">
        <v>557</v>
      </c>
      <c r="H9" s="82" t="s">
        <v>558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45387</v>
      </c>
      <c r="B10" s="32">
        <v>512149</v>
      </c>
      <c r="C10" s="31" t="s">
        <v>1030</v>
      </c>
      <c r="D10" s="31" t="s">
        <v>1031</v>
      </c>
      <c r="E10" s="31" t="s">
        <v>560</v>
      </c>
      <c r="F10" s="84">
        <v>64802840</v>
      </c>
      <c r="G10" s="32">
        <v>1.33</v>
      </c>
      <c r="H10" s="32" t="s">
        <v>330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45387</v>
      </c>
      <c r="B11" s="32">
        <v>512149</v>
      </c>
      <c r="C11" s="31" t="s">
        <v>1030</v>
      </c>
      <c r="D11" s="31" t="s">
        <v>1032</v>
      </c>
      <c r="E11" s="31" t="s">
        <v>559</v>
      </c>
      <c r="F11" s="84">
        <v>20000000</v>
      </c>
      <c r="G11" s="32">
        <v>1.32</v>
      </c>
      <c r="H11" s="32" t="s">
        <v>330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45387</v>
      </c>
      <c r="B12" s="32">
        <v>512149</v>
      </c>
      <c r="C12" s="31" t="s">
        <v>1030</v>
      </c>
      <c r="D12" s="31" t="s">
        <v>1032</v>
      </c>
      <c r="E12" s="31" t="s">
        <v>560</v>
      </c>
      <c r="F12" s="84">
        <v>3744000</v>
      </c>
      <c r="G12" s="32">
        <v>1.38</v>
      </c>
      <c r="H12" s="32" t="s">
        <v>330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45387</v>
      </c>
      <c r="B13" s="32">
        <v>512149</v>
      </c>
      <c r="C13" s="31" t="s">
        <v>1030</v>
      </c>
      <c r="D13" s="31" t="s">
        <v>1033</v>
      </c>
      <c r="E13" s="31" t="s">
        <v>559</v>
      </c>
      <c r="F13" s="84">
        <v>15000000</v>
      </c>
      <c r="G13" s="32">
        <v>1.33</v>
      </c>
      <c r="H13" s="32" t="s">
        <v>330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45387</v>
      </c>
      <c r="B14" s="32">
        <v>512149</v>
      </c>
      <c r="C14" s="31" t="s">
        <v>1030</v>
      </c>
      <c r="D14" s="31" t="s">
        <v>1000</v>
      </c>
      <c r="E14" s="31" t="s">
        <v>559</v>
      </c>
      <c r="F14" s="84">
        <v>10000000</v>
      </c>
      <c r="G14" s="32">
        <v>1.34</v>
      </c>
      <c r="H14" s="32" t="s">
        <v>330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45387</v>
      </c>
      <c r="B15" s="32">
        <v>543439</v>
      </c>
      <c r="C15" s="31" t="s">
        <v>952</v>
      </c>
      <c r="D15" s="31" t="s">
        <v>1034</v>
      </c>
      <c r="E15" s="31" t="s">
        <v>560</v>
      </c>
      <c r="F15" s="84">
        <v>160000</v>
      </c>
      <c r="G15" s="32">
        <v>13.44</v>
      </c>
      <c r="H15" s="32" t="s">
        <v>330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45387</v>
      </c>
      <c r="B16" s="32">
        <v>532834</v>
      </c>
      <c r="C16" s="31" t="s">
        <v>700</v>
      </c>
      <c r="D16" s="31" t="s">
        <v>1035</v>
      </c>
      <c r="E16" s="31" t="s">
        <v>559</v>
      </c>
      <c r="F16" s="84">
        <v>2300000</v>
      </c>
      <c r="G16" s="32">
        <v>97.99</v>
      </c>
      <c r="H16" s="32" t="s">
        <v>330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45387</v>
      </c>
      <c r="B17" s="32">
        <v>532834</v>
      </c>
      <c r="C17" s="31" t="s">
        <v>700</v>
      </c>
      <c r="D17" s="31" t="s">
        <v>1036</v>
      </c>
      <c r="E17" s="31" t="s">
        <v>560</v>
      </c>
      <c r="F17" s="84">
        <v>2300000</v>
      </c>
      <c r="G17" s="32">
        <v>97.99</v>
      </c>
      <c r="H17" s="32" t="s">
        <v>330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45387</v>
      </c>
      <c r="B18" s="32">
        <v>512379</v>
      </c>
      <c r="C18" s="31" t="s">
        <v>995</v>
      </c>
      <c r="D18" s="31" t="s">
        <v>996</v>
      </c>
      <c r="E18" s="31" t="s">
        <v>560</v>
      </c>
      <c r="F18" s="84">
        <v>1536410</v>
      </c>
      <c r="G18" s="32">
        <v>17.82</v>
      </c>
      <c r="H18" s="32" t="s">
        <v>330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45387</v>
      </c>
      <c r="B19" s="32">
        <v>512379</v>
      </c>
      <c r="C19" s="31" t="s">
        <v>995</v>
      </c>
      <c r="D19" s="31" t="s">
        <v>996</v>
      </c>
      <c r="E19" s="31" t="s">
        <v>559</v>
      </c>
      <c r="F19" s="84">
        <v>2337850</v>
      </c>
      <c r="G19" s="32">
        <v>17.850000000000001</v>
      </c>
      <c r="H19" s="32" t="s">
        <v>330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45387</v>
      </c>
      <c r="B20" s="32">
        <v>539596</v>
      </c>
      <c r="C20" s="31" t="s">
        <v>1037</v>
      </c>
      <c r="D20" s="31" t="s">
        <v>1038</v>
      </c>
      <c r="E20" s="31" t="s">
        <v>560</v>
      </c>
      <c r="F20" s="84">
        <v>33561</v>
      </c>
      <c r="G20" s="32">
        <v>32.58</v>
      </c>
      <c r="H20" s="32" t="s">
        <v>330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45387</v>
      </c>
      <c r="B21" s="32">
        <v>532042</v>
      </c>
      <c r="C21" s="31" t="s">
        <v>1039</v>
      </c>
      <c r="D21" s="31" t="s">
        <v>1040</v>
      </c>
      <c r="E21" s="31" t="s">
        <v>560</v>
      </c>
      <c r="F21" s="84">
        <v>32804</v>
      </c>
      <c r="G21" s="32">
        <v>40.15</v>
      </c>
      <c r="H21" s="32" t="s">
        <v>330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45387</v>
      </c>
      <c r="B22" s="32">
        <v>532042</v>
      </c>
      <c r="C22" s="31" t="s">
        <v>1039</v>
      </c>
      <c r="D22" s="31" t="s">
        <v>1041</v>
      </c>
      <c r="E22" s="31" t="s">
        <v>559</v>
      </c>
      <c r="F22" s="84">
        <v>32750</v>
      </c>
      <c r="G22" s="32">
        <v>40.159999999999997</v>
      </c>
      <c r="H22" s="32" t="s">
        <v>330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45387</v>
      </c>
      <c r="B23" s="32">
        <v>544156</v>
      </c>
      <c r="C23" s="31" t="s">
        <v>965</v>
      </c>
      <c r="D23" s="31" t="s">
        <v>929</v>
      </c>
      <c r="E23" s="31" t="s">
        <v>560</v>
      </c>
      <c r="F23" s="84">
        <v>24000</v>
      </c>
      <c r="G23" s="32">
        <v>40.54</v>
      </c>
      <c r="H23" s="32" t="s">
        <v>330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45387</v>
      </c>
      <c r="B24" s="32">
        <v>544156</v>
      </c>
      <c r="C24" s="31" t="s">
        <v>965</v>
      </c>
      <c r="D24" s="31" t="s">
        <v>997</v>
      </c>
      <c r="E24" s="31" t="s">
        <v>560</v>
      </c>
      <c r="F24" s="84">
        <v>24000</v>
      </c>
      <c r="G24" s="32">
        <v>40.520000000000003</v>
      </c>
      <c r="H24" s="32" t="s">
        <v>330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45387</v>
      </c>
      <c r="B25" s="32">
        <v>544156</v>
      </c>
      <c r="C25" s="31" t="s">
        <v>965</v>
      </c>
      <c r="D25" s="31" t="s">
        <v>966</v>
      </c>
      <c r="E25" s="31" t="s">
        <v>559</v>
      </c>
      <c r="F25" s="84">
        <v>81000</v>
      </c>
      <c r="G25" s="32">
        <v>40.590000000000003</v>
      </c>
      <c r="H25" s="32" t="s">
        <v>330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45387</v>
      </c>
      <c r="B26" s="32">
        <v>531137</v>
      </c>
      <c r="C26" s="31" t="s">
        <v>1042</v>
      </c>
      <c r="D26" s="31" t="s">
        <v>1043</v>
      </c>
      <c r="E26" s="31" t="s">
        <v>559</v>
      </c>
      <c r="F26" s="84">
        <v>427230</v>
      </c>
      <c r="G26" s="32">
        <v>1.87</v>
      </c>
      <c r="H26" s="32" t="s">
        <v>330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45387</v>
      </c>
      <c r="B27" s="32">
        <v>542918</v>
      </c>
      <c r="C27" s="31" t="s">
        <v>1044</v>
      </c>
      <c r="D27" s="31" t="s">
        <v>1045</v>
      </c>
      <c r="E27" s="31" t="s">
        <v>560</v>
      </c>
      <c r="F27" s="84">
        <v>140732</v>
      </c>
      <c r="G27" s="32">
        <v>21.4</v>
      </c>
      <c r="H27" s="32" t="s">
        <v>330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45387</v>
      </c>
      <c r="B28" s="32">
        <v>542918</v>
      </c>
      <c r="C28" s="31" t="s">
        <v>1044</v>
      </c>
      <c r="D28" s="31" t="s">
        <v>1046</v>
      </c>
      <c r="E28" s="31" t="s">
        <v>559</v>
      </c>
      <c r="F28" s="84">
        <v>140000</v>
      </c>
      <c r="G28" s="32">
        <v>21.4</v>
      </c>
      <c r="H28" s="32" t="s">
        <v>330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45387</v>
      </c>
      <c r="B29" s="32">
        <v>513337</v>
      </c>
      <c r="C29" s="31" t="s">
        <v>953</v>
      </c>
      <c r="D29" s="31" t="s">
        <v>976</v>
      </c>
      <c r="E29" s="31" t="s">
        <v>560</v>
      </c>
      <c r="F29" s="84">
        <v>592117</v>
      </c>
      <c r="G29" s="32">
        <v>45.14</v>
      </c>
      <c r="H29" s="32" t="s">
        <v>330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45387</v>
      </c>
      <c r="B30" s="32">
        <v>513337</v>
      </c>
      <c r="C30" s="31" t="s">
        <v>953</v>
      </c>
      <c r="D30" s="31" t="s">
        <v>976</v>
      </c>
      <c r="E30" s="31" t="s">
        <v>559</v>
      </c>
      <c r="F30" s="84">
        <v>621473</v>
      </c>
      <c r="G30" s="32">
        <v>44.9</v>
      </c>
      <c r="H30" s="32" t="s">
        <v>330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45387</v>
      </c>
      <c r="B31" s="32">
        <v>513337</v>
      </c>
      <c r="C31" s="31" t="s">
        <v>953</v>
      </c>
      <c r="D31" s="31" t="s">
        <v>1047</v>
      </c>
      <c r="E31" s="31" t="s">
        <v>560</v>
      </c>
      <c r="F31" s="84">
        <v>700000</v>
      </c>
      <c r="G31" s="32">
        <v>44.89</v>
      </c>
      <c r="H31" s="32" t="s">
        <v>330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45387</v>
      </c>
      <c r="B32" s="32">
        <v>532467</v>
      </c>
      <c r="C32" s="31" t="s">
        <v>1048</v>
      </c>
      <c r="D32" s="31" t="s">
        <v>1049</v>
      </c>
      <c r="E32" s="31" t="s">
        <v>559</v>
      </c>
      <c r="F32" s="84">
        <v>100000</v>
      </c>
      <c r="G32" s="32">
        <v>367.5</v>
      </c>
      <c r="H32" s="32" t="s">
        <v>330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45387</v>
      </c>
      <c r="B33" s="32">
        <v>532467</v>
      </c>
      <c r="C33" s="31" t="s">
        <v>1048</v>
      </c>
      <c r="D33" s="31" t="s">
        <v>1050</v>
      </c>
      <c r="E33" s="31" t="s">
        <v>560</v>
      </c>
      <c r="F33" s="84">
        <v>100000</v>
      </c>
      <c r="G33" s="32">
        <v>367.5</v>
      </c>
      <c r="H33" s="32" t="s">
        <v>330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45387</v>
      </c>
      <c r="B34" s="32">
        <v>540134</v>
      </c>
      <c r="C34" s="31" t="s">
        <v>1051</v>
      </c>
      <c r="D34" s="31" t="s">
        <v>1052</v>
      </c>
      <c r="E34" s="31" t="s">
        <v>559</v>
      </c>
      <c r="F34" s="84">
        <v>50607</v>
      </c>
      <c r="G34" s="32">
        <v>5.29</v>
      </c>
      <c r="H34" s="32" t="s">
        <v>330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45387</v>
      </c>
      <c r="B35" s="32">
        <v>517423</v>
      </c>
      <c r="C35" s="31" t="s">
        <v>1053</v>
      </c>
      <c r="D35" s="31" t="s">
        <v>970</v>
      </c>
      <c r="E35" s="31" t="s">
        <v>560</v>
      </c>
      <c r="F35" s="84">
        <v>15000</v>
      </c>
      <c r="G35" s="32">
        <v>101.71</v>
      </c>
      <c r="H35" s="32" t="s">
        <v>330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45387</v>
      </c>
      <c r="B36" s="32">
        <v>505523</v>
      </c>
      <c r="C36" s="31" t="s">
        <v>1054</v>
      </c>
      <c r="D36" s="31" t="s">
        <v>968</v>
      </c>
      <c r="E36" s="31" t="s">
        <v>560</v>
      </c>
      <c r="F36" s="84">
        <v>19142985</v>
      </c>
      <c r="G36" s="32">
        <v>1.0900000000000001</v>
      </c>
      <c r="H36" s="32" t="s">
        <v>330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45387</v>
      </c>
      <c r="B37" s="32">
        <v>531515</v>
      </c>
      <c r="C37" s="31" t="s">
        <v>1055</v>
      </c>
      <c r="D37" s="31" t="s">
        <v>1056</v>
      </c>
      <c r="E37" s="31" t="s">
        <v>560</v>
      </c>
      <c r="F37" s="84">
        <v>240147</v>
      </c>
      <c r="G37" s="32">
        <v>2.84</v>
      </c>
      <c r="H37" s="32" t="s">
        <v>330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45387</v>
      </c>
      <c r="B38" s="32">
        <v>539762</v>
      </c>
      <c r="C38" s="31" t="s">
        <v>998</v>
      </c>
      <c r="D38" s="31" t="s">
        <v>999</v>
      </c>
      <c r="E38" s="31" t="s">
        <v>559</v>
      </c>
      <c r="F38" s="84">
        <v>25401</v>
      </c>
      <c r="G38" s="32">
        <v>103.89</v>
      </c>
      <c r="H38" s="32" t="s">
        <v>330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45387</v>
      </c>
      <c r="B39" s="32">
        <v>523144</v>
      </c>
      <c r="C39" s="31" t="s">
        <v>1057</v>
      </c>
      <c r="D39" s="31" t="s">
        <v>1058</v>
      </c>
      <c r="E39" s="31" t="s">
        <v>560</v>
      </c>
      <c r="F39" s="84">
        <v>86519</v>
      </c>
      <c r="G39" s="32">
        <v>50.48</v>
      </c>
      <c r="H39" s="32" t="s">
        <v>330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45387</v>
      </c>
      <c r="B40" s="32">
        <v>523144</v>
      </c>
      <c r="C40" s="31" t="s">
        <v>1057</v>
      </c>
      <c r="D40" s="31" t="s">
        <v>1059</v>
      </c>
      <c r="E40" s="31" t="s">
        <v>559</v>
      </c>
      <c r="F40" s="84">
        <v>79371</v>
      </c>
      <c r="G40" s="32">
        <v>50.03</v>
      </c>
      <c r="H40" s="32" t="s">
        <v>330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45387</v>
      </c>
      <c r="B41" s="32">
        <v>531832</v>
      </c>
      <c r="C41" s="31" t="s">
        <v>1060</v>
      </c>
      <c r="D41" s="31" t="s">
        <v>1061</v>
      </c>
      <c r="E41" s="31" t="s">
        <v>560</v>
      </c>
      <c r="F41" s="84">
        <v>52990</v>
      </c>
      <c r="G41" s="32">
        <v>10.49</v>
      </c>
      <c r="H41" s="32" t="s">
        <v>330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45387</v>
      </c>
      <c r="B42" s="32">
        <v>530557</v>
      </c>
      <c r="C42" s="31" t="s">
        <v>1062</v>
      </c>
      <c r="D42" s="31" t="s">
        <v>1063</v>
      </c>
      <c r="E42" s="31" t="s">
        <v>559</v>
      </c>
      <c r="F42" s="84">
        <v>5370017</v>
      </c>
      <c r="G42" s="32">
        <v>0.8</v>
      </c>
      <c r="H42" s="32" t="s">
        <v>330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45387</v>
      </c>
      <c r="B43" s="32">
        <v>530557</v>
      </c>
      <c r="C43" s="31" t="s">
        <v>1062</v>
      </c>
      <c r="D43" s="31" t="s">
        <v>1063</v>
      </c>
      <c r="E43" s="31" t="s">
        <v>560</v>
      </c>
      <c r="F43" s="84">
        <v>4849395</v>
      </c>
      <c r="G43" s="32">
        <v>0.8</v>
      </c>
      <c r="H43" s="32" t="s">
        <v>330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45387</v>
      </c>
      <c r="B44" s="32">
        <v>543537</v>
      </c>
      <c r="C44" s="31" t="s">
        <v>1064</v>
      </c>
      <c r="D44" s="31" t="s">
        <v>1065</v>
      </c>
      <c r="E44" s="31" t="s">
        <v>559</v>
      </c>
      <c r="F44" s="84">
        <v>16000</v>
      </c>
      <c r="G44" s="32">
        <v>163</v>
      </c>
      <c r="H44" s="32" t="s">
        <v>330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45387</v>
      </c>
      <c r="B45" s="32">
        <v>543537</v>
      </c>
      <c r="C45" s="31" t="s">
        <v>1064</v>
      </c>
      <c r="D45" s="31" t="s">
        <v>1066</v>
      </c>
      <c r="E45" s="31" t="s">
        <v>560</v>
      </c>
      <c r="F45" s="84">
        <v>34000</v>
      </c>
      <c r="G45" s="32">
        <v>167.74</v>
      </c>
      <c r="H45" s="32" t="s">
        <v>330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45387</v>
      </c>
      <c r="B46" s="32">
        <v>530433</v>
      </c>
      <c r="C46" s="31" t="s">
        <v>1067</v>
      </c>
      <c r="D46" s="31" t="s">
        <v>1068</v>
      </c>
      <c r="E46" s="31" t="s">
        <v>560</v>
      </c>
      <c r="F46" s="84">
        <v>62803</v>
      </c>
      <c r="G46" s="32">
        <v>54.7</v>
      </c>
      <c r="H46" s="32" t="s">
        <v>330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45387</v>
      </c>
      <c r="B47" s="32">
        <v>505515</v>
      </c>
      <c r="C47" s="31" t="s">
        <v>1069</v>
      </c>
      <c r="D47" s="31" t="s">
        <v>1070</v>
      </c>
      <c r="E47" s="31" t="s">
        <v>560</v>
      </c>
      <c r="F47" s="84">
        <v>49000</v>
      </c>
      <c r="G47" s="32">
        <v>13.66</v>
      </c>
      <c r="H47" s="32" t="s">
        <v>330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45387</v>
      </c>
      <c r="B48" s="32">
        <v>531370</v>
      </c>
      <c r="C48" s="31" t="s">
        <v>969</v>
      </c>
      <c r="D48" s="31" t="s">
        <v>1071</v>
      </c>
      <c r="E48" s="31" t="s">
        <v>560</v>
      </c>
      <c r="F48" s="84">
        <v>48093</v>
      </c>
      <c r="G48" s="32">
        <v>19.95</v>
      </c>
      <c r="H48" s="32" t="s">
        <v>330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45387</v>
      </c>
      <c r="B49" s="32">
        <v>531982</v>
      </c>
      <c r="C49" s="31" t="s">
        <v>1072</v>
      </c>
      <c r="D49" s="31" t="s">
        <v>1073</v>
      </c>
      <c r="E49" s="31" t="s">
        <v>559</v>
      </c>
      <c r="F49" s="84">
        <v>63090</v>
      </c>
      <c r="G49" s="32">
        <v>40.869999999999997</v>
      </c>
      <c r="H49" s="32" t="s">
        <v>330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45387</v>
      </c>
      <c r="B50" s="32">
        <v>531982</v>
      </c>
      <c r="C50" s="31" t="s">
        <v>1072</v>
      </c>
      <c r="D50" s="31" t="s">
        <v>894</v>
      </c>
      <c r="E50" s="31" t="s">
        <v>559</v>
      </c>
      <c r="F50" s="84">
        <v>25000</v>
      </c>
      <c r="G50" s="32">
        <v>40.97</v>
      </c>
      <c r="H50" s="32" t="s">
        <v>330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45387</v>
      </c>
      <c r="B51" s="32">
        <v>531982</v>
      </c>
      <c r="C51" s="31" t="s">
        <v>1072</v>
      </c>
      <c r="D51" s="31" t="s">
        <v>894</v>
      </c>
      <c r="E51" s="31" t="s">
        <v>560</v>
      </c>
      <c r="F51" s="84">
        <v>25000</v>
      </c>
      <c r="G51" s="32">
        <v>40.94</v>
      </c>
      <c r="H51" s="32" t="s">
        <v>330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45387</v>
      </c>
      <c r="B52" s="32">
        <v>511447</v>
      </c>
      <c r="C52" s="31" t="s">
        <v>1074</v>
      </c>
      <c r="D52" s="31" t="s">
        <v>1075</v>
      </c>
      <c r="E52" s="31" t="s">
        <v>560</v>
      </c>
      <c r="F52" s="84">
        <v>969326</v>
      </c>
      <c r="G52" s="32">
        <v>3.13</v>
      </c>
      <c r="H52" s="32" t="s">
        <v>330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45387</v>
      </c>
      <c r="B53" s="32">
        <v>531652</v>
      </c>
      <c r="C53" s="31" t="s">
        <v>1076</v>
      </c>
      <c r="D53" s="31" t="s">
        <v>1077</v>
      </c>
      <c r="E53" s="31" t="s">
        <v>560</v>
      </c>
      <c r="F53" s="84">
        <v>15327</v>
      </c>
      <c r="G53" s="32">
        <v>97.41</v>
      </c>
      <c r="H53" s="32" t="s">
        <v>330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45387</v>
      </c>
      <c r="B54" s="32">
        <v>531652</v>
      </c>
      <c r="C54" s="31" t="s">
        <v>1076</v>
      </c>
      <c r="D54" s="31" t="s">
        <v>1078</v>
      </c>
      <c r="E54" s="31" t="s">
        <v>560</v>
      </c>
      <c r="F54" s="84">
        <v>30000</v>
      </c>
      <c r="G54" s="32">
        <v>97.41</v>
      </c>
      <c r="H54" s="32" t="s">
        <v>330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45387</v>
      </c>
      <c r="B55" s="32">
        <v>531652</v>
      </c>
      <c r="C55" s="31" t="s">
        <v>1076</v>
      </c>
      <c r="D55" s="31" t="s">
        <v>1079</v>
      </c>
      <c r="E55" s="31" t="s">
        <v>560</v>
      </c>
      <c r="F55" s="84">
        <v>18000</v>
      </c>
      <c r="G55" s="32">
        <v>97.24</v>
      </c>
      <c r="H55" s="32" t="s">
        <v>330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45387</v>
      </c>
      <c r="B56" s="32">
        <v>531652</v>
      </c>
      <c r="C56" s="31" t="s">
        <v>1076</v>
      </c>
      <c r="D56" s="31" t="s">
        <v>1080</v>
      </c>
      <c r="E56" s="31" t="s">
        <v>560</v>
      </c>
      <c r="F56" s="84">
        <v>21000</v>
      </c>
      <c r="G56" s="32">
        <v>97.41</v>
      </c>
      <c r="H56" s="32" t="s">
        <v>330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45387</v>
      </c>
      <c r="B57" s="32">
        <v>531652</v>
      </c>
      <c r="C57" s="31" t="s">
        <v>1076</v>
      </c>
      <c r="D57" s="31" t="s">
        <v>1081</v>
      </c>
      <c r="E57" s="31" t="s">
        <v>560</v>
      </c>
      <c r="F57" s="84">
        <v>15000</v>
      </c>
      <c r="G57" s="32">
        <v>97.41</v>
      </c>
      <c r="H57" s="32" t="s">
        <v>330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45387</v>
      </c>
      <c r="B58" s="32">
        <v>531652</v>
      </c>
      <c r="C58" s="31" t="s">
        <v>1076</v>
      </c>
      <c r="D58" s="31" t="s">
        <v>1082</v>
      </c>
      <c r="E58" s="31" t="s">
        <v>560</v>
      </c>
      <c r="F58" s="84">
        <v>20000</v>
      </c>
      <c r="G58" s="32">
        <v>97.41</v>
      </c>
      <c r="H58" s="32" t="s">
        <v>330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45387</v>
      </c>
      <c r="B59" s="32">
        <v>531652</v>
      </c>
      <c r="C59" s="31" t="s">
        <v>1076</v>
      </c>
      <c r="D59" s="31" t="s">
        <v>1083</v>
      </c>
      <c r="E59" s="31" t="s">
        <v>560</v>
      </c>
      <c r="F59" s="84">
        <v>20450</v>
      </c>
      <c r="G59" s="32">
        <v>97.41</v>
      </c>
      <c r="H59" s="32" t="s">
        <v>330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45387</v>
      </c>
      <c r="B60" s="32">
        <v>531652</v>
      </c>
      <c r="C60" s="31" t="s">
        <v>1076</v>
      </c>
      <c r="D60" s="31" t="s">
        <v>1084</v>
      </c>
      <c r="E60" s="31" t="s">
        <v>560</v>
      </c>
      <c r="F60" s="84">
        <v>25000</v>
      </c>
      <c r="G60" s="32">
        <v>97.41</v>
      </c>
      <c r="H60" s="32" t="s">
        <v>330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45387</v>
      </c>
      <c r="B61" s="32">
        <v>531652</v>
      </c>
      <c r="C61" s="31" t="s">
        <v>1076</v>
      </c>
      <c r="D61" s="31" t="s">
        <v>1085</v>
      </c>
      <c r="E61" s="31" t="s">
        <v>560</v>
      </c>
      <c r="F61" s="84">
        <v>25500</v>
      </c>
      <c r="G61" s="32">
        <v>97.41</v>
      </c>
      <c r="H61" s="32" t="s">
        <v>330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45387</v>
      </c>
      <c r="B62" s="32">
        <v>531652</v>
      </c>
      <c r="C62" s="31" t="s">
        <v>1076</v>
      </c>
      <c r="D62" s="31" t="s">
        <v>1086</v>
      </c>
      <c r="E62" s="31" t="s">
        <v>560</v>
      </c>
      <c r="F62" s="84">
        <v>13974</v>
      </c>
      <c r="G62" s="32">
        <v>97.41</v>
      </c>
      <c r="H62" s="32" t="s">
        <v>330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45387</v>
      </c>
      <c r="B63" s="32">
        <v>531652</v>
      </c>
      <c r="C63" s="31" t="s">
        <v>1076</v>
      </c>
      <c r="D63" s="31" t="s">
        <v>1087</v>
      </c>
      <c r="E63" s="31" t="s">
        <v>560</v>
      </c>
      <c r="F63" s="84">
        <v>15998</v>
      </c>
      <c r="G63" s="32">
        <v>97.41</v>
      </c>
      <c r="H63" s="32" t="s">
        <v>330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45387</v>
      </c>
      <c r="B64" s="32">
        <v>531652</v>
      </c>
      <c r="C64" s="31" t="s">
        <v>1076</v>
      </c>
      <c r="D64" s="31" t="s">
        <v>1088</v>
      </c>
      <c r="E64" s="31" t="s">
        <v>560</v>
      </c>
      <c r="F64" s="84">
        <v>15000</v>
      </c>
      <c r="G64" s="32">
        <v>97.41</v>
      </c>
      <c r="H64" s="32" t="s">
        <v>330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45387</v>
      </c>
      <c r="B65" s="32">
        <v>543623</v>
      </c>
      <c r="C65" s="31" t="s">
        <v>1089</v>
      </c>
      <c r="D65" s="31" t="s">
        <v>1090</v>
      </c>
      <c r="E65" s="31" t="s">
        <v>560</v>
      </c>
      <c r="F65" s="84">
        <v>18000</v>
      </c>
      <c r="G65" s="32">
        <v>43.67</v>
      </c>
      <c r="H65" s="32" t="s">
        <v>330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45387</v>
      </c>
      <c r="B66" s="32">
        <v>530151</v>
      </c>
      <c r="C66" s="31" t="s">
        <v>1091</v>
      </c>
      <c r="D66" s="31" t="s">
        <v>1092</v>
      </c>
      <c r="E66" s="31" t="s">
        <v>560</v>
      </c>
      <c r="F66" s="84">
        <v>100000</v>
      </c>
      <c r="G66" s="32">
        <v>17.899999999999999</v>
      </c>
      <c r="H66" s="32" t="s">
        <v>330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45387</v>
      </c>
      <c r="B67" s="32">
        <v>530151</v>
      </c>
      <c r="C67" s="31" t="s">
        <v>1091</v>
      </c>
      <c r="D67" s="31" t="s">
        <v>1093</v>
      </c>
      <c r="E67" s="31" t="s">
        <v>560</v>
      </c>
      <c r="F67" s="84">
        <v>270000</v>
      </c>
      <c r="G67" s="32">
        <v>17.489999999999998</v>
      </c>
      <c r="H67" s="32" t="s">
        <v>330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45387</v>
      </c>
      <c r="B68" s="32">
        <v>530057</v>
      </c>
      <c r="C68" s="31" t="s">
        <v>1001</v>
      </c>
      <c r="D68" s="31" t="s">
        <v>1094</v>
      </c>
      <c r="E68" s="31" t="s">
        <v>560</v>
      </c>
      <c r="F68" s="84">
        <v>397120</v>
      </c>
      <c r="G68" s="32">
        <v>8.27</v>
      </c>
      <c r="H68" s="32" t="s">
        <v>330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45387</v>
      </c>
      <c r="B69" s="32">
        <v>530057</v>
      </c>
      <c r="C69" s="31" t="s">
        <v>1001</v>
      </c>
      <c r="D69" s="31" t="s">
        <v>1002</v>
      </c>
      <c r="E69" s="31" t="s">
        <v>560</v>
      </c>
      <c r="F69" s="84">
        <v>2214799</v>
      </c>
      <c r="G69" s="32">
        <v>8.19</v>
      </c>
      <c r="H69" s="32" t="s">
        <v>330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45387</v>
      </c>
      <c r="B70" s="32">
        <v>530057</v>
      </c>
      <c r="C70" s="31" t="s">
        <v>1001</v>
      </c>
      <c r="D70" s="31" t="s">
        <v>1095</v>
      </c>
      <c r="E70" s="31" t="s">
        <v>560</v>
      </c>
      <c r="F70" s="84">
        <v>450000</v>
      </c>
      <c r="G70" s="32">
        <v>8.15</v>
      </c>
      <c r="H70" s="32" t="s">
        <v>330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45387</v>
      </c>
      <c r="B71" s="32" t="s">
        <v>315</v>
      </c>
      <c r="C71" s="31" t="s">
        <v>1016</v>
      </c>
      <c r="D71" s="31" t="s">
        <v>902</v>
      </c>
      <c r="E71" s="31" t="s">
        <v>559</v>
      </c>
      <c r="F71" s="84">
        <v>447813</v>
      </c>
      <c r="G71" s="32">
        <v>1562.28</v>
      </c>
      <c r="H71" s="32" t="s">
        <v>885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45387</v>
      </c>
      <c r="B72" s="32" t="s">
        <v>1096</v>
      </c>
      <c r="C72" s="31" t="s">
        <v>1097</v>
      </c>
      <c r="D72" s="31" t="s">
        <v>902</v>
      </c>
      <c r="E72" s="31" t="s">
        <v>559</v>
      </c>
      <c r="F72" s="84">
        <v>80964</v>
      </c>
      <c r="G72" s="32">
        <v>680.8</v>
      </c>
      <c r="H72" s="32" t="s">
        <v>885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45387</v>
      </c>
      <c r="B73" s="32" t="s">
        <v>971</v>
      </c>
      <c r="C73" s="31" t="s">
        <v>972</v>
      </c>
      <c r="D73" s="31" t="s">
        <v>906</v>
      </c>
      <c r="E73" s="31" t="s">
        <v>559</v>
      </c>
      <c r="F73" s="84">
        <v>4000</v>
      </c>
      <c r="G73" s="32">
        <v>59.15</v>
      </c>
      <c r="H73" s="32" t="s">
        <v>885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45387</v>
      </c>
      <c r="B74" s="32" t="s">
        <v>971</v>
      </c>
      <c r="C74" s="31" t="s">
        <v>972</v>
      </c>
      <c r="D74" s="31" t="s">
        <v>1098</v>
      </c>
      <c r="E74" s="31" t="s">
        <v>559</v>
      </c>
      <c r="F74" s="84">
        <v>354000</v>
      </c>
      <c r="G74" s="32">
        <v>60</v>
      </c>
      <c r="H74" s="32" t="s">
        <v>885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45387</v>
      </c>
      <c r="B75" s="32" t="s">
        <v>1099</v>
      </c>
      <c r="C75" s="31" t="s">
        <v>1100</v>
      </c>
      <c r="D75" s="31" t="s">
        <v>967</v>
      </c>
      <c r="E75" s="31" t="s">
        <v>559</v>
      </c>
      <c r="F75" s="84">
        <v>490000</v>
      </c>
      <c r="G75" s="32">
        <v>25.2</v>
      </c>
      <c r="H75" s="32" t="s">
        <v>885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45387</v>
      </c>
      <c r="B76" s="32" t="s">
        <v>1003</v>
      </c>
      <c r="C76" s="31" t="s">
        <v>1004</v>
      </c>
      <c r="D76" s="31" t="s">
        <v>902</v>
      </c>
      <c r="E76" s="31" t="s">
        <v>559</v>
      </c>
      <c r="F76" s="84">
        <v>1928589</v>
      </c>
      <c r="G76" s="32">
        <v>61.05</v>
      </c>
      <c r="H76" s="32" t="s">
        <v>885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45387</v>
      </c>
      <c r="B77" s="32" t="s">
        <v>1003</v>
      </c>
      <c r="C77" s="31" t="s">
        <v>1004</v>
      </c>
      <c r="D77" s="31" t="s">
        <v>975</v>
      </c>
      <c r="E77" s="31" t="s">
        <v>559</v>
      </c>
      <c r="F77" s="84">
        <v>2546799</v>
      </c>
      <c r="G77" s="32">
        <v>61.28</v>
      </c>
      <c r="H77" s="32" t="s">
        <v>885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45387</v>
      </c>
      <c r="B78" s="32" t="s">
        <v>973</v>
      </c>
      <c r="C78" s="31" t="s">
        <v>974</v>
      </c>
      <c r="D78" s="31" t="s">
        <v>1000</v>
      </c>
      <c r="E78" s="31" t="s">
        <v>559</v>
      </c>
      <c r="F78" s="84">
        <v>1892928</v>
      </c>
      <c r="G78" s="32">
        <v>60.25</v>
      </c>
      <c r="H78" s="32" t="s">
        <v>885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45387</v>
      </c>
      <c r="B79" s="32" t="s">
        <v>973</v>
      </c>
      <c r="C79" s="31" t="s">
        <v>974</v>
      </c>
      <c r="D79" s="31" t="s">
        <v>902</v>
      </c>
      <c r="E79" s="31" t="s">
        <v>559</v>
      </c>
      <c r="F79" s="84">
        <v>2212454</v>
      </c>
      <c r="G79" s="32">
        <v>59.64</v>
      </c>
      <c r="H79" s="32" t="s">
        <v>885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45387</v>
      </c>
      <c r="B80" s="32" t="s">
        <v>973</v>
      </c>
      <c r="C80" s="31" t="s">
        <v>974</v>
      </c>
      <c r="D80" s="31" t="s">
        <v>954</v>
      </c>
      <c r="E80" s="31" t="s">
        <v>559</v>
      </c>
      <c r="F80" s="84">
        <v>3964197</v>
      </c>
      <c r="G80" s="32">
        <v>60.13</v>
      </c>
      <c r="H80" s="32" t="s">
        <v>885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45387</v>
      </c>
      <c r="B81" s="32" t="s">
        <v>973</v>
      </c>
      <c r="C81" s="31" t="s">
        <v>974</v>
      </c>
      <c r="D81" s="31" t="s">
        <v>975</v>
      </c>
      <c r="E81" s="31" t="s">
        <v>559</v>
      </c>
      <c r="F81" s="84">
        <v>2215950</v>
      </c>
      <c r="G81" s="32">
        <v>59.77</v>
      </c>
      <c r="H81" s="32" t="s">
        <v>885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45387</v>
      </c>
      <c r="B82" s="32" t="s">
        <v>1005</v>
      </c>
      <c r="C82" s="31" t="s">
        <v>1006</v>
      </c>
      <c r="D82" s="31" t="s">
        <v>975</v>
      </c>
      <c r="E82" s="31" t="s">
        <v>559</v>
      </c>
      <c r="F82" s="84">
        <v>2614020</v>
      </c>
      <c r="G82" s="32">
        <v>134.87</v>
      </c>
      <c r="H82" s="32" t="s">
        <v>885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45387</v>
      </c>
      <c r="B83" s="32" t="s">
        <v>907</v>
      </c>
      <c r="C83" s="31" t="s">
        <v>908</v>
      </c>
      <c r="D83" s="31" t="s">
        <v>902</v>
      </c>
      <c r="E83" s="31" t="s">
        <v>559</v>
      </c>
      <c r="F83" s="84">
        <v>336437</v>
      </c>
      <c r="G83" s="32">
        <v>120.62</v>
      </c>
      <c r="H83" s="32" t="s">
        <v>885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45387</v>
      </c>
      <c r="B84" s="32" t="s">
        <v>1101</v>
      </c>
      <c r="C84" s="31" t="s">
        <v>1102</v>
      </c>
      <c r="D84" s="31" t="s">
        <v>1103</v>
      </c>
      <c r="E84" s="31" t="s">
        <v>559</v>
      </c>
      <c r="F84" s="84">
        <v>487149</v>
      </c>
      <c r="G84" s="32">
        <v>15.56</v>
      </c>
      <c r="H84" s="32" t="s">
        <v>885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45387</v>
      </c>
      <c r="B85" s="32" t="s">
        <v>1104</v>
      </c>
      <c r="C85" s="31" t="s">
        <v>1105</v>
      </c>
      <c r="D85" s="31" t="s">
        <v>1106</v>
      </c>
      <c r="E85" s="31" t="s">
        <v>559</v>
      </c>
      <c r="F85" s="84">
        <v>337610</v>
      </c>
      <c r="G85" s="32">
        <v>193.51</v>
      </c>
      <c r="H85" s="32" t="s">
        <v>885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45387</v>
      </c>
      <c r="B86" s="32" t="s">
        <v>1107</v>
      </c>
      <c r="C86" s="31" t="s">
        <v>1108</v>
      </c>
      <c r="D86" s="31" t="s">
        <v>1103</v>
      </c>
      <c r="E86" s="31" t="s">
        <v>559</v>
      </c>
      <c r="F86" s="84">
        <v>36038</v>
      </c>
      <c r="G86" s="32">
        <v>184.73</v>
      </c>
      <c r="H86" s="32" t="s">
        <v>885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45387</v>
      </c>
      <c r="B87" s="32" t="s">
        <v>1109</v>
      </c>
      <c r="C87" s="31" t="s">
        <v>1110</v>
      </c>
      <c r="D87" s="31" t="s">
        <v>1111</v>
      </c>
      <c r="E87" s="31" t="s">
        <v>559</v>
      </c>
      <c r="F87" s="84">
        <v>1773401</v>
      </c>
      <c r="G87" s="32">
        <v>39.6</v>
      </c>
      <c r="H87" s="32" t="s">
        <v>885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45387</v>
      </c>
      <c r="B88" s="32" t="s">
        <v>1007</v>
      </c>
      <c r="C88" s="31" t="s">
        <v>1008</v>
      </c>
      <c r="D88" s="31" t="s">
        <v>967</v>
      </c>
      <c r="E88" s="31" t="s">
        <v>559</v>
      </c>
      <c r="F88" s="84">
        <v>32000</v>
      </c>
      <c r="G88" s="32">
        <v>112.45</v>
      </c>
      <c r="H88" s="32" t="s">
        <v>885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45387</v>
      </c>
      <c r="B89" s="32" t="s">
        <v>1007</v>
      </c>
      <c r="C89" s="31" t="s">
        <v>1008</v>
      </c>
      <c r="D89" s="31" t="s">
        <v>1112</v>
      </c>
      <c r="E89" s="31" t="s">
        <v>559</v>
      </c>
      <c r="F89" s="84">
        <v>100800</v>
      </c>
      <c r="G89" s="32">
        <v>111.8</v>
      </c>
      <c r="H89" s="32" t="s">
        <v>885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45387</v>
      </c>
      <c r="B90" s="32" t="s">
        <v>1113</v>
      </c>
      <c r="C90" s="31" t="s">
        <v>1114</v>
      </c>
      <c r="D90" s="31" t="s">
        <v>1115</v>
      </c>
      <c r="E90" s="31" t="s">
        <v>559</v>
      </c>
      <c r="F90" s="84">
        <v>17700</v>
      </c>
      <c r="G90" s="32">
        <v>37.630000000000003</v>
      </c>
      <c r="H90" s="32" t="s">
        <v>885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45387</v>
      </c>
      <c r="B91" s="32" t="s">
        <v>1009</v>
      </c>
      <c r="C91" s="31" t="s">
        <v>1010</v>
      </c>
      <c r="D91" s="31" t="s">
        <v>1017</v>
      </c>
      <c r="E91" s="31" t="s">
        <v>559</v>
      </c>
      <c r="F91" s="84">
        <v>64800</v>
      </c>
      <c r="G91" s="32">
        <v>78.75</v>
      </c>
      <c r="H91" s="32" t="s">
        <v>885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45387</v>
      </c>
      <c r="B92" s="32" t="s">
        <v>1009</v>
      </c>
      <c r="C92" s="31" t="s">
        <v>1010</v>
      </c>
      <c r="D92" s="31" t="s">
        <v>1116</v>
      </c>
      <c r="E92" s="31" t="s">
        <v>559</v>
      </c>
      <c r="F92" s="84">
        <v>199200</v>
      </c>
      <c r="G92" s="32">
        <v>76</v>
      </c>
      <c r="H92" s="32" t="s">
        <v>885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45387</v>
      </c>
      <c r="B93" s="32" t="s">
        <v>1117</v>
      </c>
      <c r="C93" s="31" t="s">
        <v>1118</v>
      </c>
      <c r="D93" s="31" t="s">
        <v>967</v>
      </c>
      <c r="E93" s="31" t="s">
        <v>559</v>
      </c>
      <c r="F93" s="84">
        <v>40000</v>
      </c>
      <c r="G93" s="32">
        <v>126.15</v>
      </c>
      <c r="H93" s="32" t="s">
        <v>885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45387</v>
      </c>
      <c r="B94" s="32" t="s">
        <v>1117</v>
      </c>
      <c r="C94" s="31" t="s">
        <v>1118</v>
      </c>
      <c r="D94" s="31" t="s">
        <v>894</v>
      </c>
      <c r="E94" s="31" t="s">
        <v>559</v>
      </c>
      <c r="F94" s="84">
        <v>64000</v>
      </c>
      <c r="G94" s="32">
        <v>123.15</v>
      </c>
      <c r="H94" s="32" t="s">
        <v>885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45387</v>
      </c>
      <c r="B95" s="32" t="s">
        <v>1117</v>
      </c>
      <c r="C95" s="31" t="s">
        <v>1118</v>
      </c>
      <c r="D95" s="31" t="s">
        <v>1119</v>
      </c>
      <c r="E95" s="31" t="s">
        <v>559</v>
      </c>
      <c r="F95" s="84">
        <v>40000</v>
      </c>
      <c r="G95" s="32">
        <v>126.15</v>
      </c>
      <c r="H95" s="32" t="s">
        <v>885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45387</v>
      </c>
      <c r="B96" s="32" t="s">
        <v>1012</v>
      </c>
      <c r="C96" s="31" t="s">
        <v>1013</v>
      </c>
      <c r="D96" s="31" t="s">
        <v>1120</v>
      </c>
      <c r="E96" s="31" t="s">
        <v>559</v>
      </c>
      <c r="F96" s="84">
        <v>618750</v>
      </c>
      <c r="G96" s="32">
        <v>19.399999999999999</v>
      </c>
      <c r="H96" s="32" t="s">
        <v>885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45387</v>
      </c>
      <c r="B97" s="32" t="s">
        <v>1012</v>
      </c>
      <c r="C97" s="31" t="s">
        <v>1013</v>
      </c>
      <c r="D97" s="31" t="s">
        <v>977</v>
      </c>
      <c r="E97" s="31" t="s">
        <v>559</v>
      </c>
      <c r="F97" s="84">
        <v>718750</v>
      </c>
      <c r="G97" s="32">
        <v>19.399999999999999</v>
      </c>
      <c r="H97" s="32" t="s">
        <v>885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45387</v>
      </c>
      <c r="B98" s="32" t="s">
        <v>1121</v>
      </c>
      <c r="C98" s="31" t="s">
        <v>1122</v>
      </c>
      <c r="D98" s="31" t="s">
        <v>1123</v>
      </c>
      <c r="E98" s="31" t="s">
        <v>559</v>
      </c>
      <c r="F98" s="84">
        <v>89000</v>
      </c>
      <c r="G98" s="32">
        <v>85.26</v>
      </c>
      <c r="H98" s="32" t="s">
        <v>885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45387</v>
      </c>
      <c r="B99" s="32" t="s">
        <v>1124</v>
      </c>
      <c r="C99" s="31" t="s">
        <v>1125</v>
      </c>
      <c r="D99" s="31" t="s">
        <v>1126</v>
      </c>
      <c r="E99" s="31" t="s">
        <v>559</v>
      </c>
      <c r="F99" s="84">
        <v>30000</v>
      </c>
      <c r="G99" s="32">
        <v>191.93</v>
      </c>
      <c r="H99" s="32" t="s">
        <v>885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45387</v>
      </c>
      <c r="B100" s="32" t="s">
        <v>1127</v>
      </c>
      <c r="C100" s="31" t="s">
        <v>1128</v>
      </c>
      <c r="D100" s="31" t="s">
        <v>894</v>
      </c>
      <c r="E100" s="31" t="s">
        <v>559</v>
      </c>
      <c r="F100" s="84">
        <v>150003</v>
      </c>
      <c r="G100" s="32">
        <v>313.95</v>
      </c>
      <c r="H100" s="32" t="s">
        <v>885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45387</v>
      </c>
      <c r="B101" s="32" t="s">
        <v>1129</v>
      </c>
      <c r="C101" s="31" t="s">
        <v>1130</v>
      </c>
      <c r="D101" s="31" t="s">
        <v>906</v>
      </c>
      <c r="E101" s="31" t="s">
        <v>559</v>
      </c>
      <c r="F101" s="84">
        <v>179654</v>
      </c>
      <c r="G101" s="32">
        <v>225.78</v>
      </c>
      <c r="H101" s="32" t="s">
        <v>885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45387</v>
      </c>
      <c r="B102" s="32" t="s">
        <v>1131</v>
      </c>
      <c r="C102" s="31" t="s">
        <v>1132</v>
      </c>
      <c r="D102" s="31" t="s">
        <v>1133</v>
      </c>
      <c r="E102" s="31" t="s">
        <v>559</v>
      </c>
      <c r="F102" s="84">
        <v>100800</v>
      </c>
      <c r="G102" s="32">
        <v>290</v>
      </c>
      <c r="H102" s="32" t="s">
        <v>885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45387</v>
      </c>
      <c r="B103" s="32" t="s">
        <v>1131</v>
      </c>
      <c r="C103" s="31" t="s">
        <v>1132</v>
      </c>
      <c r="D103" s="31" t="s">
        <v>964</v>
      </c>
      <c r="E103" s="31" t="s">
        <v>559</v>
      </c>
      <c r="F103" s="84">
        <v>300000</v>
      </c>
      <c r="G103" s="32">
        <v>303.63</v>
      </c>
      <c r="H103" s="32" t="s">
        <v>885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45387</v>
      </c>
      <c r="B104" s="32" t="s">
        <v>1014</v>
      </c>
      <c r="C104" s="31" t="s">
        <v>1015</v>
      </c>
      <c r="D104" s="31" t="s">
        <v>1134</v>
      </c>
      <c r="E104" s="31" t="s">
        <v>559</v>
      </c>
      <c r="F104" s="84">
        <v>142843</v>
      </c>
      <c r="G104" s="32">
        <v>110</v>
      </c>
      <c r="H104" s="32" t="s">
        <v>885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45387</v>
      </c>
      <c r="B105" s="32" t="s">
        <v>315</v>
      </c>
      <c r="C105" s="31" t="s">
        <v>1016</v>
      </c>
      <c r="D105" s="31" t="s">
        <v>902</v>
      </c>
      <c r="E105" s="31" t="s">
        <v>560</v>
      </c>
      <c r="F105" s="84">
        <v>447813</v>
      </c>
      <c r="G105" s="32">
        <v>1563.43</v>
      </c>
      <c r="H105" s="32" t="s">
        <v>885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45387</v>
      </c>
      <c r="B106" s="32" t="s">
        <v>1096</v>
      </c>
      <c r="C106" s="31" t="s">
        <v>1097</v>
      </c>
      <c r="D106" s="31" t="s">
        <v>902</v>
      </c>
      <c r="E106" s="31" t="s">
        <v>560</v>
      </c>
      <c r="F106" s="84">
        <v>80964</v>
      </c>
      <c r="G106" s="32">
        <v>679.82</v>
      </c>
      <c r="H106" s="32" t="s">
        <v>885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45387</v>
      </c>
      <c r="B107" s="32" t="s">
        <v>971</v>
      </c>
      <c r="C107" s="31" t="s">
        <v>972</v>
      </c>
      <c r="D107" s="31" t="s">
        <v>970</v>
      </c>
      <c r="E107" s="31" t="s">
        <v>560</v>
      </c>
      <c r="F107" s="84">
        <v>112000</v>
      </c>
      <c r="G107" s="32">
        <v>59.83</v>
      </c>
      <c r="H107" s="32" t="s">
        <v>885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45387</v>
      </c>
      <c r="B108" s="32" t="s">
        <v>971</v>
      </c>
      <c r="C108" s="31" t="s">
        <v>972</v>
      </c>
      <c r="D108" s="31" t="s">
        <v>906</v>
      </c>
      <c r="E108" s="31" t="s">
        <v>560</v>
      </c>
      <c r="F108" s="84">
        <v>108000</v>
      </c>
      <c r="G108" s="32">
        <v>59.18</v>
      </c>
      <c r="H108" s="32" t="s">
        <v>885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45387</v>
      </c>
      <c r="B109" s="32" t="s">
        <v>1135</v>
      </c>
      <c r="C109" s="31" t="s">
        <v>1136</v>
      </c>
      <c r="D109" s="31" t="s">
        <v>894</v>
      </c>
      <c r="E109" s="31" t="s">
        <v>560</v>
      </c>
      <c r="F109" s="84">
        <v>20800</v>
      </c>
      <c r="G109" s="32">
        <v>230.3</v>
      </c>
      <c r="H109" s="32" t="s">
        <v>885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45387</v>
      </c>
      <c r="B110" s="32" t="s">
        <v>1003</v>
      </c>
      <c r="C110" s="31" t="s">
        <v>1004</v>
      </c>
      <c r="D110" s="31" t="s">
        <v>902</v>
      </c>
      <c r="E110" s="31" t="s">
        <v>560</v>
      </c>
      <c r="F110" s="84">
        <v>1928589</v>
      </c>
      <c r="G110" s="32">
        <v>61.08</v>
      </c>
      <c r="H110" s="32" t="s">
        <v>885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45387</v>
      </c>
      <c r="B111" s="32" t="s">
        <v>1003</v>
      </c>
      <c r="C111" s="31" t="s">
        <v>1004</v>
      </c>
      <c r="D111" s="31" t="s">
        <v>975</v>
      </c>
      <c r="E111" s="31" t="s">
        <v>560</v>
      </c>
      <c r="F111" s="84">
        <v>2749218</v>
      </c>
      <c r="G111" s="32">
        <v>61.37</v>
      </c>
      <c r="H111" s="32" t="s">
        <v>885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45387</v>
      </c>
      <c r="B112" s="32" t="s">
        <v>973</v>
      </c>
      <c r="C112" s="31" t="s">
        <v>974</v>
      </c>
      <c r="D112" s="31" t="s">
        <v>954</v>
      </c>
      <c r="E112" s="31" t="s">
        <v>560</v>
      </c>
      <c r="F112" s="84">
        <v>4234197</v>
      </c>
      <c r="G112" s="32">
        <v>59.93</v>
      </c>
      <c r="H112" s="32" t="s">
        <v>885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45387</v>
      </c>
      <c r="B113" s="32" t="s">
        <v>973</v>
      </c>
      <c r="C113" s="31" t="s">
        <v>974</v>
      </c>
      <c r="D113" s="31" t="s">
        <v>975</v>
      </c>
      <c r="E113" s="31" t="s">
        <v>560</v>
      </c>
      <c r="F113" s="84">
        <v>2239919</v>
      </c>
      <c r="G113" s="32">
        <v>59.77</v>
      </c>
      <c r="H113" s="32" t="s">
        <v>885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45387</v>
      </c>
      <c r="B114" s="32" t="s">
        <v>973</v>
      </c>
      <c r="C114" s="31" t="s">
        <v>974</v>
      </c>
      <c r="D114" s="31" t="s">
        <v>902</v>
      </c>
      <c r="E114" s="31" t="s">
        <v>560</v>
      </c>
      <c r="F114" s="84">
        <v>2212454</v>
      </c>
      <c r="G114" s="32">
        <v>59.6</v>
      </c>
      <c r="H114" s="32" t="s">
        <v>885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45387</v>
      </c>
      <c r="B115" s="32" t="s">
        <v>973</v>
      </c>
      <c r="C115" s="31" t="s">
        <v>974</v>
      </c>
      <c r="D115" s="31" t="s">
        <v>1000</v>
      </c>
      <c r="E115" s="31" t="s">
        <v>560</v>
      </c>
      <c r="F115" s="84">
        <v>1567928</v>
      </c>
      <c r="G115" s="32">
        <v>60.45</v>
      </c>
      <c r="H115" s="32" t="s">
        <v>885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45387</v>
      </c>
      <c r="B116" s="32" t="s">
        <v>1137</v>
      </c>
      <c r="C116" s="31" t="s">
        <v>1138</v>
      </c>
      <c r="D116" s="31" t="s">
        <v>1139</v>
      </c>
      <c r="E116" s="31" t="s">
        <v>560</v>
      </c>
      <c r="F116" s="84">
        <v>99000</v>
      </c>
      <c r="G116" s="32">
        <v>50.35</v>
      </c>
      <c r="H116" s="32" t="s">
        <v>885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45387</v>
      </c>
      <c r="B117" s="32" t="s">
        <v>1005</v>
      </c>
      <c r="C117" s="31" t="s">
        <v>1006</v>
      </c>
      <c r="D117" s="31" t="s">
        <v>975</v>
      </c>
      <c r="E117" s="31" t="s">
        <v>560</v>
      </c>
      <c r="F117" s="84">
        <v>2882113</v>
      </c>
      <c r="G117" s="32">
        <v>134.54</v>
      </c>
      <c r="H117" s="32" t="s">
        <v>885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45387</v>
      </c>
      <c r="B118" s="32" t="s">
        <v>907</v>
      </c>
      <c r="C118" s="31" t="s">
        <v>908</v>
      </c>
      <c r="D118" s="31" t="s">
        <v>902</v>
      </c>
      <c r="E118" s="31" t="s">
        <v>560</v>
      </c>
      <c r="F118" s="84">
        <v>336437</v>
      </c>
      <c r="G118" s="32">
        <v>120.88</v>
      </c>
      <c r="H118" s="32" t="s">
        <v>885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45387</v>
      </c>
      <c r="B119" s="32" t="s">
        <v>1101</v>
      </c>
      <c r="C119" s="31" t="s">
        <v>1102</v>
      </c>
      <c r="D119" s="31" t="s">
        <v>1103</v>
      </c>
      <c r="E119" s="31" t="s">
        <v>560</v>
      </c>
      <c r="F119" s="84">
        <v>487149</v>
      </c>
      <c r="G119" s="32">
        <v>15.63</v>
      </c>
      <c r="H119" s="32" t="s">
        <v>885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45387</v>
      </c>
      <c r="B120" s="32" t="s">
        <v>1104</v>
      </c>
      <c r="C120" s="31" t="s">
        <v>1105</v>
      </c>
      <c r="D120" s="31" t="s">
        <v>1106</v>
      </c>
      <c r="E120" s="31" t="s">
        <v>560</v>
      </c>
      <c r="F120" s="84">
        <v>337610</v>
      </c>
      <c r="G120" s="32">
        <v>192.87</v>
      </c>
      <c r="H120" s="32" t="s">
        <v>885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45387</v>
      </c>
      <c r="B121" s="32" t="s">
        <v>1107</v>
      </c>
      <c r="C121" s="31" t="s">
        <v>1108</v>
      </c>
      <c r="D121" s="31" t="s">
        <v>1103</v>
      </c>
      <c r="E121" s="31" t="s">
        <v>560</v>
      </c>
      <c r="F121" s="84">
        <v>36038</v>
      </c>
      <c r="G121" s="32">
        <v>185.82</v>
      </c>
      <c r="H121" s="32" t="s">
        <v>885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45387</v>
      </c>
      <c r="B122" s="32" t="s">
        <v>1109</v>
      </c>
      <c r="C122" s="31" t="s">
        <v>1110</v>
      </c>
      <c r="D122" s="31" t="s">
        <v>1111</v>
      </c>
      <c r="E122" s="31" t="s">
        <v>560</v>
      </c>
      <c r="F122" s="84">
        <v>915401</v>
      </c>
      <c r="G122" s="32">
        <v>39.82</v>
      </c>
      <c r="H122" s="32" t="s">
        <v>885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45387</v>
      </c>
      <c r="B123" s="32" t="s">
        <v>1007</v>
      </c>
      <c r="C123" s="31" t="s">
        <v>1008</v>
      </c>
      <c r="D123" s="31" t="s">
        <v>967</v>
      </c>
      <c r="E123" s="31" t="s">
        <v>560</v>
      </c>
      <c r="F123" s="84">
        <v>136000</v>
      </c>
      <c r="G123" s="32">
        <v>112.44</v>
      </c>
      <c r="H123" s="32" t="s">
        <v>885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45387</v>
      </c>
      <c r="B124" s="32" t="s">
        <v>1113</v>
      </c>
      <c r="C124" s="31" t="s">
        <v>1114</v>
      </c>
      <c r="D124" s="31" t="s">
        <v>1115</v>
      </c>
      <c r="E124" s="31" t="s">
        <v>560</v>
      </c>
      <c r="F124" s="84">
        <v>1821882</v>
      </c>
      <c r="G124" s="32">
        <v>37.619999999999997</v>
      </c>
      <c r="H124" s="32" t="s">
        <v>885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45387</v>
      </c>
      <c r="B125" s="32" t="s">
        <v>1009</v>
      </c>
      <c r="C125" s="31" t="s">
        <v>1010</v>
      </c>
      <c r="D125" s="31" t="s">
        <v>1011</v>
      </c>
      <c r="E125" s="31" t="s">
        <v>560</v>
      </c>
      <c r="F125" s="84">
        <v>62400</v>
      </c>
      <c r="G125" s="32">
        <v>76</v>
      </c>
      <c r="H125" s="32" t="s">
        <v>885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45387</v>
      </c>
      <c r="B126" s="32" t="s">
        <v>1009</v>
      </c>
      <c r="C126" s="31" t="s">
        <v>1010</v>
      </c>
      <c r="D126" s="31" t="s">
        <v>1140</v>
      </c>
      <c r="E126" s="31" t="s">
        <v>560</v>
      </c>
      <c r="F126" s="84">
        <v>67200</v>
      </c>
      <c r="G126" s="32">
        <v>76.12</v>
      </c>
      <c r="H126" s="32" t="s">
        <v>885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45387</v>
      </c>
      <c r="B127" s="32" t="s">
        <v>1018</v>
      </c>
      <c r="C127" s="31" t="s">
        <v>1019</v>
      </c>
      <c r="D127" s="31" t="s">
        <v>1020</v>
      </c>
      <c r="E127" s="31" t="s">
        <v>560</v>
      </c>
      <c r="F127" s="84">
        <v>104957</v>
      </c>
      <c r="G127" s="32">
        <v>158.96</v>
      </c>
      <c r="H127" s="32" t="s">
        <v>885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45387</v>
      </c>
      <c r="B128" s="32" t="s">
        <v>1141</v>
      </c>
      <c r="C128" s="31" t="s">
        <v>1142</v>
      </c>
      <c r="D128" s="31" t="s">
        <v>1143</v>
      </c>
      <c r="E128" s="31" t="s">
        <v>560</v>
      </c>
      <c r="F128" s="84">
        <v>100000</v>
      </c>
      <c r="G128" s="32">
        <v>41.08</v>
      </c>
      <c r="H128" s="32" t="s">
        <v>885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45387</v>
      </c>
      <c r="B129" s="32" t="s">
        <v>1012</v>
      </c>
      <c r="C129" s="31" t="s">
        <v>1013</v>
      </c>
      <c r="D129" s="31" t="s">
        <v>1021</v>
      </c>
      <c r="E129" s="31" t="s">
        <v>560</v>
      </c>
      <c r="F129" s="84">
        <v>1331250</v>
      </c>
      <c r="G129" s="32">
        <v>19.399999999999999</v>
      </c>
      <c r="H129" s="32" t="s">
        <v>885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45387</v>
      </c>
      <c r="B130" s="32" t="s">
        <v>1127</v>
      </c>
      <c r="C130" s="31" t="s">
        <v>1128</v>
      </c>
      <c r="D130" s="31" t="s">
        <v>894</v>
      </c>
      <c r="E130" s="31" t="s">
        <v>560</v>
      </c>
      <c r="F130" s="84">
        <v>150003</v>
      </c>
      <c r="G130" s="32">
        <v>314.60000000000002</v>
      </c>
      <c r="H130" s="32" t="s">
        <v>885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45387</v>
      </c>
      <c r="B131" s="32" t="s">
        <v>1129</v>
      </c>
      <c r="C131" s="31" t="s">
        <v>1130</v>
      </c>
      <c r="D131" s="31" t="s">
        <v>906</v>
      </c>
      <c r="E131" s="31" t="s">
        <v>560</v>
      </c>
      <c r="F131" s="84">
        <v>16694</v>
      </c>
      <c r="G131" s="32">
        <v>228.82</v>
      </c>
      <c r="H131" s="32" t="s">
        <v>885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2.75" customHeight="1">
      <c r="A132" s="83">
        <v>45387</v>
      </c>
      <c r="B132" s="32" t="s">
        <v>1014</v>
      </c>
      <c r="C132" s="31" t="s">
        <v>1015</v>
      </c>
      <c r="D132" s="31" t="s">
        <v>1144</v>
      </c>
      <c r="E132" s="31" t="s">
        <v>560</v>
      </c>
      <c r="F132" s="84">
        <v>215000</v>
      </c>
      <c r="G132" s="32">
        <v>110.29</v>
      </c>
      <c r="H132" s="32" t="s">
        <v>885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</row>
    <row r="133" spans="1:28" ht="12.75" customHeight="1">
      <c r="A133" s="83">
        <v>45387</v>
      </c>
      <c r="B133" s="32" t="s">
        <v>541</v>
      </c>
      <c r="C133" s="31" t="s">
        <v>1145</v>
      </c>
      <c r="D133" s="31" t="s">
        <v>1146</v>
      </c>
      <c r="E133" s="31" t="s">
        <v>560</v>
      </c>
      <c r="F133" s="84">
        <v>692000</v>
      </c>
      <c r="G133" s="32">
        <v>664</v>
      </c>
      <c r="H133" s="32" t="s">
        <v>885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6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308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928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45390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551</v>
      </c>
      <c r="C9" s="93"/>
      <c r="D9" s="94" t="s">
        <v>562</v>
      </c>
      <c r="E9" s="93" t="s">
        <v>563</v>
      </c>
      <c r="F9" s="93" t="s">
        <v>564</v>
      </c>
      <c r="G9" s="93" t="s">
        <v>565</v>
      </c>
      <c r="H9" s="93" t="s">
        <v>566</v>
      </c>
      <c r="I9" s="93" t="s">
        <v>567</v>
      </c>
      <c r="J9" s="92" t="s">
        <v>568</v>
      </c>
      <c r="K9" s="93" t="s">
        <v>569</v>
      </c>
      <c r="L9" s="95" t="s">
        <v>570</v>
      </c>
      <c r="M9" s="95" t="s">
        <v>571</v>
      </c>
      <c r="N9" s="93" t="s">
        <v>572</v>
      </c>
      <c r="O9" s="266" t="s">
        <v>573</v>
      </c>
      <c r="P9" s="217" t="s">
        <v>574</v>
      </c>
      <c r="Q9" s="217" t="s">
        <v>851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09">
        <v>1</v>
      </c>
      <c r="B10" s="206">
        <v>45362</v>
      </c>
      <c r="C10" s="210"/>
      <c r="D10" s="214" t="s">
        <v>186</v>
      </c>
      <c r="E10" s="211" t="s">
        <v>575</v>
      </c>
      <c r="F10" s="205" t="s">
        <v>890</v>
      </c>
      <c r="G10" s="207">
        <v>2390</v>
      </c>
      <c r="H10" s="205"/>
      <c r="I10" s="205" t="s">
        <v>891</v>
      </c>
      <c r="J10" s="207" t="s">
        <v>576</v>
      </c>
      <c r="K10" s="207"/>
      <c r="L10" s="208"/>
      <c r="M10" s="212"/>
      <c r="N10" s="207"/>
      <c r="O10" s="213"/>
      <c r="P10" s="208">
        <f>VLOOKUP(D10,'MidCap Intra'!$B$11:$C$568,2,0)</f>
        <v>2537.65</v>
      </c>
      <c r="Q10" s="254"/>
      <c r="S10" s="37" t="s">
        <v>577</v>
      </c>
    </row>
    <row r="11" spans="1:27" ht="15" customHeight="1">
      <c r="A11" s="313">
        <v>2</v>
      </c>
      <c r="B11" s="314">
        <v>45369</v>
      </c>
      <c r="C11" s="315"/>
      <c r="D11" s="316" t="s">
        <v>117</v>
      </c>
      <c r="E11" s="317" t="s">
        <v>575</v>
      </c>
      <c r="F11" s="306">
        <v>617.5</v>
      </c>
      <c r="G11" s="307">
        <v>590</v>
      </c>
      <c r="H11" s="306">
        <v>651</v>
      </c>
      <c r="I11" s="306" t="s">
        <v>892</v>
      </c>
      <c r="J11" s="300" t="s">
        <v>930</v>
      </c>
      <c r="K11" s="300">
        <f t="shared" ref="K11" si="0">H11-F11</f>
        <v>33.5</v>
      </c>
      <c r="L11" s="309">
        <f t="shared" ref="L11" si="1">(F11*-0.3)/100</f>
        <v>-1.8525</v>
      </c>
      <c r="M11" s="310">
        <f t="shared" ref="M11" si="2">(K11+L11)/F11</f>
        <v>5.1251012145748988E-2</v>
      </c>
      <c r="N11" s="300" t="s">
        <v>578</v>
      </c>
      <c r="O11" s="311">
        <v>45384</v>
      </c>
      <c r="P11" s="312"/>
      <c r="Q11" s="254"/>
      <c r="S11" s="37" t="s">
        <v>577</v>
      </c>
    </row>
    <row r="12" spans="1:27" ht="15" customHeight="1">
      <c r="A12" s="313">
        <v>3</v>
      </c>
      <c r="B12" s="314">
        <v>45371</v>
      </c>
      <c r="C12" s="315"/>
      <c r="D12" s="316" t="s">
        <v>112</v>
      </c>
      <c r="E12" s="317" t="s">
        <v>575</v>
      </c>
      <c r="F12" s="306">
        <v>147</v>
      </c>
      <c r="G12" s="307">
        <v>136</v>
      </c>
      <c r="H12" s="306">
        <v>155</v>
      </c>
      <c r="I12" s="306" t="s">
        <v>893</v>
      </c>
      <c r="J12" s="300" t="s">
        <v>980</v>
      </c>
      <c r="K12" s="300">
        <f t="shared" ref="K12" si="3">H12-F12</f>
        <v>8</v>
      </c>
      <c r="L12" s="309">
        <f t="shared" ref="L12" si="4">(F12*-0.3)/100</f>
        <v>-0.441</v>
      </c>
      <c r="M12" s="310">
        <f t="shared" ref="M12" si="5">(K12+L12)/F12</f>
        <v>5.1421768707482995E-2</v>
      </c>
      <c r="N12" s="300" t="s">
        <v>578</v>
      </c>
      <c r="O12" s="311">
        <v>45386</v>
      </c>
      <c r="P12" s="312"/>
      <c r="Q12" s="254"/>
      <c r="S12" s="37" t="s">
        <v>769</v>
      </c>
    </row>
    <row r="13" spans="1:27" ht="15" customHeight="1">
      <c r="A13" s="209">
        <v>4</v>
      </c>
      <c r="B13" s="206">
        <v>45373</v>
      </c>
      <c r="C13" s="210"/>
      <c r="D13" s="214" t="s">
        <v>227</v>
      </c>
      <c r="E13" s="211" t="s">
        <v>575</v>
      </c>
      <c r="F13" s="205" t="s">
        <v>896</v>
      </c>
      <c r="G13" s="207">
        <v>3640</v>
      </c>
      <c r="H13" s="205"/>
      <c r="I13" s="205" t="s">
        <v>897</v>
      </c>
      <c r="J13" s="207" t="s">
        <v>576</v>
      </c>
      <c r="K13" s="207"/>
      <c r="L13" s="208"/>
      <c r="M13" s="212"/>
      <c r="N13" s="207"/>
      <c r="O13" s="213"/>
      <c r="P13" s="208">
        <f>VLOOKUP(D13,'MidCap Intra'!$B$11:$C$568,2,0)</f>
        <v>3979.25</v>
      </c>
      <c r="Q13" s="254"/>
      <c r="S13" s="37" t="s">
        <v>577</v>
      </c>
    </row>
    <row r="14" spans="1:27" ht="15" customHeight="1">
      <c r="A14" s="209">
        <v>5</v>
      </c>
      <c r="B14" s="206">
        <v>45373</v>
      </c>
      <c r="C14" s="210"/>
      <c r="D14" s="214" t="s">
        <v>386</v>
      </c>
      <c r="E14" s="211" t="s">
        <v>575</v>
      </c>
      <c r="F14" s="205" t="s">
        <v>898</v>
      </c>
      <c r="G14" s="207">
        <v>1740</v>
      </c>
      <c r="H14" s="205"/>
      <c r="I14" s="205" t="s">
        <v>899</v>
      </c>
      <c r="J14" s="207" t="s">
        <v>576</v>
      </c>
      <c r="K14" s="207"/>
      <c r="L14" s="208"/>
      <c r="M14" s="212"/>
      <c r="N14" s="207"/>
      <c r="O14" s="213"/>
      <c r="P14" s="208">
        <f>VLOOKUP(D14,'MidCap Intra'!$B$11:$C$568,2,0)</f>
        <v>1938.05</v>
      </c>
      <c r="Q14" s="254"/>
      <c r="S14" s="37" t="s">
        <v>577</v>
      </c>
    </row>
    <row r="15" spans="1:27" ht="15" customHeight="1">
      <c r="A15" s="209">
        <v>6</v>
      </c>
      <c r="B15" s="206">
        <v>45377</v>
      </c>
      <c r="C15" s="210"/>
      <c r="D15" s="214" t="s">
        <v>231</v>
      </c>
      <c r="E15" s="211" t="s">
        <v>575</v>
      </c>
      <c r="F15" s="205" t="s">
        <v>903</v>
      </c>
      <c r="G15" s="207">
        <v>3670</v>
      </c>
      <c r="H15" s="205"/>
      <c r="I15" s="205" t="s">
        <v>904</v>
      </c>
      <c r="J15" s="207" t="s">
        <v>576</v>
      </c>
      <c r="K15" s="207"/>
      <c r="L15" s="208"/>
      <c r="M15" s="212"/>
      <c r="N15" s="207"/>
      <c r="O15" s="213"/>
      <c r="P15" s="208">
        <f>VLOOKUP(D15,'MidCap Intra'!$B$11:$C$568,2,0)</f>
        <v>3932.6</v>
      </c>
      <c r="Q15" s="254"/>
      <c r="S15" s="37" t="s">
        <v>577</v>
      </c>
    </row>
    <row r="16" spans="1:27" ht="15" customHeight="1">
      <c r="A16" s="313">
        <v>7</v>
      </c>
      <c r="B16" s="314">
        <v>45378</v>
      </c>
      <c r="C16" s="315"/>
      <c r="D16" s="316" t="s">
        <v>354</v>
      </c>
      <c r="E16" s="317" t="s">
        <v>575</v>
      </c>
      <c r="F16" s="306">
        <v>1685</v>
      </c>
      <c r="G16" s="307">
        <v>1570</v>
      </c>
      <c r="H16" s="306">
        <v>1777</v>
      </c>
      <c r="I16" s="306" t="s">
        <v>905</v>
      </c>
      <c r="J16" s="300" t="s">
        <v>926</v>
      </c>
      <c r="K16" s="300">
        <f t="shared" ref="K16" si="6">H16-F16</f>
        <v>92</v>
      </c>
      <c r="L16" s="309">
        <f t="shared" ref="L16" si="7">(F16*-0.3)/100</f>
        <v>-5.0549999999999997</v>
      </c>
      <c r="M16" s="310">
        <f t="shared" ref="M16" si="8">(K16+L16)/F16</f>
        <v>5.1599406528189909E-2</v>
      </c>
      <c r="N16" s="300" t="s">
        <v>578</v>
      </c>
      <c r="O16" s="311">
        <v>45383</v>
      </c>
      <c r="P16" s="312"/>
      <c r="Q16" s="254"/>
      <c r="S16" s="37" t="s">
        <v>577</v>
      </c>
    </row>
    <row r="17" spans="1:39" ht="15" customHeight="1">
      <c r="A17" s="313">
        <v>8</v>
      </c>
      <c r="B17" s="314">
        <v>45379</v>
      </c>
      <c r="C17" s="315"/>
      <c r="D17" s="316" t="s">
        <v>301</v>
      </c>
      <c r="E17" s="317" t="s">
        <v>575</v>
      </c>
      <c r="F17" s="306">
        <v>1385</v>
      </c>
      <c r="G17" s="307">
        <v>1280</v>
      </c>
      <c r="H17" s="306">
        <v>1472</v>
      </c>
      <c r="I17" s="306" t="s">
        <v>909</v>
      </c>
      <c r="J17" s="300" t="s">
        <v>963</v>
      </c>
      <c r="K17" s="300">
        <f t="shared" ref="K17" si="9">H17-F17</f>
        <v>87</v>
      </c>
      <c r="L17" s="309">
        <f t="shared" ref="L17" si="10">(F17*-0.3)/100</f>
        <v>-4.1550000000000002</v>
      </c>
      <c r="M17" s="310">
        <f t="shared" ref="M17" si="11">(K17+L17)/F17</f>
        <v>5.9815884476534298E-2</v>
      </c>
      <c r="N17" s="300" t="s">
        <v>578</v>
      </c>
      <c r="O17" s="311">
        <v>45385</v>
      </c>
      <c r="P17" s="312"/>
      <c r="Q17" s="254"/>
      <c r="S17" s="37" t="s">
        <v>577</v>
      </c>
    </row>
    <row r="18" spans="1:39" ht="15" customHeight="1">
      <c r="A18" s="209">
        <v>9</v>
      </c>
      <c r="B18" s="206">
        <v>45379</v>
      </c>
      <c r="C18" s="210"/>
      <c r="D18" s="214" t="s">
        <v>64</v>
      </c>
      <c r="E18" s="211" t="s">
        <v>575</v>
      </c>
      <c r="F18" s="205" t="s">
        <v>910</v>
      </c>
      <c r="G18" s="207">
        <v>985</v>
      </c>
      <c r="H18" s="205"/>
      <c r="I18" s="205" t="s">
        <v>911</v>
      </c>
      <c r="J18" s="207" t="s">
        <v>576</v>
      </c>
      <c r="K18" s="207"/>
      <c r="L18" s="208"/>
      <c r="M18" s="212"/>
      <c r="N18" s="207"/>
      <c r="O18" s="213"/>
      <c r="P18" s="208">
        <f>VLOOKUP(D18,'MidCap Intra'!$B$11:$C$568,2,0)</f>
        <v>1059.0999999999999</v>
      </c>
      <c r="Q18" s="254"/>
      <c r="S18" s="37" t="s">
        <v>577</v>
      </c>
    </row>
    <row r="19" spans="1:39" ht="15" customHeight="1">
      <c r="A19" s="209">
        <v>10</v>
      </c>
      <c r="B19" s="206">
        <v>45384</v>
      </c>
      <c r="C19" s="210"/>
      <c r="D19" s="214" t="s">
        <v>850</v>
      </c>
      <c r="E19" s="211" t="s">
        <v>575</v>
      </c>
      <c r="F19" s="205" t="s">
        <v>935</v>
      </c>
      <c r="G19" s="207">
        <v>1220</v>
      </c>
      <c r="H19" s="205"/>
      <c r="I19" s="205" t="s">
        <v>936</v>
      </c>
      <c r="J19" s="207" t="s">
        <v>576</v>
      </c>
      <c r="K19" s="207"/>
      <c r="L19" s="208"/>
      <c r="M19" s="212"/>
      <c r="N19" s="207"/>
      <c r="O19" s="213"/>
      <c r="P19" s="208"/>
      <c r="Q19" s="254"/>
      <c r="S19" s="37" t="s">
        <v>577</v>
      </c>
    </row>
    <row r="20" spans="1:39" ht="15" customHeight="1">
      <c r="A20" s="209">
        <v>11</v>
      </c>
      <c r="B20" s="206">
        <v>45384</v>
      </c>
      <c r="C20" s="210"/>
      <c r="D20" s="214" t="s">
        <v>493</v>
      </c>
      <c r="E20" s="211" t="s">
        <v>575</v>
      </c>
      <c r="F20" s="205" t="s">
        <v>946</v>
      </c>
      <c r="G20" s="207">
        <v>124</v>
      </c>
      <c r="H20" s="205"/>
      <c r="I20" s="205" t="s">
        <v>947</v>
      </c>
      <c r="J20" s="207" t="s">
        <v>576</v>
      </c>
      <c r="K20" s="207"/>
      <c r="L20" s="208"/>
      <c r="M20" s="212"/>
      <c r="N20" s="207"/>
      <c r="O20" s="213"/>
      <c r="P20" s="208">
        <f>VLOOKUP(D20,'MidCap Intra'!$B$11:$C$568,2,0)</f>
        <v>135.4</v>
      </c>
      <c r="Q20" s="254"/>
      <c r="S20" s="37" t="s">
        <v>577</v>
      </c>
    </row>
    <row r="21" spans="1:39" ht="15" customHeight="1">
      <c r="A21" s="209">
        <v>12</v>
      </c>
      <c r="B21" s="206">
        <v>45385</v>
      </c>
      <c r="C21" s="210"/>
      <c r="D21" s="214" t="s">
        <v>84</v>
      </c>
      <c r="E21" s="211" t="s">
        <v>575</v>
      </c>
      <c r="F21" s="205" t="s">
        <v>957</v>
      </c>
      <c r="G21" s="207">
        <v>4580</v>
      </c>
      <c r="H21" s="205"/>
      <c r="I21" s="205" t="s">
        <v>958</v>
      </c>
      <c r="J21" s="207" t="s">
        <v>576</v>
      </c>
      <c r="K21" s="207"/>
      <c r="L21" s="208"/>
      <c r="M21" s="212"/>
      <c r="N21" s="207"/>
      <c r="O21" s="213"/>
      <c r="P21" s="208">
        <f>VLOOKUP(D21,'MidCap Intra'!$B$11:$C$568,2,0)</f>
        <v>4813.05</v>
      </c>
      <c r="Q21" s="254"/>
      <c r="S21" s="37" t="s">
        <v>577</v>
      </c>
    </row>
    <row r="22" spans="1:39" ht="15" customHeight="1">
      <c r="A22" s="209">
        <v>13</v>
      </c>
      <c r="B22" s="206">
        <v>45386</v>
      </c>
      <c r="C22" s="210"/>
      <c r="D22" s="214" t="s">
        <v>992</v>
      </c>
      <c r="E22" s="211" t="s">
        <v>575</v>
      </c>
      <c r="F22" s="205" t="s">
        <v>993</v>
      </c>
      <c r="G22" s="207">
        <v>35.799999999999997</v>
      </c>
      <c r="H22" s="205"/>
      <c r="I22" s="205" t="s">
        <v>994</v>
      </c>
      <c r="J22" s="207" t="s">
        <v>576</v>
      </c>
      <c r="K22" s="207"/>
      <c r="L22" s="208"/>
      <c r="M22" s="212"/>
      <c r="N22" s="207"/>
      <c r="O22" s="213"/>
      <c r="P22" s="208"/>
      <c r="Q22" s="254"/>
      <c r="S22" s="37"/>
    </row>
    <row r="23" spans="1:39" ht="15" customHeight="1">
      <c r="A23" s="209">
        <v>14</v>
      </c>
      <c r="B23" s="206">
        <v>45387</v>
      </c>
      <c r="C23" s="210"/>
      <c r="D23" s="214" t="s">
        <v>295</v>
      </c>
      <c r="E23" s="211" t="s">
        <v>575</v>
      </c>
      <c r="F23" s="205" t="s">
        <v>1022</v>
      </c>
      <c r="G23" s="207">
        <v>7490</v>
      </c>
      <c r="H23" s="205"/>
      <c r="I23" s="205" t="s">
        <v>1023</v>
      </c>
      <c r="J23" s="207" t="s">
        <v>576</v>
      </c>
      <c r="K23" s="207"/>
      <c r="L23" s="208"/>
      <c r="M23" s="212"/>
      <c r="N23" s="207"/>
      <c r="O23" s="213"/>
      <c r="P23" s="208">
        <f>VLOOKUP(D23,'MidCap Intra'!$B$11:$C$568,2,0)</f>
        <v>8041.55</v>
      </c>
      <c r="Q23" s="254"/>
      <c r="S23" s="37"/>
    </row>
    <row r="24" spans="1:39" ht="15" customHeight="1">
      <c r="A24" s="209"/>
      <c r="B24" s="206"/>
      <c r="C24" s="210"/>
      <c r="D24" s="214"/>
      <c r="E24" s="211"/>
      <c r="F24" s="205"/>
      <c r="G24" s="207"/>
      <c r="H24" s="205"/>
      <c r="I24" s="205"/>
      <c r="J24" s="207"/>
      <c r="K24" s="207"/>
      <c r="L24" s="208"/>
      <c r="M24" s="212"/>
      <c r="N24" s="207"/>
      <c r="O24" s="213"/>
      <c r="P24" s="208"/>
      <c r="Q24" s="254"/>
      <c r="S24" s="37"/>
    </row>
    <row r="25" spans="1:39" ht="15" customHeight="1">
      <c r="A25" s="209"/>
      <c r="B25" s="206"/>
      <c r="C25" s="210"/>
      <c r="D25" s="214"/>
      <c r="E25" s="211"/>
      <c r="F25" s="205"/>
      <c r="G25" s="207"/>
      <c r="H25" s="205"/>
      <c r="I25" s="205"/>
      <c r="J25" s="207"/>
      <c r="K25" s="207"/>
      <c r="L25" s="208"/>
      <c r="M25" s="212"/>
      <c r="N25" s="207"/>
      <c r="O25" s="213"/>
      <c r="P25" s="208"/>
      <c r="Q25" s="254"/>
      <c r="S25" s="37"/>
    </row>
    <row r="27" spans="1:39" ht="14.25" customHeight="1">
      <c r="A27" s="99"/>
      <c r="B27" s="100"/>
      <c r="C27" s="101"/>
      <c r="D27" s="102"/>
      <c r="E27" s="103"/>
      <c r="F27" s="103"/>
      <c r="G27" s="99"/>
      <c r="H27" s="103"/>
      <c r="I27" s="104"/>
      <c r="J27" s="105"/>
      <c r="K27" s="105"/>
      <c r="L27" s="106"/>
      <c r="M27" s="107"/>
      <c r="N27" s="108"/>
      <c r="O27" s="109"/>
      <c r="P27" s="110"/>
      <c r="Q27" s="110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11" t="s">
        <v>579</v>
      </c>
      <c r="B28" s="112"/>
      <c r="C28" s="113"/>
      <c r="E28" s="114"/>
      <c r="F28" s="114"/>
      <c r="G28" s="114"/>
      <c r="H28" s="114"/>
      <c r="I28" s="114"/>
      <c r="J28" s="115"/>
      <c r="K28" s="114"/>
      <c r="L28" s="116"/>
      <c r="M28" s="54"/>
      <c r="N28" s="115"/>
      <c r="O28" s="113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7" t="s">
        <v>580</v>
      </c>
      <c r="B29" s="111"/>
      <c r="C29" s="111"/>
      <c r="D29" s="111"/>
      <c r="E29" s="37"/>
      <c r="F29" s="118" t="s">
        <v>581</v>
      </c>
      <c r="G29" s="6"/>
      <c r="H29" s="6"/>
      <c r="I29" s="6"/>
      <c r="J29" s="119"/>
      <c r="K29" s="120"/>
      <c r="L29" s="120"/>
      <c r="M29" s="121"/>
      <c r="N29" s="1"/>
      <c r="O29" s="122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1" t="s">
        <v>582</v>
      </c>
      <c r="B30" s="111"/>
      <c r="C30" s="111"/>
      <c r="D30" s="111" t="s">
        <v>583</v>
      </c>
      <c r="E30" s="6"/>
      <c r="F30" s="118" t="s">
        <v>584</v>
      </c>
      <c r="G30" s="6"/>
      <c r="H30" s="6"/>
      <c r="I30" s="6"/>
      <c r="J30" s="119"/>
      <c r="K30" s="120"/>
      <c r="L30" s="120"/>
      <c r="M30" s="121"/>
      <c r="N30" s="1"/>
      <c r="O30" s="122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1"/>
      <c r="B31" s="111"/>
      <c r="C31" s="111"/>
      <c r="D31" s="111"/>
      <c r="E31" s="6"/>
      <c r="F31" s="6"/>
      <c r="G31" s="6"/>
      <c r="H31" s="6"/>
      <c r="I31" s="6"/>
      <c r="J31" s="123"/>
      <c r="K31" s="120"/>
      <c r="L31" s="120"/>
      <c r="M31" s="6"/>
      <c r="N31" s="124"/>
      <c r="O31" s="1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218"/>
      <c r="B32" s="218"/>
      <c r="C32" s="218"/>
      <c r="D32" s="218"/>
      <c r="E32" s="219"/>
      <c r="F32" s="219"/>
      <c r="G32" s="219"/>
      <c r="H32" s="219"/>
      <c r="I32" s="219"/>
      <c r="J32" s="220"/>
      <c r="K32" s="221"/>
      <c r="L32" s="221"/>
      <c r="M32" s="219"/>
      <c r="N32" s="222"/>
      <c r="O32" s="223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4.25" customHeight="1">
      <c r="A33" s="111"/>
      <c r="B33" s="111"/>
      <c r="C33" s="111"/>
      <c r="D33" s="111"/>
      <c r="E33" s="6"/>
      <c r="F33" s="6"/>
      <c r="G33" s="6"/>
      <c r="H33" s="6"/>
      <c r="I33" s="6"/>
      <c r="J33" s="123"/>
      <c r="K33" s="120"/>
      <c r="L33" s="121"/>
      <c r="M33" s="6"/>
      <c r="N33" s="124"/>
      <c r="O33" s="1"/>
      <c r="P33" s="37"/>
      <c r="Q33" s="37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.75" customHeight="1">
      <c r="A34" s="134" t="s">
        <v>589</v>
      </c>
      <c r="B34" s="134"/>
      <c r="C34" s="134"/>
      <c r="D34" s="134"/>
      <c r="E34" s="6"/>
      <c r="F34" s="6"/>
      <c r="G34" s="6"/>
      <c r="H34" s="6"/>
      <c r="I34" s="6"/>
      <c r="J34" s="6"/>
      <c r="K34" s="6"/>
      <c r="L34" s="6"/>
      <c r="M34" s="6"/>
      <c r="N34" s="6"/>
      <c r="O34" s="24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38.25" customHeight="1">
      <c r="A35" s="93" t="s">
        <v>16</v>
      </c>
      <c r="B35" s="93" t="s">
        <v>551</v>
      </c>
      <c r="C35" s="93"/>
      <c r="D35" s="94" t="s">
        <v>562</v>
      </c>
      <c r="E35" s="93" t="s">
        <v>563</v>
      </c>
      <c r="F35" s="93" t="s">
        <v>564</v>
      </c>
      <c r="G35" s="93" t="s">
        <v>585</v>
      </c>
      <c r="H35" s="93" t="s">
        <v>566</v>
      </c>
      <c r="I35" s="215" t="s">
        <v>567</v>
      </c>
      <c r="J35" s="217" t="s">
        <v>568</v>
      </c>
      <c r="K35" s="216" t="s">
        <v>590</v>
      </c>
      <c r="L35" s="95" t="s">
        <v>570</v>
      </c>
      <c r="M35" s="135" t="s">
        <v>591</v>
      </c>
      <c r="N35" s="93" t="s">
        <v>592</v>
      </c>
      <c r="O35" s="92" t="s">
        <v>572</v>
      </c>
      <c r="P35" s="94" t="s">
        <v>573</v>
      </c>
      <c r="Q35" s="257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.75" customHeight="1">
      <c r="A36" s="297">
        <v>1</v>
      </c>
      <c r="B36" s="295">
        <v>45379</v>
      </c>
      <c r="C36" s="296"/>
      <c r="D36" s="296" t="s">
        <v>912</v>
      </c>
      <c r="E36" s="297" t="s">
        <v>587</v>
      </c>
      <c r="F36" s="297">
        <v>3842.5</v>
      </c>
      <c r="G36" s="297">
        <v>3785</v>
      </c>
      <c r="H36" s="297">
        <v>3785</v>
      </c>
      <c r="I36" s="298" t="s">
        <v>913</v>
      </c>
      <c r="J36" s="287" t="s">
        <v>927</v>
      </c>
      <c r="K36" s="288">
        <f>H36-F36</f>
        <v>-57.5</v>
      </c>
      <c r="L36" s="289">
        <f t="shared" ref="L36" si="12">(H36*N36)*0.03%</f>
        <v>198.71249999999998</v>
      </c>
      <c r="M36" s="290">
        <f t="shared" ref="M36" si="13">(K36*N36)-L36</f>
        <v>-10261.2125</v>
      </c>
      <c r="N36" s="288">
        <v>175</v>
      </c>
      <c r="O36" s="291" t="s">
        <v>588</v>
      </c>
      <c r="P36" s="292">
        <v>45352</v>
      </c>
      <c r="Q36" s="252"/>
      <c r="R36" s="136"/>
      <c r="S36" s="54" t="s">
        <v>577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37"/>
      <c r="AH36" s="138"/>
      <c r="AI36" s="136"/>
      <c r="AJ36" s="136"/>
      <c r="AK36" s="137"/>
      <c r="AL36" s="137"/>
      <c r="AM36" s="137"/>
    </row>
    <row r="37" spans="1:39" ht="12.75" customHeight="1">
      <c r="A37" s="297">
        <v>2</v>
      </c>
      <c r="B37" s="295">
        <v>45383</v>
      </c>
      <c r="C37" s="296"/>
      <c r="D37" s="296" t="s">
        <v>921</v>
      </c>
      <c r="E37" s="297" t="s">
        <v>587</v>
      </c>
      <c r="F37" s="297">
        <v>12605</v>
      </c>
      <c r="G37" s="297">
        <v>12400</v>
      </c>
      <c r="H37" s="297">
        <v>12445</v>
      </c>
      <c r="I37" s="298" t="s">
        <v>922</v>
      </c>
      <c r="J37" s="287" t="s">
        <v>989</v>
      </c>
      <c r="K37" s="288">
        <f>H37-F37</f>
        <v>-160</v>
      </c>
      <c r="L37" s="289">
        <f t="shared" ref="L37" si="14">(H37*N37)*0.03%</f>
        <v>186.67499999999998</v>
      </c>
      <c r="M37" s="290">
        <f t="shared" ref="M37" si="15">(K37*N37)-L37</f>
        <v>-8186.6750000000002</v>
      </c>
      <c r="N37" s="288">
        <v>50</v>
      </c>
      <c r="O37" s="291" t="s">
        <v>588</v>
      </c>
      <c r="P37" s="292">
        <v>45386</v>
      </c>
      <c r="Q37" s="252"/>
      <c r="R37" s="136"/>
      <c r="S37" s="54" t="s">
        <v>769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37"/>
      <c r="AH37" s="138"/>
      <c r="AI37" s="136"/>
      <c r="AJ37" s="136"/>
      <c r="AK37" s="137"/>
      <c r="AL37" s="137"/>
      <c r="AM37" s="137"/>
    </row>
    <row r="38" spans="1:39" ht="12.75" customHeight="1">
      <c r="A38" s="306">
        <v>3</v>
      </c>
      <c r="B38" s="303">
        <v>45293</v>
      </c>
      <c r="C38" s="305"/>
      <c r="D38" s="305" t="s">
        <v>931</v>
      </c>
      <c r="E38" s="306" t="s">
        <v>587</v>
      </c>
      <c r="F38" s="306">
        <v>1501</v>
      </c>
      <c r="G38" s="306">
        <v>1480</v>
      </c>
      <c r="H38" s="306">
        <v>1527.5</v>
      </c>
      <c r="I38" s="307" t="s">
        <v>932</v>
      </c>
      <c r="J38" s="331" t="s">
        <v>978</v>
      </c>
      <c r="K38" s="332">
        <f>H38-F38</f>
        <v>26.5</v>
      </c>
      <c r="L38" s="333">
        <f t="shared" ref="L38" si="16">(H38*N38)*0.03%</f>
        <v>252.03749999999997</v>
      </c>
      <c r="M38" s="334">
        <f t="shared" ref="M38" si="17">(K38*N38)-L38</f>
        <v>14322.9625</v>
      </c>
      <c r="N38" s="332">
        <v>550</v>
      </c>
      <c r="O38" s="335" t="s">
        <v>578</v>
      </c>
      <c r="P38" s="336">
        <v>45386</v>
      </c>
      <c r="Q38" s="252"/>
      <c r="R38" s="136"/>
      <c r="S38" s="54" t="s">
        <v>577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37"/>
      <c r="AH38" s="138"/>
      <c r="AI38" s="136"/>
      <c r="AJ38" s="136"/>
      <c r="AK38" s="137"/>
      <c r="AL38" s="137"/>
      <c r="AM38" s="137"/>
    </row>
    <row r="39" spans="1:39" ht="12.75" customHeight="1">
      <c r="A39" s="205">
        <v>4</v>
      </c>
      <c r="B39" s="258">
        <v>45384</v>
      </c>
      <c r="C39" s="253"/>
      <c r="D39" s="253" t="s">
        <v>940</v>
      </c>
      <c r="E39" s="205" t="s">
        <v>587</v>
      </c>
      <c r="F39" s="205" t="s">
        <v>941</v>
      </c>
      <c r="G39" s="205">
        <v>3104</v>
      </c>
      <c r="H39" s="205"/>
      <c r="I39" s="207" t="s">
        <v>942</v>
      </c>
      <c r="J39" s="285" t="s">
        <v>576</v>
      </c>
      <c r="K39" s="96"/>
      <c r="L39" s="286"/>
      <c r="M39" s="255"/>
      <c r="N39" s="96"/>
      <c r="O39" s="96"/>
      <c r="P39" s="259"/>
      <c r="Q39" s="252"/>
      <c r="R39" s="136"/>
      <c r="S39" s="54" t="s">
        <v>866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37"/>
      <c r="AH39" s="138"/>
      <c r="AI39" s="136"/>
      <c r="AJ39" s="136"/>
      <c r="AK39" s="137"/>
      <c r="AL39" s="137"/>
      <c r="AM39" s="137"/>
    </row>
    <row r="40" spans="1:39" ht="12.75" customHeight="1">
      <c r="A40" s="306">
        <v>5</v>
      </c>
      <c r="B40" s="303">
        <v>45384</v>
      </c>
      <c r="C40" s="305"/>
      <c r="D40" s="305" t="s">
        <v>948</v>
      </c>
      <c r="E40" s="306" t="s">
        <v>587</v>
      </c>
      <c r="F40" s="306">
        <v>2013</v>
      </c>
      <c r="G40" s="306">
        <v>1975</v>
      </c>
      <c r="H40" s="306">
        <v>2050</v>
      </c>
      <c r="I40" s="307" t="s">
        <v>949</v>
      </c>
      <c r="J40" s="331" t="s">
        <v>962</v>
      </c>
      <c r="K40" s="332">
        <f>H40-F40</f>
        <v>37</v>
      </c>
      <c r="L40" s="333">
        <f t="shared" ref="L40" si="18">(H40*N40)*0.03%</f>
        <v>153.75</v>
      </c>
      <c r="M40" s="334">
        <f t="shared" ref="M40" si="19">(K40*N40)-L40</f>
        <v>9096.25</v>
      </c>
      <c r="N40" s="332">
        <v>250</v>
      </c>
      <c r="O40" s="335" t="s">
        <v>578</v>
      </c>
      <c r="P40" s="336">
        <v>45385</v>
      </c>
      <c r="Q40" s="252"/>
      <c r="R40" s="136"/>
      <c r="S40" s="54" t="s">
        <v>866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37"/>
      <c r="AH40" s="138"/>
      <c r="AI40" s="136"/>
      <c r="AJ40" s="136"/>
      <c r="AK40" s="137"/>
      <c r="AL40" s="137"/>
      <c r="AM40" s="137"/>
    </row>
    <row r="41" spans="1:39" ht="12.75" customHeight="1">
      <c r="A41" s="306">
        <v>6</v>
      </c>
      <c r="B41" s="303">
        <v>45384</v>
      </c>
      <c r="C41" s="305"/>
      <c r="D41" s="305" t="s">
        <v>950</v>
      </c>
      <c r="E41" s="306" t="s">
        <v>587</v>
      </c>
      <c r="F41" s="306">
        <v>10120</v>
      </c>
      <c r="G41" s="306">
        <v>10000</v>
      </c>
      <c r="H41" s="306">
        <v>10290</v>
      </c>
      <c r="I41" s="307" t="s">
        <v>951</v>
      </c>
      <c r="J41" s="331" t="s">
        <v>804</v>
      </c>
      <c r="K41" s="332">
        <f>H41-F41</f>
        <v>170</v>
      </c>
      <c r="L41" s="333">
        <f t="shared" ref="L41:L42" si="20">(H41*N41)*0.03%</f>
        <v>308.7</v>
      </c>
      <c r="M41" s="334">
        <f t="shared" ref="M41:M42" si="21">(K41*N41)-L41</f>
        <v>16691.3</v>
      </c>
      <c r="N41" s="332">
        <v>100</v>
      </c>
      <c r="O41" s="335" t="s">
        <v>578</v>
      </c>
      <c r="P41" s="336">
        <v>45385</v>
      </c>
      <c r="Q41" s="252"/>
      <c r="R41" s="136"/>
      <c r="S41" s="54" t="s">
        <v>577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7"/>
      <c r="AH41" s="138"/>
      <c r="AI41" s="136"/>
      <c r="AJ41" s="136"/>
      <c r="AK41" s="137"/>
      <c r="AL41" s="137"/>
      <c r="AM41" s="137"/>
    </row>
    <row r="42" spans="1:39" ht="12.75" customHeight="1">
      <c r="A42" s="297">
        <v>7</v>
      </c>
      <c r="B42" s="295">
        <v>45385</v>
      </c>
      <c r="C42" s="296"/>
      <c r="D42" s="296" t="s">
        <v>950</v>
      </c>
      <c r="E42" s="297" t="s">
        <v>587</v>
      </c>
      <c r="F42" s="297">
        <v>10100</v>
      </c>
      <c r="G42" s="297">
        <v>10000</v>
      </c>
      <c r="H42" s="297">
        <v>10000</v>
      </c>
      <c r="I42" s="298" t="s">
        <v>951</v>
      </c>
      <c r="J42" s="287" t="s">
        <v>979</v>
      </c>
      <c r="K42" s="288">
        <f>H42-F42</f>
        <v>-100</v>
      </c>
      <c r="L42" s="289">
        <f t="shared" si="20"/>
        <v>300</v>
      </c>
      <c r="M42" s="290">
        <f t="shared" si="21"/>
        <v>-10300</v>
      </c>
      <c r="N42" s="288">
        <v>100</v>
      </c>
      <c r="O42" s="291" t="s">
        <v>588</v>
      </c>
      <c r="P42" s="292">
        <v>45386</v>
      </c>
      <c r="Q42" s="252"/>
      <c r="R42" s="136"/>
      <c r="S42" s="54" t="s">
        <v>577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7"/>
      <c r="AH42" s="138"/>
      <c r="AI42" s="136"/>
      <c r="AJ42" s="136"/>
      <c r="AK42" s="137"/>
      <c r="AL42" s="137"/>
      <c r="AM42" s="137"/>
    </row>
    <row r="43" spans="1:39" ht="12.75" customHeight="1">
      <c r="A43" s="205">
        <v>8</v>
      </c>
      <c r="B43" s="258">
        <v>45386</v>
      </c>
      <c r="C43" s="253"/>
      <c r="D43" s="253" t="s">
        <v>990</v>
      </c>
      <c r="E43" s="205" t="s">
        <v>587</v>
      </c>
      <c r="F43" s="205" t="s">
        <v>991</v>
      </c>
      <c r="G43" s="205">
        <v>1470</v>
      </c>
      <c r="H43" s="205"/>
      <c r="I43" s="207" t="s">
        <v>932</v>
      </c>
      <c r="J43" s="204" t="s">
        <v>576</v>
      </c>
      <c r="K43" s="96"/>
      <c r="L43" s="98"/>
      <c r="M43" s="255"/>
      <c r="N43" s="96"/>
      <c r="O43" s="97"/>
      <c r="P43" s="259"/>
      <c r="Q43" s="252"/>
      <c r="R43" s="136"/>
      <c r="S43" s="5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7"/>
      <c r="AH43" s="138"/>
      <c r="AI43" s="136"/>
      <c r="AJ43" s="136"/>
      <c r="AK43" s="137"/>
      <c r="AL43" s="137"/>
      <c r="AM43" s="137"/>
    </row>
    <row r="44" spans="1:39" ht="12.75" customHeight="1">
      <c r="A44" s="205">
        <v>9</v>
      </c>
      <c r="B44" s="258">
        <v>45387</v>
      </c>
      <c r="C44" s="253"/>
      <c r="D44" s="253" t="s">
        <v>1025</v>
      </c>
      <c r="E44" s="205" t="s">
        <v>587</v>
      </c>
      <c r="F44" s="205" t="s">
        <v>1026</v>
      </c>
      <c r="G44" s="205">
        <v>1532</v>
      </c>
      <c r="H44" s="205"/>
      <c r="I44" s="207" t="s">
        <v>1027</v>
      </c>
      <c r="J44" s="204" t="s">
        <v>576</v>
      </c>
      <c r="K44" s="96"/>
      <c r="L44" s="98"/>
      <c r="M44" s="255"/>
      <c r="N44" s="96"/>
      <c r="O44" s="97"/>
      <c r="P44" s="259"/>
      <c r="Q44" s="252"/>
      <c r="R44" s="136"/>
      <c r="S44" s="5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7"/>
      <c r="AH44" s="138"/>
      <c r="AI44" s="136"/>
      <c r="AJ44" s="136"/>
      <c r="AK44" s="137"/>
      <c r="AL44" s="137"/>
      <c r="AM44" s="137"/>
    </row>
    <row r="45" spans="1:39" ht="12.75" customHeight="1">
      <c r="A45" s="205"/>
      <c r="B45" s="258"/>
      <c r="C45" s="253"/>
      <c r="D45" s="253"/>
      <c r="E45" s="205"/>
      <c r="F45" s="205"/>
      <c r="G45" s="205"/>
      <c r="H45" s="205"/>
      <c r="I45" s="207"/>
      <c r="J45" s="204"/>
      <c r="K45" s="96"/>
      <c r="L45" s="98"/>
      <c r="M45" s="255"/>
      <c r="N45" s="96"/>
      <c r="O45" s="97"/>
      <c r="P45" s="259"/>
      <c r="Q45" s="252"/>
      <c r="R45" s="136"/>
      <c r="S45" s="5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7"/>
      <c r="AH45" s="138"/>
      <c r="AI45" s="136"/>
      <c r="AJ45" s="136"/>
      <c r="AK45" s="137"/>
      <c r="AL45" s="137"/>
      <c r="AM45" s="137"/>
    </row>
    <row r="47" spans="1:39" ht="12.75" customHeight="1">
      <c r="A47" s="137"/>
      <c r="B47" s="139"/>
      <c r="C47" s="136"/>
      <c r="D47" s="136"/>
      <c r="E47" s="137"/>
      <c r="F47" s="137"/>
      <c r="G47" s="137"/>
      <c r="H47" s="140"/>
      <c r="I47" s="140"/>
      <c r="J47" s="140"/>
      <c r="K47" s="136"/>
      <c r="L47" s="137"/>
      <c r="M47" s="137"/>
      <c r="N47" s="137"/>
      <c r="O47" s="140"/>
      <c r="P47" s="140"/>
      <c r="Q47" s="140"/>
      <c r="R47" s="136"/>
      <c r="S47" s="5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7"/>
      <c r="AH47" s="138"/>
      <c r="AI47" s="136"/>
      <c r="AJ47" s="136"/>
      <c r="AK47" s="137"/>
      <c r="AL47" s="137"/>
      <c r="AM47" s="137"/>
    </row>
    <row r="48" spans="1:39">
      <c r="A48" s="141" t="s">
        <v>593</v>
      </c>
      <c r="B48" s="141"/>
      <c r="C48" s="141"/>
      <c r="D48" s="141"/>
      <c r="E48" s="142"/>
      <c r="F48" s="104"/>
      <c r="G48" s="104"/>
      <c r="H48" s="104"/>
      <c r="I48" s="104"/>
      <c r="J48" s="1"/>
      <c r="K48" s="6"/>
      <c r="L48" s="6"/>
      <c r="M48" s="6"/>
      <c r="N48" s="1"/>
      <c r="O48" s="1"/>
      <c r="P48" s="37"/>
      <c r="Q48" s="37"/>
      <c r="R48" s="37"/>
      <c r="S48" s="6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37"/>
      <c r="AH48" s="37"/>
      <c r="AI48" s="37"/>
      <c r="AJ48" s="37"/>
      <c r="AK48" s="37"/>
      <c r="AL48" s="37"/>
      <c r="AM48" s="37"/>
    </row>
    <row r="49" spans="1:39" ht="38.25">
      <c r="A49" s="93" t="s">
        <v>16</v>
      </c>
      <c r="B49" s="93" t="s">
        <v>551</v>
      </c>
      <c r="C49" s="93"/>
      <c r="D49" s="94" t="s">
        <v>562</v>
      </c>
      <c r="E49" s="93" t="s">
        <v>563</v>
      </c>
      <c r="F49" s="93" t="s">
        <v>564</v>
      </c>
      <c r="G49" s="93" t="s">
        <v>585</v>
      </c>
      <c r="H49" s="93" t="s">
        <v>566</v>
      </c>
      <c r="I49" s="93" t="s">
        <v>567</v>
      </c>
      <c r="J49" s="92" t="s">
        <v>568</v>
      </c>
      <c r="K49" s="92" t="s">
        <v>594</v>
      </c>
      <c r="L49" s="95" t="s">
        <v>570</v>
      </c>
      <c r="M49" s="135" t="s">
        <v>591</v>
      </c>
      <c r="N49" s="93" t="s">
        <v>592</v>
      </c>
      <c r="O49" s="93" t="s">
        <v>572</v>
      </c>
      <c r="P49" s="94" t="s">
        <v>573</v>
      </c>
      <c r="Q49" s="256"/>
      <c r="R49" s="37"/>
      <c r="S49" s="6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37"/>
      <c r="AH49" s="37"/>
      <c r="AI49" s="37"/>
      <c r="AJ49" s="37"/>
      <c r="AK49" s="37"/>
      <c r="AL49" s="37"/>
      <c r="AM49" s="37"/>
    </row>
    <row r="50" spans="1:39" ht="12.75" customHeight="1">
      <c r="A50" s="358">
        <v>1</v>
      </c>
      <c r="B50" s="356">
        <v>45373</v>
      </c>
      <c r="C50" s="305"/>
      <c r="D50" s="305" t="s">
        <v>900</v>
      </c>
      <c r="E50" s="306" t="s">
        <v>587</v>
      </c>
      <c r="F50" s="306">
        <v>49</v>
      </c>
      <c r="G50" s="306"/>
      <c r="H50" s="306">
        <v>57.5</v>
      </c>
      <c r="I50" s="307"/>
      <c r="J50" s="354" t="s">
        <v>937</v>
      </c>
      <c r="K50" s="300">
        <f>H50-F50</f>
        <v>8.5</v>
      </c>
      <c r="L50" s="301">
        <v>50</v>
      </c>
      <c r="M50" s="366">
        <v>1400</v>
      </c>
      <c r="N50" s="300">
        <v>200</v>
      </c>
      <c r="O50" s="354" t="s">
        <v>578</v>
      </c>
      <c r="P50" s="356">
        <v>45384</v>
      </c>
      <c r="Q50" s="252"/>
      <c r="R50" s="136"/>
      <c r="S50" s="54" t="s">
        <v>577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7"/>
      <c r="AH50" s="138"/>
      <c r="AI50" s="136"/>
      <c r="AJ50" s="136"/>
      <c r="AK50" s="137"/>
      <c r="AL50" s="137"/>
      <c r="AM50" s="137"/>
    </row>
    <row r="51" spans="1:39" ht="12.75" customHeight="1">
      <c r="A51" s="359"/>
      <c r="B51" s="357"/>
      <c r="C51" s="305"/>
      <c r="D51" s="305" t="s">
        <v>901</v>
      </c>
      <c r="E51" s="306" t="s">
        <v>858</v>
      </c>
      <c r="F51" s="306">
        <v>19.5</v>
      </c>
      <c r="G51" s="306"/>
      <c r="H51" s="306">
        <v>20.5</v>
      </c>
      <c r="I51" s="307"/>
      <c r="J51" s="355"/>
      <c r="K51" s="300">
        <f>F51-H51</f>
        <v>-1</v>
      </c>
      <c r="L51" s="301">
        <v>50</v>
      </c>
      <c r="M51" s="367"/>
      <c r="N51" s="300">
        <v>200</v>
      </c>
      <c r="O51" s="355"/>
      <c r="P51" s="357"/>
      <c r="Q51" s="252"/>
      <c r="R51" s="136"/>
      <c r="S51" s="5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7"/>
      <c r="AH51" s="138"/>
      <c r="AI51" s="136"/>
      <c r="AJ51" s="136"/>
      <c r="AK51" s="137"/>
      <c r="AL51" s="137"/>
      <c r="AM51" s="137"/>
    </row>
    <row r="52" spans="1:39" ht="12.75" customHeight="1">
      <c r="A52" s="358">
        <v>2</v>
      </c>
      <c r="B52" s="356">
        <v>45379</v>
      </c>
      <c r="C52" s="305"/>
      <c r="D52" s="305" t="s">
        <v>914</v>
      </c>
      <c r="E52" s="306" t="s">
        <v>587</v>
      </c>
      <c r="F52" s="306">
        <v>325</v>
      </c>
      <c r="G52" s="306"/>
      <c r="H52" s="306">
        <v>475</v>
      </c>
      <c r="I52" s="307"/>
      <c r="J52" s="354" t="s">
        <v>920</v>
      </c>
      <c r="K52" s="300">
        <f t="shared" ref="K52" si="22">H52-F52</f>
        <v>150</v>
      </c>
      <c r="L52" s="301">
        <v>50</v>
      </c>
      <c r="M52" s="366">
        <v>1175</v>
      </c>
      <c r="N52" s="300">
        <v>15</v>
      </c>
      <c r="O52" s="354" t="s">
        <v>578</v>
      </c>
      <c r="P52" s="356">
        <v>45383</v>
      </c>
      <c r="Q52" s="252"/>
      <c r="R52" s="136"/>
      <c r="S52" s="54" t="s">
        <v>577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7"/>
      <c r="AH52" s="138"/>
      <c r="AI52" s="136"/>
      <c r="AJ52" s="136"/>
      <c r="AK52" s="137"/>
      <c r="AL52" s="137"/>
      <c r="AM52" s="137"/>
    </row>
    <row r="53" spans="1:39" ht="12.75" customHeight="1">
      <c r="A53" s="359"/>
      <c r="B53" s="357"/>
      <c r="C53" s="305"/>
      <c r="D53" s="305" t="s">
        <v>915</v>
      </c>
      <c r="E53" s="306" t="s">
        <v>858</v>
      </c>
      <c r="F53" s="306">
        <v>130</v>
      </c>
      <c r="G53" s="306"/>
      <c r="H53" s="306">
        <v>195</v>
      </c>
      <c r="I53" s="307"/>
      <c r="J53" s="355"/>
      <c r="K53" s="300">
        <f>F53-H53</f>
        <v>-65</v>
      </c>
      <c r="L53" s="301">
        <v>50</v>
      </c>
      <c r="M53" s="367"/>
      <c r="N53" s="300">
        <v>15</v>
      </c>
      <c r="O53" s="355"/>
      <c r="P53" s="357"/>
      <c r="Q53" s="252"/>
      <c r="R53" s="136"/>
      <c r="S53" s="5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7"/>
      <c r="AH53" s="138"/>
      <c r="AI53" s="136"/>
      <c r="AJ53" s="136"/>
      <c r="AK53" s="137"/>
      <c r="AL53" s="137"/>
      <c r="AM53" s="137"/>
    </row>
    <row r="54" spans="1:39" ht="12.75" customHeight="1">
      <c r="A54" s="364">
        <v>3</v>
      </c>
      <c r="B54" s="362">
        <v>45379</v>
      </c>
      <c r="C54" s="296"/>
      <c r="D54" s="296" t="s">
        <v>916</v>
      </c>
      <c r="E54" s="297" t="s">
        <v>858</v>
      </c>
      <c r="F54" s="297">
        <v>46</v>
      </c>
      <c r="G54" s="297"/>
      <c r="H54" s="297">
        <v>11</v>
      </c>
      <c r="I54" s="298"/>
      <c r="J54" s="360" t="s">
        <v>919</v>
      </c>
      <c r="K54" s="293">
        <f>F54-H54</f>
        <v>35</v>
      </c>
      <c r="L54" s="294">
        <v>50</v>
      </c>
      <c r="M54" s="368">
        <v>-2460</v>
      </c>
      <c r="N54" s="293">
        <v>40</v>
      </c>
      <c r="O54" s="360" t="s">
        <v>588</v>
      </c>
      <c r="P54" s="362">
        <v>45383</v>
      </c>
      <c r="Q54" s="252"/>
      <c r="R54" s="136"/>
      <c r="S54" s="54" t="s">
        <v>866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7"/>
      <c r="AH54" s="138"/>
      <c r="AI54" s="136"/>
      <c r="AJ54" s="136"/>
      <c r="AK54" s="137"/>
      <c r="AL54" s="137"/>
      <c r="AM54" s="137"/>
    </row>
    <row r="55" spans="1:39" ht="12.75" customHeight="1">
      <c r="A55" s="365"/>
      <c r="B55" s="363"/>
      <c r="C55" s="296"/>
      <c r="D55" s="296" t="s">
        <v>917</v>
      </c>
      <c r="E55" s="297" t="s">
        <v>858</v>
      </c>
      <c r="F55" s="297">
        <v>53.5</v>
      </c>
      <c r="G55" s="297"/>
      <c r="H55" s="297">
        <v>147.5</v>
      </c>
      <c r="I55" s="298"/>
      <c r="J55" s="361"/>
      <c r="K55" s="293">
        <f>F55-H55</f>
        <v>-94</v>
      </c>
      <c r="L55" s="294">
        <v>50</v>
      </c>
      <c r="M55" s="369"/>
      <c r="N55" s="293">
        <v>40</v>
      </c>
      <c r="O55" s="361"/>
      <c r="P55" s="363"/>
      <c r="Q55" s="252"/>
      <c r="R55" s="136"/>
      <c r="S55" s="5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7"/>
      <c r="AH55" s="138"/>
      <c r="AI55" s="136"/>
      <c r="AJ55" s="136"/>
      <c r="AK55" s="137"/>
      <c r="AL55" s="137"/>
      <c r="AM55" s="137"/>
    </row>
    <row r="56" spans="1:39" ht="12.75" customHeight="1">
      <c r="A56" s="308">
        <v>4</v>
      </c>
      <c r="B56" s="304">
        <v>45383</v>
      </c>
      <c r="C56" s="305"/>
      <c r="D56" s="305" t="s">
        <v>925</v>
      </c>
      <c r="E56" s="306" t="s">
        <v>858</v>
      </c>
      <c r="F56" s="306">
        <v>124</v>
      </c>
      <c r="G56" s="306">
        <v>155</v>
      </c>
      <c r="H56" s="306">
        <v>104</v>
      </c>
      <c r="I56" s="307" t="s">
        <v>923</v>
      </c>
      <c r="J56" s="299" t="s">
        <v>924</v>
      </c>
      <c r="K56" s="300">
        <f>F56-H56</f>
        <v>20</v>
      </c>
      <c r="L56" s="301">
        <v>50</v>
      </c>
      <c r="M56" s="302">
        <f t="shared" ref="M56" si="23">(K56*N56)-L56</f>
        <v>950</v>
      </c>
      <c r="N56" s="300">
        <v>50</v>
      </c>
      <c r="O56" s="299" t="s">
        <v>578</v>
      </c>
      <c r="P56" s="303">
        <v>45383</v>
      </c>
      <c r="Q56" s="252"/>
      <c r="R56" s="136"/>
      <c r="S56" s="54" t="s">
        <v>577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7"/>
      <c r="AH56" s="138"/>
      <c r="AI56" s="136"/>
      <c r="AJ56" s="136"/>
      <c r="AK56" s="137"/>
      <c r="AL56" s="137"/>
      <c r="AM56" s="137"/>
    </row>
    <row r="57" spans="1:39" ht="12.75" customHeight="1">
      <c r="A57" s="308">
        <v>5</v>
      </c>
      <c r="B57" s="304">
        <v>45384</v>
      </c>
      <c r="C57" s="305"/>
      <c r="D57" s="305" t="s">
        <v>933</v>
      </c>
      <c r="E57" s="306" t="s">
        <v>587</v>
      </c>
      <c r="F57" s="306">
        <v>21.5</v>
      </c>
      <c r="G57" s="306">
        <v>0</v>
      </c>
      <c r="H57" s="306">
        <v>46.5</v>
      </c>
      <c r="I57" s="307" t="s">
        <v>934</v>
      </c>
      <c r="J57" s="299" t="s">
        <v>745</v>
      </c>
      <c r="K57" s="300">
        <f>H57-F57</f>
        <v>25</v>
      </c>
      <c r="L57" s="301">
        <v>50</v>
      </c>
      <c r="M57" s="302">
        <f t="shared" ref="M57" si="24">(K57*N57)-L57</f>
        <v>950</v>
      </c>
      <c r="N57" s="300">
        <v>40</v>
      </c>
      <c r="O57" s="299" t="s">
        <v>578</v>
      </c>
      <c r="P57" s="303">
        <v>45384</v>
      </c>
      <c r="Q57" s="252"/>
      <c r="R57" s="136"/>
      <c r="S57" s="54" t="s">
        <v>866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7"/>
      <c r="AH57" s="138"/>
      <c r="AI57" s="136"/>
      <c r="AJ57" s="136"/>
      <c r="AK57" s="137"/>
      <c r="AL57" s="137"/>
      <c r="AM57" s="137"/>
    </row>
    <row r="58" spans="1:39" ht="12.75" customHeight="1">
      <c r="A58" s="358">
        <v>6</v>
      </c>
      <c r="B58" s="356">
        <v>45384</v>
      </c>
      <c r="C58" s="305"/>
      <c r="D58" s="305" t="s">
        <v>938</v>
      </c>
      <c r="E58" s="306" t="s">
        <v>587</v>
      </c>
      <c r="F58" s="306">
        <v>24.5</v>
      </c>
      <c r="G58" s="306"/>
      <c r="H58" s="306">
        <v>40.5</v>
      </c>
      <c r="I58" s="307"/>
      <c r="J58" s="354" t="s">
        <v>943</v>
      </c>
      <c r="K58" s="300">
        <f>H58-F58</f>
        <v>16</v>
      </c>
      <c r="L58" s="301">
        <v>50</v>
      </c>
      <c r="M58" s="366">
        <v>4850</v>
      </c>
      <c r="N58" s="300">
        <v>900</v>
      </c>
      <c r="O58" s="354" t="s">
        <v>578</v>
      </c>
      <c r="P58" s="356">
        <v>45384</v>
      </c>
      <c r="Q58" s="252"/>
      <c r="R58" s="136"/>
      <c r="S58" s="54" t="s">
        <v>577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7"/>
      <c r="AH58" s="138"/>
      <c r="AI58" s="136"/>
      <c r="AJ58" s="136"/>
      <c r="AK58" s="137"/>
      <c r="AL58" s="137"/>
      <c r="AM58" s="137"/>
    </row>
    <row r="59" spans="1:39" ht="12.75" customHeight="1">
      <c r="A59" s="359"/>
      <c r="B59" s="357"/>
      <c r="C59" s="305"/>
      <c r="D59" s="305" t="s">
        <v>939</v>
      </c>
      <c r="E59" s="306" t="s">
        <v>858</v>
      </c>
      <c r="F59" s="306">
        <v>14</v>
      </c>
      <c r="G59" s="306"/>
      <c r="H59" s="306">
        <v>24.5</v>
      </c>
      <c r="I59" s="307"/>
      <c r="J59" s="355"/>
      <c r="K59" s="300">
        <f>F59-H59</f>
        <v>-10.5</v>
      </c>
      <c r="L59" s="301">
        <v>50</v>
      </c>
      <c r="M59" s="367"/>
      <c r="N59" s="300">
        <v>900</v>
      </c>
      <c r="O59" s="355"/>
      <c r="P59" s="357"/>
      <c r="Q59" s="252"/>
      <c r="R59" s="136"/>
      <c r="S59" s="5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7"/>
      <c r="AH59" s="138"/>
      <c r="AI59" s="136"/>
      <c r="AJ59" s="136"/>
      <c r="AK59" s="137"/>
      <c r="AL59" s="137"/>
      <c r="AM59" s="137"/>
    </row>
    <row r="60" spans="1:39" ht="12.75" customHeight="1">
      <c r="A60" s="321">
        <v>7</v>
      </c>
      <c r="B60" s="322">
        <v>45384</v>
      </c>
      <c r="C60" s="323"/>
      <c r="D60" s="323" t="s">
        <v>933</v>
      </c>
      <c r="E60" s="324" t="s">
        <v>587</v>
      </c>
      <c r="F60" s="324">
        <v>6</v>
      </c>
      <c r="G60" s="324">
        <v>0</v>
      </c>
      <c r="H60" s="324">
        <v>0</v>
      </c>
      <c r="I60" s="325" t="s">
        <v>944</v>
      </c>
      <c r="J60" s="326" t="s">
        <v>945</v>
      </c>
      <c r="K60" s="327">
        <f>H60-F60</f>
        <v>-6</v>
      </c>
      <c r="L60" s="328">
        <v>25</v>
      </c>
      <c r="M60" s="329">
        <f t="shared" ref="M60" si="25">(K60*N60)-L60</f>
        <v>-265</v>
      </c>
      <c r="N60" s="327">
        <v>40</v>
      </c>
      <c r="O60" s="326" t="s">
        <v>595</v>
      </c>
      <c r="P60" s="330">
        <v>45384</v>
      </c>
      <c r="Q60" s="252"/>
      <c r="R60" s="136"/>
      <c r="S60" s="54" t="s">
        <v>866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7"/>
      <c r="AH60" s="138"/>
      <c r="AI60" s="136"/>
      <c r="AJ60" s="136"/>
      <c r="AK60" s="137"/>
      <c r="AL60" s="137"/>
      <c r="AM60" s="137"/>
    </row>
    <row r="61" spans="1:39" ht="12.75" customHeight="1">
      <c r="A61" s="358">
        <v>8</v>
      </c>
      <c r="B61" s="356">
        <v>45385</v>
      </c>
      <c r="C61" s="305"/>
      <c r="D61" s="305" t="s">
        <v>955</v>
      </c>
      <c r="E61" s="306" t="s">
        <v>587</v>
      </c>
      <c r="F61" s="306">
        <v>345</v>
      </c>
      <c r="G61" s="306"/>
      <c r="H61" s="306">
        <v>505</v>
      </c>
      <c r="I61" s="307"/>
      <c r="J61" s="354" t="s">
        <v>959</v>
      </c>
      <c r="K61" s="300">
        <f>H61-F61</f>
        <v>160</v>
      </c>
      <c r="L61" s="301">
        <v>50</v>
      </c>
      <c r="M61" s="366">
        <v>1025</v>
      </c>
      <c r="N61" s="300">
        <v>15</v>
      </c>
      <c r="O61" s="354" t="s">
        <v>578</v>
      </c>
      <c r="P61" s="356">
        <v>45385</v>
      </c>
      <c r="Q61" s="252"/>
      <c r="R61" s="136"/>
      <c r="S61" s="54" t="s">
        <v>577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7"/>
      <c r="AH61" s="138"/>
      <c r="AI61" s="136"/>
      <c r="AJ61" s="136"/>
      <c r="AK61" s="137"/>
      <c r="AL61" s="137"/>
      <c r="AM61" s="137"/>
    </row>
    <row r="62" spans="1:39" ht="12.75" customHeight="1">
      <c r="A62" s="359"/>
      <c r="B62" s="357"/>
      <c r="C62" s="305"/>
      <c r="D62" s="305" t="s">
        <v>956</v>
      </c>
      <c r="E62" s="306" t="s">
        <v>858</v>
      </c>
      <c r="F62" s="306">
        <v>155</v>
      </c>
      <c r="G62" s="306"/>
      <c r="H62" s="306">
        <v>240</v>
      </c>
      <c r="I62" s="307"/>
      <c r="J62" s="355"/>
      <c r="K62" s="300">
        <f>F62-H62</f>
        <v>-85</v>
      </c>
      <c r="L62" s="301">
        <v>50</v>
      </c>
      <c r="M62" s="367"/>
      <c r="N62" s="300">
        <v>15</v>
      </c>
      <c r="O62" s="355"/>
      <c r="P62" s="357"/>
      <c r="Q62" s="252"/>
      <c r="R62" s="136"/>
      <c r="S62" s="5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7"/>
      <c r="AH62" s="138"/>
      <c r="AI62" s="136"/>
      <c r="AJ62" s="136"/>
      <c r="AK62" s="137"/>
      <c r="AL62" s="137"/>
      <c r="AM62" s="137"/>
    </row>
    <row r="63" spans="1:39" ht="12.75" customHeight="1">
      <c r="A63" s="308">
        <v>9</v>
      </c>
      <c r="B63" s="304">
        <v>45385</v>
      </c>
      <c r="C63" s="305"/>
      <c r="D63" s="305" t="s">
        <v>960</v>
      </c>
      <c r="E63" s="306" t="s">
        <v>587</v>
      </c>
      <c r="F63" s="306">
        <v>43</v>
      </c>
      <c r="G63" s="306">
        <v>17</v>
      </c>
      <c r="H63" s="306">
        <v>63</v>
      </c>
      <c r="I63" s="307" t="s">
        <v>961</v>
      </c>
      <c r="J63" s="299" t="s">
        <v>924</v>
      </c>
      <c r="K63" s="300">
        <f>H63-F63</f>
        <v>20</v>
      </c>
      <c r="L63" s="301">
        <v>50</v>
      </c>
      <c r="M63" s="302">
        <f t="shared" ref="M63" si="26">(K63*N63)-L63</f>
        <v>950</v>
      </c>
      <c r="N63" s="300">
        <v>50</v>
      </c>
      <c r="O63" s="299" t="s">
        <v>578</v>
      </c>
      <c r="P63" s="303">
        <v>45385</v>
      </c>
      <c r="Q63" s="252"/>
      <c r="R63" s="136"/>
      <c r="S63" s="54" t="s">
        <v>577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7"/>
      <c r="AH63" s="138"/>
      <c r="AI63" s="136"/>
      <c r="AJ63" s="136"/>
      <c r="AK63" s="137"/>
      <c r="AL63" s="137"/>
      <c r="AM63" s="137"/>
    </row>
    <row r="64" spans="1:39" ht="12.75" customHeight="1">
      <c r="A64" s="308">
        <v>10</v>
      </c>
      <c r="B64" s="304">
        <v>45386</v>
      </c>
      <c r="C64" s="305"/>
      <c r="D64" s="305" t="s">
        <v>981</v>
      </c>
      <c r="E64" s="306" t="s">
        <v>587</v>
      </c>
      <c r="F64" s="306">
        <v>39</v>
      </c>
      <c r="G64" s="306">
        <v>5</v>
      </c>
      <c r="H64" s="306">
        <v>76.5</v>
      </c>
      <c r="I64" s="307" t="s">
        <v>982</v>
      </c>
      <c r="J64" s="299" t="s">
        <v>983</v>
      </c>
      <c r="K64" s="300">
        <f>H64-F64</f>
        <v>37.5</v>
      </c>
      <c r="L64" s="301">
        <v>50</v>
      </c>
      <c r="M64" s="302">
        <f t="shared" ref="M64" si="27">(K64*N64)-L64</f>
        <v>1825</v>
      </c>
      <c r="N64" s="300">
        <v>50</v>
      </c>
      <c r="O64" s="299" t="s">
        <v>578</v>
      </c>
      <c r="P64" s="303">
        <v>45386</v>
      </c>
      <c r="Q64" s="252"/>
      <c r="R64" s="136"/>
      <c r="S64" s="5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7"/>
      <c r="AH64" s="138"/>
      <c r="AI64" s="136"/>
      <c r="AJ64" s="136"/>
      <c r="AK64" s="137"/>
      <c r="AL64" s="137"/>
      <c r="AM64" s="137"/>
    </row>
    <row r="65" spans="1:39" ht="12.75" customHeight="1">
      <c r="A65" s="364">
        <v>11</v>
      </c>
      <c r="B65" s="362">
        <v>45386</v>
      </c>
      <c r="C65" s="296"/>
      <c r="D65" s="296" t="s">
        <v>984</v>
      </c>
      <c r="E65" s="297" t="s">
        <v>587</v>
      </c>
      <c r="F65" s="297">
        <v>23.5</v>
      </c>
      <c r="G65" s="297"/>
      <c r="H65" s="297">
        <v>15</v>
      </c>
      <c r="I65" s="298"/>
      <c r="J65" s="360" t="s">
        <v>1029</v>
      </c>
      <c r="K65" s="293">
        <f>H65-F65</f>
        <v>-8.5</v>
      </c>
      <c r="L65" s="294">
        <v>50</v>
      </c>
      <c r="M65" s="368">
        <v>-4707</v>
      </c>
      <c r="N65" s="293">
        <v>950</v>
      </c>
      <c r="O65" s="360" t="s">
        <v>588</v>
      </c>
      <c r="P65" s="362">
        <v>45387</v>
      </c>
      <c r="Q65" s="252"/>
      <c r="R65" s="136"/>
      <c r="S65" s="5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7"/>
      <c r="AH65" s="138"/>
      <c r="AI65" s="136"/>
      <c r="AJ65" s="136"/>
      <c r="AK65" s="137"/>
      <c r="AL65" s="137"/>
      <c r="AM65" s="137"/>
    </row>
    <row r="66" spans="1:39" ht="12.75" customHeight="1">
      <c r="A66" s="365"/>
      <c r="B66" s="363"/>
      <c r="C66" s="296"/>
      <c r="D66" s="296" t="s">
        <v>985</v>
      </c>
      <c r="E66" s="297" t="s">
        <v>858</v>
      </c>
      <c r="F66" s="340" t="s">
        <v>1028</v>
      </c>
      <c r="G66" s="297"/>
      <c r="H66" s="297">
        <v>5.85</v>
      </c>
      <c r="I66" s="298"/>
      <c r="J66" s="361"/>
      <c r="K66" s="341">
        <f>F66-H66</f>
        <v>3.6500000000000004</v>
      </c>
      <c r="L66" s="294">
        <v>50</v>
      </c>
      <c r="M66" s="369"/>
      <c r="N66" s="293">
        <v>950</v>
      </c>
      <c r="O66" s="361"/>
      <c r="P66" s="363"/>
      <c r="Q66" s="252"/>
      <c r="R66" s="136"/>
      <c r="S66" s="5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7"/>
      <c r="AH66" s="138"/>
      <c r="AI66" s="136"/>
      <c r="AJ66" s="136"/>
      <c r="AK66" s="137"/>
      <c r="AL66" s="137"/>
      <c r="AM66" s="137"/>
    </row>
    <row r="67" spans="1:39" ht="12.75" customHeight="1">
      <c r="A67" s="370">
        <v>12</v>
      </c>
      <c r="B67" s="372">
        <v>45386</v>
      </c>
      <c r="C67" s="253"/>
      <c r="D67" s="253" t="s">
        <v>939</v>
      </c>
      <c r="E67" s="205" t="s">
        <v>587</v>
      </c>
      <c r="F67" s="205" t="s">
        <v>987</v>
      </c>
      <c r="G67" s="205"/>
      <c r="H67" s="205"/>
      <c r="I67" s="207"/>
      <c r="J67" s="374" t="s">
        <v>576</v>
      </c>
      <c r="K67" s="205"/>
      <c r="L67" s="208"/>
      <c r="M67" s="284"/>
      <c r="N67" s="205"/>
      <c r="O67" s="320"/>
      <c r="P67" s="372"/>
      <c r="Q67" s="252"/>
      <c r="R67" s="136"/>
      <c r="S67" s="5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7"/>
      <c r="AH67" s="138"/>
      <c r="AI67" s="136"/>
      <c r="AJ67" s="136"/>
      <c r="AK67" s="137"/>
      <c r="AL67" s="137"/>
      <c r="AM67" s="137"/>
    </row>
    <row r="68" spans="1:39" ht="12.75" customHeight="1">
      <c r="A68" s="371"/>
      <c r="B68" s="373"/>
      <c r="C68" s="253"/>
      <c r="D68" s="253" t="s">
        <v>986</v>
      </c>
      <c r="E68" s="205" t="s">
        <v>858</v>
      </c>
      <c r="F68" s="205" t="s">
        <v>988</v>
      </c>
      <c r="G68" s="205"/>
      <c r="H68" s="205"/>
      <c r="I68" s="207"/>
      <c r="J68" s="375"/>
      <c r="K68" s="205"/>
      <c r="L68" s="208"/>
      <c r="M68" s="284"/>
      <c r="N68" s="205"/>
      <c r="O68" s="320"/>
      <c r="P68" s="373"/>
      <c r="Q68" s="252"/>
      <c r="R68" s="136"/>
      <c r="S68" s="5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7"/>
      <c r="AH68" s="138"/>
      <c r="AI68" s="136"/>
      <c r="AJ68" s="136"/>
      <c r="AK68" s="137"/>
      <c r="AL68" s="137"/>
      <c r="AM68" s="137"/>
    </row>
    <row r="69" spans="1:39" ht="12.75" customHeight="1">
      <c r="A69" s="318">
        <v>13</v>
      </c>
      <c r="B69" s="319">
        <v>45387</v>
      </c>
      <c r="C69" s="253"/>
      <c r="D69" s="253" t="s">
        <v>1024</v>
      </c>
      <c r="E69" s="205" t="s">
        <v>587</v>
      </c>
      <c r="F69" s="205">
        <v>81</v>
      </c>
      <c r="G69" s="205">
        <v>48</v>
      </c>
      <c r="H69" s="205"/>
      <c r="I69" s="207">
        <v>111.5</v>
      </c>
      <c r="J69" s="320" t="s">
        <v>576</v>
      </c>
      <c r="K69" s="205"/>
      <c r="L69" s="208"/>
      <c r="M69" s="284"/>
      <c r="N69" s="205"/>
      <c r="O69" s="320"/>
      <c r="P69" s="319"/>
      <c r="Q69" s="252"/>
      <c r="R69" s="136"/>
      <c r="S69" s="5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7"/>
      <c r="AH69" s="138"/>
      <c r="AI69" s="136"/>
      <c r="AJ69" s="136"/>
      <c r="AK69" s="137"/>
      <c r="AL69" s="137"/>
      <c r="AM69" s="137"/>
    </row>
    <row r="70" spans="1:39" ht="12.75" customHeight="1">
      <c r="A70" s="337"/>
      <c r="B70" s="338"/>
      <c r="C70" s="253"/>
      <c r="D70" s="253"/>
      <c r="E70" s="205"/>
      <c r="F70" s="205"/>
      <c r="G70" s="205"/>
      <c r="H70" s="205"/>
      <c r="I70" s="207"/>
      <c r="J70" s="339"/>
      <c r="K70" s="205"/>
      <c r="L70" s="208"/>
      <c r="M70" s="284"/>
      <c r="N70" s="205"/>
      <c r="O70" s="339"/>
      <c r="P70" s="338"/>
      <c r="Q70" s="252"/>
      <c r="R70" s="136"/>
      <c r="S70" s="5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7"/>
      <c r="AH70" s="138"/>
      <c r="AI70" s="136"/>
      <c r="AJ70" s="136"/>
      <c r="AK70" s="137"/>
      <c r="AL70" s="137"/>
      <c r="AM70" s="137"/>
    </row>
    <row r="71" spans="1:39" s="277" customFormat="1" ht="12.75" customHeight="1">
      <c r="A71" s="267"/>
      <c r="B71" s="268"/>
      <c r="C71" s="269"/>
      <c r="D71" s="269"/>
      <c r="E71" s="267"/>
      <c r="F71" s="267"/>
      <c r="G71" s="267"/>
      <c r="H71" s="267"/>
      <c r="I71" s="270"/>
      <c r="J71" s="270"/>
      <c r="K71" s="267"/>
      <c r="L71" s="279"/>
      <c r="M71" s="278"/>
      <c r="N71" s="267"/>
      <c r="O71" s="270"/>
      <c r="P71" s="268"/>
      <c r="Q71" s="271"/>
      <c r="R71" s="272"/>
      <c r="S71" s="273"/>
      <c r="T71" s="274"/>
      <c r="U71" s="274"/>
      <c r="V71" s="274"/>
      <c r="W71" s="274"/>
      <c r="X71" s="274"/>
      <c r="Y71" s="274"/>
      <c r="Z71" s="274"/>
      <c r="AA71" s="274"/>
      <c r="AB71" s="274"/>
      <c r="AC71" s="274"/>
      <c r="AD71" s="274"/>
      <c r="AE71" s="274"/>
      <c r="AF71" s="274"/>
      <c r="AG71" s="275"/>
      <c r="AH71" s="276"/>
      <c r="AI71" s="272"/>
      <c r="AJ71" s="272"/>
      <c r="AK71" s="275"/>
      <c r="AL71" s="275"/>
      <c r="AM71" s="275"/>
    </row>
    <row r="72" spans="1:39" ht="38.25" customHeight="1">
      <c r="A72" s="91" t="s">
        <v>599</v>
      </c>
      <c r="B72" s="143"/>
      <c r="C72" s="143"/>
      <c r="D72" s="144"/>
      <c r="E72" s="125"/>
      <c r="F72" s="6"/>
      <c r="G72" s="6"/>
      <c r="H72" s="126"/>
      <c r="I72" s="145"/>
      <c r="J72" s="1"/>
      <c r="K72" s="6"/>
      <c r="L72" s="6"/>
      <c r="M72" s="6"/>
      <c r="N72" s="1"/>
      <c r="O72" s="1"/>
      <c r="R72" s="1"/>
      <c r="S72" s="6"/>
      <c r="T72" s="1"/>
      <c r="U72" s="1"/>
      <c r="V72" s="1"/>
      <c r="W72" s="1"/>
      <c r="X72" s="1"/>
      <c r="Y72" s="6"/>
      <c r="Z72" s="1"/>
      <c r="AA72" s="1"/>
      <c r="AB72" s="1"/>
      <c r="AC72" s="1"/>
      <c r="AD72" s="1"/>
      <c r="AE72" s="6"/>
      <c r="AF72" s="1"/>
      <c r="AG72" s="1"/>
      <c r="AH72" s="1"/>
      <c r="AI72" s="1"/>
      <c r="AJ72" s="1"/>
      <c r="AK72" s="6"/>
      <c r="AL72" s="1"/>
    </row>
    <row r="73" spans="1:39" ht="38.25">
      <c r="A73" s="92" t="s">
        <v>16</v>
      </c>
      <c r="B73" s="93" t="s">
        <v>551</v>
      </c>
      <c r="C73" s="93"/>
      <c r="D73" s="94" t="s">
        <v>562</v>
      </c>
      <c r="E73" s="93" t="s">
        <v>563</v>
      </c>
      <c r="F73" s="93" t="s">
        <v>564</v>
      </c>
      <c r="G73" s="93" t="s">
        <v>565</v>
      </c>
      <c r="H73" s="93" t="s">
        <v>566</v>
      </c>
      <c r="I73" s="93" t="s">
        <v>567</v>
      </c>
      <c r="J73" s="92" t="s">
        <v>568</v>
      </c>
      <c r="K73" s="129" t="s">
        <v>586</v>
      </c>
      <c r="L73" s="130" t="s">
        <v>570</v>
      </c>
      <c r="M73" s="95" t="s">
        <v>571</v>
      </c>
      <c r="N73" s="93" t="s">
        <v>572</v>
      </c>
      <c r="O73" s="94" t="s">
        <v>573</v>
      </c>
      <c r="P73" s="215" t="s">
        <v>574</v>
      </c>
      <c r="Q73" s="217" t="s">
        <v>851</v>
      </c>
      <c r="R73" s="37"/>
      <c r="S73" s="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</row>
    <row r="74" spans="1:39" ht="12.75" customHeight="1">
      <c r="A74" s="205">
        <v>1</v>
      </c>
      <c r="B74" s="206">
        <v>45356</v>
      </c>
      <c r="C74" s="253"/>
      <c r="D74" s="253" t="s">
        <v>298</v>
      </c>
      <c r="E74" s="205" t="s">
        <v>575</v>
      </c>
      <c r="F74" s="205" t="s">
        <v>888</v>
      </c>
      <c r="G74" s="205">
        <v>35</v>
      </c>
      <c r="H74" s="205"/>
      <c r="I74" s="205" t="s">
        <v>886</v>
      </c>
      <c r="J74" s="205" t="s">
        <v>576</v>
      </c>
      <c r="K74" s="205"/>
      <c r="L74" s="282"/>
      <c r="M74" s="283"/>
      <c r="N74" s="205"/>
      <c r="O74" s="258"/>
      <c r="P74" s="208">
        <f>VLOOKUP(D74,'MidCap Intra'!$B$11:$C$568,2,0)</f>
        <v>41.1</v>
      </c>
      <c r="Q74" s="280"/>
      <c r="S74" s="281" t="s">
        <v>577</v>
      </c>
      <c r="T74" s="233"/>
      <c r="U74" s="233"/>
      <c r="V74" s="233"/>
      <c r="W74" s="233"/>
      <c r="X74" s="233"/>
      <c r="Y74" s="233"/>
      <c r="Z74" s="233"/>
    </row>
    <row r="75" spans="1:39" ht="12.75" customHeight="1">
      <c r="A75" s="205"/>
      <c r="B75" s="206"/>
      <c r="C75" s="253"/>
      <c r="D75" s="253"/>
      <c r="E75" s="205"/>
      <c r="F75" s="205"/>
      <c r="G75" s="205"/>
      <c r="H75" s="205"/>
      <c r="I75" s="205"/>
      <c r="J75" s="205"/>
      <c r="K75" s="205"/>
      <c r="L75" s="282"/>
      <c r="M75" s="283"/>
      <c r="N75" s="205"/>
      <c r="O75" s="258"/>
      <c r="P75" s="206"/>
      <c r="Q75" s="280"/>
      <c r="S75" s="281"/>
      <c r="T75" s="233"/>
      <c r="U75" s="233"/>
      <c r="V75" s="233"/>
      <c r="W75" s="233"/>
      <c r="X75" s="233"/>
      <c r="Y75" s="233"/>
      <c r="Z75" s="233"/>
    </row>
    <row r="76" spans="1:39" ht="12.75" customHeight="1">
      <c r="A76" s="111" t="s">
        <v>579</v>
      </c>
      <c r="B76" s="111"/>
      <c r="C76" s="111"/>
      <c r="D76" s="111"/>
      <c r="E76" s="37"/>
      <c r="F76" s="118" t="s">
        <v>581</v>
      </c>
      <c r="G76" s="54"/>
      <c r="H76" s="54"/>
      <c r="I76" s="54"/>
      <c r="J76" s="6"/>
      <c r="K76" s="131"/>
      <c r="L76" s="132"/>
      <c r="M76" s="6"/>
      <c r="N76" s="101"/>
      <c r="O76" s="146"/>
      <c r="P76" s="1"/>
      <c r="Q76" s="223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39" ht="12.75" customHeight="1">
      <c r="A77" s="117" t="s">
        <v>580</v>
      </c>
      <c r="B77" s="111"/>
      <c r="C77" s="111"/>
      <c r="D77" s="111"/>
      <c r="E77" s="6"/>
      <c r="F77" s="118" t="s">
        <v>584</v>
      </c>
      <c r="G77" s="6"/>
      <c r="H77" s="6" t="s">
        <v>601</v>
      </c>
      <c r="I77" s="6"/>
      <c r="J77" s="1"/>
      <c r="K77" s="6"/>
      <c r="L77" s="6"/>
      <c r="M77" s="6"/>
      <c r="N77" s="1"/>
      <c r="O77" s="1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39" ht="12.75" customHeight="1">
      <c r="A78" s="117"/>
      <c r="B78" s="111"/>
      <c r="C78" s="111"/>
      <c r="D78" s="111"/>
      <c r="E78" s="6"/>
      <c r="F78" s="118"/>
      <c r="G78" s="6"/>
      <c r="H78" s="6"/>
      <c r="I78" s="6"/>
      <c r="J78" s="1"/>
      <c r="K78" s="6"/>
      <c r="L78" s="6"/>
      <c r="M78" s="6"/>
      <c r="N78" s="1"/>
      <c r="O78" s="1"/>
      <c r="R78" s="1"/>
      <c r="S78" s="54"/>
      <c r="T78" s="1"/>
      <c r="U78" s="1"/>
      <c r="V78" s="1"/>
      <c r="W78" s="1"/>
      <c r="X78" s="1"/>
      <c r="Y78" s="1"/>
      <c r="Z78" s="1"/>
      <c r="AA78" s="1"/>
    </row>
    <row r="79" spans="1:39" ht="12.75" customHeight="1">
      <c r="A79" s="117"/>
      <c r="B79" s="111"/>
      <c r="C79" s="111"/>
      <c r="D79" s="111"/>
      <c r="E79" s="6"/>
      <c r="F79" s="118"/>
      <c r="G79" s="54"/>
      <c r="H79" s="37"/>
      <c r="I79" s="54"/>
      <c r="J79" s="6"/>
      <c r="K79" s="131"/>
      <c r="L79" s="132"/>
      <c r="M79" s="6"/>
      <c r="N79" s="101"/>
      <c r="O79" s="133"/>
      <c r="P79" s="1"/>
      <c r="Q79" s="223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39" ht="12.75" customHeight="1">
      <c r="A80" s="117"/>
      <c r="B80" s="111"/>
      <c r="C80" s="111"/>
      <c r="D80" s="111"/>
      <c r="E80" s="6"/>
      <c r="F80" s="118"/>
      <c r="G80" s="54"/>
      <c r="H80" s="37"/>
      <c r="I80" s="54"/>
      <c r="J80" s="6"/>
      <c r="K80" s="131"/>
      <c r="L80" s="132"/>
      <c r="M80" s="6"/>
      <c r="N80" s="101"/>
      <c r="O80" s="133"/>
      <c r="P80" s="1"/>
      <c r="Q80" s="223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17"/>
      <c r="B81" s="111"/>
      <c r="C81" s="111"/>
      <c r="D81" s="111"/>
      <c r="E81" s="6"/>
      <c r="F81" s="118"/>
      <c r="G81" s="54"/>
      <c r="H81" s="37"/>
      <c r="I81" s="54"/>
      <c r="J81" s="6"/>
      <c r="K81" s="131"/>
      <c r="L81" s="132"/>
      <c r="M81" s="6"/>
      <c r="N81" s="101"/>
      <c r="O81" s="133"/>
      <c r="P81" s="1"/>
      <c r="Q81" s="223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17"/>
      <c r="B82" s="111"/>
      <c r="C82" s="111"/>
      <c r="D82" s="111"/>
      <c r="E82" s="6"/>
      <c r="F82" s="118"/>
      <c r="G82" s="54"/>
      <c r="H82" s="37"/>
      <c r="I82" s="54"/>
      <c r="J82" s="6"/>
      <c r="K82" s="131"/>
      <c r="L82" s="132"/>
      <c r="M82" s="6"/>
      <c r="N82" s="101"/>
      <c r="O82" s="133"/>
      <c r="P82" s="1"/>
      <c r="Q82" s="223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17"/>
      <c r="B83" s="111"/>
      <c r="C83" s="111"/>
      <c r="D83" s="111"/>
      <c r="E83" s="6"/>
      <c r="F83" s="118"/>
      <c r="G83" s="54"/>
      <c r="H83" s="37"/>
      <c r="I83" s="54"/>
      <c r="J83" s="6"/>
      <c r="K83" s="131"/>
      <c r="L83" s="132"/>
      <c r="M83" s="6"/>
      <c r="N83" s="101"/>
      <c r="O83" s="133"/>
      <c r="P83" s="1"/>
      <c r="Q83" s="223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17"/>
      <c r="B84" s="111"/>
      <c r="C84" s="111"/>
      <c r="D84" s="111"/>
      <c r="E84" s="6"/>
      <c r="F84" s="118"/>
      <c r="G84" s="54"/>
      <c r="H84" s="37"/>
      <c r="I84" s="54"/>
      <c r="J84" s="6"/>
      <c r="K84" s="131"/>
      <c r="L84" s="132"/>
      <c r="M84" s="6"/>
      <c r="N84" s="101"/>
      <c r="O84" s="133"/>
      <c r="P84" s="1"/>
      <c r="Q84" s="223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54"/>
      <c r="B85" s="100"/>
      <c r="C85" s="100"/>
      <c r="D85" s="37"/>
      <c r="E85" s="54"/>
      <c r="F85" s="54"/>
      <c r="G85" s="54"/>
      <c r="H85" s="37"/>
      <c r="I85" s="54"/>
      <c r="J85" s="6"/>
      <c r="K85" s="131"/>
      <c r="L85" s="132"/>
      <c r="M85" s="6"/>
      <c r="N85" s="101"/>
      <c r="O85" s="133"/>
      <c r="P85" s="1"/>
      <c r="Q85" s="223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38.25" customHeight="1">
      <c r="A86" s="37"/>
      <c r="B86" s="147" t="s">
        <v>602</v>
      </c>
      <c r="C86" s="147"/>
      <c r="D86" s="147"/>
      <c r="E86" s="147"/>
      <c r="F86" s="6"/>
      <c r="G86" s="6"/>
      <c r="H86" s="127"/>
      <c r="I86" s="6"/>
      <c r="J86" s="127"/>
      <c r="K86" s="128"/>
      <c r="L86" s="6"/>
      <c r="M86" s="6"/>
      <c r="N86" s="1"/>
      <c r="O86" s="1"/>
      <c r="P86" s="1"/>
      <c r="Q86" s="223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92" t="s">
        <v>16</v>
      </c>
      <c r="B87" s="93" t="s">
        <v>551</v>
      </c>
      <c r="C87" s="93"/>
      <c r="D87" s="94" t="s">
        <v>562</v>
      </c>
      <c r="E87" s="93" t="s">
        <v>563</v>
      </c>
      <c r="F87" s="93" t="s">
        <v>564</v>
      </c>
      <c r="G87" s="93" t="s">
        <v>603</v>
      </c>
      <c r="H87" s="93" t="s">
        <v>604</v>
      </c>
      <c r="I87" s="93" t="s">
        <v>567</v>
      </c>
      <c r="J87" s="148" t="s">
        <v>568</v>
      </c>
      <c r="K87" s="93" t="s">
        <v>569</v>
      </c>
      <c r="L87" s="93" t="s">
        <v>605</v>
      </c>
      <c r="M87" s="93" t="s">
        <v>572</v>
      </c>
      <c r="N87" s="94" t="s">
        <v>573</v>
      </c>
      <c r="O87" s="1"/>
      <c r="P87" s="1"/>
      <c r="Q87" s="223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49">
        <v>1</v>
      </c>
      <c r="B88" s="150">
        <v>41579</v>
      </c>
      <c r="C88" s="150"/>
      <c r="D88" s="151" t="s">
        <v>606</v>
      </c>
      <c r="E88" s="152" t="s">
        <v>575</v>
      </c>
      <c r="F88" s="153">
        <v>82</v>
      </c>
      <c r="G88" s="152" t="s">
        <v>607</v>
      </c>
      <c r="H88" s="152">
        <v>100</v>
      </c>
      <c r="I88" s="154">
        <v>100</v>
      </c>
      <c r="J88" s="155" t="s">
        <v>608</v>
      </c>
      <c r="K88" s="156">
        <f t="shared" ref="K88:K119" si="28">H88-F88</f>
        <v>18</v>
      </c>
      <c r="L88" s="157">
        <f t="shared" ref="L88:L119" si="29">K88/F88</f>
        <v>0.21951219512195122</v>
      </c>
      <c r="M88" s="152" t="s">
        <v>578</v>
      </c>
      <c r="N88" s="158">
        <v>42657</v>
      </c>
      <c r="O88" s="1"/>
      <c r="P88" s="1"/>
      <c r="Q88" s="223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49">
        <v>2</v>
      </c>
      <c r="B89" s="150">
        <v>41794</v>
      </c>
      <c r="C89" s="150"/>
      <c r="D89" s="151" t="s">
        <v>609</v>
      </c>
      <c r="E89" s="152" t="s">
        <v>587</v>
      </c>
      <c r="F89" s="153">
        <v>257</v>
      </c>
      <c r="G89" s="152" t="s">
        <v>607</v>
      </c>
      <c r="H89" s="152">
        <v>300</v>
      </c>
      <c r="I89" s="154">
        <v>300</v>
      </c>
      <c r="J89" s="155" t="s">
        <v>608</v>
      </c>
      <c r="K89" s="156">
        <f t="shared" si="28"/>
        <v>43</v>
      </c>
      <c r="L89" s="157">
        <f t="shared" si="29"/>
        <v>0.16731517509727625</v>
      </c>
      <c r="M89" s="152" t="s">
        <v>578</v>
      </c>
      <c r="N89" s="158">
        <v>41822</v>
      </c>
      <c r="O89" s="1"/>
      <c r="P89" s="1"/>
      <c r="Q89" s="223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49">
        <v>3</v>
      </c>
      <c r="B90" s="150">
        <v>41828</v>
      </c>
      <c r="C90" s="150"/>
      <c r="D90" s="151" t="s">
        <v>610</v>
      </c>
      <c r="E90" s="152" t="s">
        <v>587</v>
      </c>
      <c r="F90" s="153">
        <v>393</v>
      </c>
      <c r="G90" s="152" t="s">
        <v>607</v>
      </c>
      <c r="H90" s="152">
        <v>468</v>
      </c>
      <c r="I90" s="154">
        <v>468</v>
      </c>
      <c r="J90" s="155" t="s">
        <v>608</v>
      </c>
      <c r="K90" s="156">
        <f t="shared" si="28"/>
        <v>75</v>
      </c>
      <c r="L90" s="157">
        <f t="shared" si="29"/>
        <v>0.19083969465648856</v>
      </c>
      <c r="M90" s="152" t="s">
        <v>578</v>
      </c>
      <c r="N90" s="158">
        <v>41863</v>
      </c>
      <c r="O90" s="1"/>
      <c r="P90" s="1"/>
      <c r="Q90" s="223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49">
        <v>4</v>
      </c>
      <c r="B91" s="150">
        <v>41857</v>
      </c>
      <c r="C91" s="150"/>
      <c r="D91" s="151" t="s">
        <v>611</v>
      </c>
      <c r="E91" s="152" t="s">
        <v>587</v>
      </c>
      <c r="F91" s="153">
        <v>205</v>
      </c>
      <c r="G91" s="152" t="s">
        <v>607</v>
      </c>
      <c r="H91" s="152">
        <v>275</v>
      </c>
      <c r="I91" s="154">
        <v>250</v>
      </c>
      <c r="J91" s="155" t="s">
        <v>608</v>
      </c>
      <c r="K91" s="156">
        <f t="shared" si="28"/>
        <v>70</v>
      </c>
      <c r="L91" s="157">
        <f t="shared" si="29"/>
        <v>0.34146341463414637</v>
      </c>
      <c r="M91" s="152" t="s">
        <v>578</v>
      </c>
      <c r="N91" s="158">
        <v>41962</v>
      </c>
      <c r="O91" s="1"/>
      <c r="P91" s="1"/>
      <c r="Q91" s="223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49">
        <v>5</v>
      </c>
      <c r="B92" s="150">
        <v>41886</v>
      </c>
      <c r="C92" s="150"/>
      <c r="D92" s="151" t="s">
        <v>612</v>
      </c>
      <c r="E92" s="152" t="s">
        <v>587</v>
      </c>
      <c r="F92" s="153">
        <v>162</v>
      </c>
      <c r="G92" s="152" t="s">
        <v>607</v>
      </c>
      <c r="H92" s="152">
        <v>190</v>
      </c>
      <c r="I92" s="154">
        <v>190</v>
      </c>
      <c r="J92" s="155" t="s">
        <v>608</v>
      </c>
      <c r="K92" s="156">
        <f t="shared" si="28"/>
        <v>28</v>
      </c>
      <c r="L92" s="157">
        <f t="shared" si="29"/>
        <v>0.1728395061728395</v>
      </c>
      <c r="M92" s="152" t="s">
        <v>578</v>
      </c>
      <c r="N92" s="158">
        <v>42006</v>
      </c>
      <c r="O92" s="1"/>
      <c r="P92" s="1"/>
      <c r="Q92" s="223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49">
        <v>6</v>
      </c>
      <c r="B93" s="150">
        <v>41886</v>
      </c>
      <c r="C93" s="150"/>
      <c r="D93" s="151" t="s">
        <v>613</v>
      </c>
      <c r="E93" s="152" t="s">
        <v>587</v>
      </c>
      <c r="F93" s="153">
        <v>75</v>
      </c>
      <c r="G93" s="152" t="s">
        <v>607</v>
      </c>
      <c r="H93" s="152">
        <v>91.5</v>
      </c>
      <c r="I93" s="154" t="s">
        <v>600</v>
      </c>
      <c r="J93" s="155" t="s">
        <v>614</v>
      </c>
      <c r="K93" s="156">
        <f t="shared" si="28"/>
        <v>16.5</v>
      </c>
      <c r="L93" s="157">
        <f t="shared" si="29"/>
        <v>0.22</v>
      </c>
      <c r="M93" s="152" t="s">
        <v>578</v>
      </c>
      <c r="N93" s="158">
        <v>41954</v>
      </c>
      <c r="O93" s="1"/>
      <c r="P93" s="1"/>
      <c r="Q93" s="223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49">
        <v>7</v>
      </c>
      <c r="B94" s="150">
        <v>41913</v>
      </c>
      <c r="C94" s="150"/>
      <c r="D94" s="151" t="s">
        <v>615</v>
      </c>
      <c r="E94" s="152" t="s">
        <v>587</v>
      </c>
      <c r="F94" s="153">
        <v>850</v>
      </c>
      <c r="G94" s="152" t="s">
        <v>607</v>
      </c>
      <c r="H94" s="152">
        <v>982.5</v>
      </c>
      <c r="I94" s="154">
        <v>1050</v>
      </c>
      <c r="J94" s="155" t="s">
        <v>616</v>
      </c>
      <c r="K94" s="156">
        <f t="shared" si="28"/>
        <v>132.5</v>
      </c>
      <c r="L94" s="157">
        <f t="shared" si="29"/>
        <v>0.15588235294117647</v>
      </c>
      <c r="M94" s="152" t="s">
        <v>578</v>
      </c>
      <c r="N94" s="158">
        <v>42039</v>
      </c>
      <c r="O94" s="1"/>
      <c r="P94" s="1"/>
      <c r="Q94" s="223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49">
        <v>8</v>
      </c>
      <c r="B95" s="150">
        <v>41913</v>
      </c>
      <c r="C95" s="150"/>
      <c r="D95" s="151" t="s">
        <v>617</v>
      </c>
      <c r="E95" s="152" t="s">
        <v>587</v>
      </c>
      <c r="F95" s="153">
        <v>475</v>
      </c>
      <c r="G95" s="152" t="s">
        <v>607</v>
      </c>
      <c r="H95" s="152">
        <v>515</v>
      </c>
      <c r="I95" s="154">
        <v>600</v>
      </c>
      <c r="J95" s="155" t="s">
        <v>618</v>
      </c>
      <c r="K95" s="156">
        <f t="shared" si="28"/>
        <v>40</v>
      </c>
      <c r="L95" s="157">
        <f t="shared" si="29"/>
        <v>8.4210526315789472E-2</v>
      </c>
      <c r="M95" s="152" t="s">
        <v>578</v>
      </c>
      <c r="N95" s="158">
        <v>41939</v>
      </c>
      <c r="O95" s="1"/>
      <c r="P95" s="1"/>
      <c r="Q95" s="223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49">
        <v>9</v>
      </c>
      <c r="B96" s="150">
        <v>41913</v>
      </c>
      <c r="C96" s="150"/>
      <c r="D96" s="151" t="s">
        <v>619</v>
      </c>
      <c r="E96" s="152" t="s">
        <v>587</v>
      </c>
      <c r="F96" s="153">
        <v>86</v>
      </c>
      <c r="G96" s="152" t="s">
        <v>607</v>
      </c>
      <c r="H96" s="152">
        <v>99</v>
      </c>
      <c r="I96" s="154">
        <v>140</v>
      </c>
      <c r="J96" s="155" t="s">
        <v>620</v>
      </c>
      <c r="K96" s="156">
        <f t="shared" si="28"/>
        <v>13</v>
      </c>
      <c r="L96" s="157">
        <f t="shared" si="29"/>
        <v>0.15116279069767441</v>
      </c>
      <c r="M96" s="152" t="s">
        <v>578</v>
      </c>
      <c r="N96" s="158">
        <v>41939</v>
      </c>
      <c r="O96" s="1"/>
      <c r="P96" s="1"/>
      <c r="Q96" s="223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49">
        <v>10</v>
      </c>
      <c r="B97" s="150">
        <v>41926</v>
      </c>
      <c r="C97" s="150"/>
      <c r="D97" s="151" t="s">
        <v>621</v>
      </c>
      <c r="E97" s="152" t="s">
        <v>587</v>
      </c>
      <c r="F97" s="153">
        <v>496.6</v>
      </c>
      <c r="G97" s="152" t="s">
        <v>607</v>
      </c>
      <c r="H97" s="152">
        <v>621</v>
      </c>
      <c r="I97" s="154">
        <v>580</v>
      </c>
      <c r="J97" s="155" t="s">
        <v>608</v>
      </c>
      <c r="K97" s="156">
        <f t="shared" si="28"/>
        <v>124.39999999999998</v>
      </c>
      <c r="L97" s="157">
        <f t="shared" si="29"/>
        <v>0.25050342327829234</v>
      </c>
      <c r="M97" s="152" t="s">
        <v>578</v>
      </c>
      <c r="N97" s="158">
        <v>42605</v>
      </c>
      <c r="O97" s="1"/>
      <c r="P97" s="1"/>
      <c r="Q97" s="223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49">
        <v>11</v>
      </c>
      <c r="B98" s="150">
        <v>41926</v>
      </c>
      <c r="C98" s="150"/>
      <c r="D98" s="151" t="s">
        <v>622</v>
      </c>
      <c r="E98" s="152" t="s">
        <v>587</v>
      </c>
      <c r="F98" s="153">
        <v>2481.9</v>
      </c>
      <c r="G98" s="152" t="s">
        <v>607</v>
      </c>
      <c r="H98" s="152">
        <v>2840</v>
      </c>
      <c r="I98" s="154">
        <v>2870</v>
      </c>
      <c r="J98" s="155" t="s">
        <v>623</v>
      </c>
      <c r="K98" s="156">
        <f t="shared" si="28"/>
        <v>358.09999999999991</v>
      </c>
      <c r="L98" s="157">
        <f t="shared" si="29"/>
        <v>0.14428462065353154</v>
      </c>
      <c r="M98" s="152" t="s">
        <v>578</v>
      </c>
      <c r="N98" s="158">
        <v>42017</v>
      </c>
      <c r="O98" s="1"/>
      <c r="P98" s="1"/>
      <c r="Q98" s="223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49">
        <v>12</v>
      </c>
      <c r="B99" s="150">
        <v>41928</v>
      </c>
      <c r="C99" s="150"/>
      <c r="D99" s="151" t="s">
        <v>624</v>
      </c>
      <c r="E99" s="152" t="s">
        <v>587</v>
      </c>
      <c r="F99" s="153">
        <v>84.5</v>
      </c>
      <c r="G99" s="152" t="s">
        <v>607</v>
      </c>
      <c r="H99" s="152">
        <v>93</v>
      </c>
      <c r="I99" s="154">
        <v>110</v>
      </c>
      <c r="J99" s="155" t="s">
        <v>625</v>
      </c>
      <c r="K99" s="156">
        <f t="shared" si="28"/>
        <v>8.5</v>
      </c>
      <c r="L99" s="157">
        <f t="shared" si="29"/>
        <v>0.10059171597633136</v>
      </c>
      <c r="M99" s="152" t="s">
        <v>578</v>
      </c>
      <c r="N99" s="158">
        <v>41939</v>
      </c>
      <c r="O99" s="1"/>
      <c r="P99" s="1"/>
      <c r="Q99" s="223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49">
        <v>13</v>
      </c>
      <c r="B100" s="150">
        <v>41928</v>
      </c>
      <c r="C100" s="150"/>
      <c r="D100" s="151" t="s">
        <v>626</v>
      </c>
      <c r="E100" s="152" t="s">
        <v>587</v>
      </c>
      <c r="F100" s="153">
        <v>401</v>
      </c>
      <c r="G100" s="152" t="s">
        <v>607</v>
      </c>
      <c r="H100" s="152">
        <v>428</v>
      </c>
      <c r="I100" s="154">
        <v>450</v>
      </c>
      <c r="J100" s="155" t="s">
        <v>627</v>
      </c>
      <c r="K100" s="156">
        <f t="shared" si="28"/>
        <v>27</v>
      </c>
      <c r="L100" s="157">
        <f t="shared" si="29"/>
        <v>6.7331670822942641E-2</v>
      </c>
      <c r="M100" s="152" t="s">
        <v>578</v>
      </c>
      <c r="N100" s="158">
        <v>42020</v>
      </c>
      <c r="O100" s="1"/>
      <c r="P100" s="1"/>
      <c r="Q100" s="223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49">
        <v>14</v>
      </c>
      <c r="B101" s="150">
        <v>41928</v>
      </c>
      <c r="C101" s="150"/>
      <c r="D101" s="151" t="s">
        <v>628</v>
      </c>
      <c r="E101" s="152" t="s">
        <v>587</v>
      </c>
      <c r="F101" s="153">
        <v>101</v>
      </c>
      <c r="G101" s="152" t="s">
        <v>607</v>
      </c>
      <c r="H101" s="152">
        <v>112</v>
      </c>
      <c r="I101" s="154">
        <v>120</v>
      </c>
      <c r="J101" s="155" t="s">
        <v>629</v>
      </c>
      <c r="K101" s="156">
        <f t="shared" si="28"/>
        <v>11</v>
      </c>
      <c r="L101" s="157">
        <f t="shared" si="29"/>
        <v>0.10891089108910891</v>
      </c>
      <c r="M101" s="152" t="s">
        <v>578</v>
      </c>
      <c r="N101" s="158">
        <v>41939</v>
      </c>
      <c r="O101" s="1"/>
      <c r="P101" s="1"/>
      <c r="Q101" s="223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49">
        <v>15</v>
      </c>
      <c r="B102" s="150">
        <v>41954</v>
      </c>
      <c r="C102" s="150"/>
      <c r="D102" s="151" t="s">
        <v>630</v>
      </c>
      <c r="E102" s="152" t="s">
        <v>587</v>
      </c>
      <c r="F102" s="153">
        <v>59</v>
      </c>
      <c r="G102" s="152" t="s">
        <v>607</v>
      </c>
      <c r="H102" s="152">
        <v>76</v>
      </c>
      <c r="I102" s="154">
        <v>76</v>
      </c>
      <c r="J102" s="155" t="s">
        <v>608</v>
      </c>
      <c r="K102" s="156">
        <f t="shared" si="28"/>
        <v>17</v>
      </c>
      <c r="L102" s="157">
        <f t="shared" si="29"/>
        <v>0.28813559322033899</v>
      </c>
      <c r="M102" s="152" t="s">
        <v>578</v>
      </c>
      <c r="N102" s="158">
        <v>43032</v>
      </c>
      <c r="O102" s="1"/>
      <c r="P102" s="1"/>
      <c r="Q102" s="223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49">
        <v>16</v>
      </c>
      <c r="B103" s="150">
        <v>41954</v>
      </c>
      <c r="C103" s="150"/>
      <c r="D103" s="151" t="s">
        <v>619</v>
      </c>
      <c r="E103" s="152" t="s">
        <v>587</v>
      </c>
      <c r="F103" s="153">
        <v>99</v>
      </c>
      <c r="G103" s="152" t="s">
        <v>607</v>
      </c>
      <c r="H103" s="152">
        <v>120</v>
      </c>
      <c r="I103" s="154">
        <v>120</v>
      </c>
      <c r="J103" s="155" t="s">
        <v>596</v>
      </c>
      <c r="K103" s="156">
        <f t="shared" si="28"/>
        <v>21</v>
      </c>
      <c r="L103" s="157">
        <f t="shared" si="29"/>
        <v>0.21212121212121213</v>
      </c>
      <c r="M103" s="152" t="s">
        <v>578</v>
      </c>
      <c r="N103" s="158">
        <v>41960</v>
      </c>
      <c r="O103" s="1"/>
      <c r="P103" s="1"/>
      <c r="Q103" s="223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49">
        <v>17</v>
      </c>
      <c r="B104" s="150">
        <v>41956</v>
      </c>
      <c r="C104" s="150"/>
      <c r="D104" s="151" t="s">
        <v>631</v>
      </c>
      <c r="E104" s="152" t="s">
        <v>587</v>
      </c>
      <c r="F104" s="153">
        <v>22</v>
      </c>
      <c r="G104" s="152" t="s">
        <v>607</v>
      </c>
      <c r="H104" s="152">
        <v>33.549999999999997</v>
      </c>
      <c r="I104" s="154">
        <v>32</v>
      </c>
      <c r="J104" s="155" t="s">
        <v>632</v>
      </c>
      <c r="K104" s="156">
        <f t="shared" si="28"/>
        <v>11.549999999999997</v>
      </c>
      <c r="L104" s="157">
        <f t="shared" si="29"/>
        <v>0.52499999999999991</v>
      </c>
      <c r="M104" s="152" t="s">
        <v>578</v>
      </c>
      <c r="N104" s="158">
        <v>42188</v>
      </c>
      <c r="O104" s="1"/>
      <c r="P104" s="1"/>
      <c r="Q104" s="223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49">
        <v>18</v>
      </c>
      <c r="B105" s="150">
        <v>41976</v>
      </c>
      <c r="C105" s="150"/>
      <c r="D105" s="151" t="s">
        <v>633</v>
      </c>
      <c r="E105" s="152" t="s">
        <v>587</v>
      </c>
      <c r="F105" s="153">
        <v>440</v>
      </c>
      <c r="G105" s="152" t="s">
        <v>607</v>
      </c>
      <c r="H105" s="152">
        <v>520</v>
      </c>
      <c r="I105" s="154">
        <v>520</v>
      </c>
      <c r="J105" s="155" t="s">
        <v>634</v>
      </c>
      <c r="K105" s="156">
        <f t="shared" si="28"/>
        <v>80</v>
      </c>
      <c r="L105" s="157">
        <f t="shared" si="29"/>
        <v>0.18181818181818182</v>
      </c>
      <c r="M105" s="152" t="s">
        <v>578</v>
      </c>
      <c r="N105" s="158">
        <v>42208</v>
      </c>
      <c r="O105" s="1"/>
      <c r="P105" s="1"/>
      <c r="Q105" s="223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49">
        <v>19</v>
      </c>
      <c r="B106" s="150">
        <v>41976</v>
      </c>
      <c r="C106" s="150"/>
      <c r="D106" s="151" t="s">
        <v>635</v>
      </c>
      <c r="E106" s="152" t="s">
        <v>587</v>
      </c>
      <c r="F106" s="153">
        <v>360</v>
      </c>
      <c r="G106" s="152" t="s">
        <v>607</v>
      </c>
      <c r="H106" s="152">
        <v>427</v>
      </c>
      <c r="I106" s="154">
        <v>425</v>
      </c>
      <c r="J106" s="155" t="s">
        <v>636</v>
      </c>
      <c r="K106" s="156">
        <f t="shared" si="28"/>
        <v>67</v>
      </c>
      <c r="L106" s="157">
        <f t="shared" si="29"/>
        <v>0.18611111111111112</v>
      </c>
      <c r="M106" s="152" t="s">
        <v>578</v>
      </c>
      <c r="N106" s="158">
        <v>42058</v>
      </c>
      <c r="O106" s="1"/>
      <c r="P106" s="1"/>
      <c r="Q106" s="223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49">
        <v>20</v>
      </c>
      <c r="B107" s="150">
        <v>42012</v>
      </c>
      <c r="C107" s="150"/>
      <c r="D107" s="151" t="s">
        <v>637</v>
      </c>
      <c r="E107" s="152" t="s">
        <v>587</v>
      </c>
      <c r="F107" s="153">
        <v>360</v>
      </c>
      <c r="G107" s="152" t="s">
        <v>607</v>
      </c>
      <c r="H107" s="152">
        <v>455</v>
      </c>
      <c r="I107" s="154">
        <v>420</v>
      </c>
      <c r="J107" s="155" t="s">
        <v>638</v>
      </c>
      <c r="K107" s="156">
        <f t="shared" si="28"/>
        <v>95</v>
      </c>
      <c r="L107" s="157">
        <f t="shared" si="29"/>
        <v>0.2638888888888889</v>
      </c>
      <c r="M107" s="152" t="s">
        <v>578</v>
      </c>
      <c r="N107" s="158">
        <v>42024</v>
      </c>
      <c r="O107" s="1"/>
      <c r="P107" s="1"/>
      <c r="Q107" s="223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49">
        <v>21</v>
      </c>
      <c r="B108" s="150">
        <v>42012</v>
      </c>
      <c r="C108" s="150"/>
      <c r="D108" s="151" t="s">
        <v>639</v>
      </c>
      <c r="E108" s="152" t="s">
        <v>587</v>
      </c>
      <c r="F108" s="153">
        <v>130</v>
      </c>
      <c r="G108" s="152"/>
      <c r="H108" s="152">
        <v>175.5</v>
      </c>
      <c r="I108" s="154">
        <v>165</v>
      </c>
      <c r="J108" s="155" t="s">
        <v>640</v>
      </c>
      <c r="K108" s="156">
        <f t="shared" si="28"/>
        <v>45.5</v>
      </c>
      <c r="L108" s="157">
        <f t="shared" si="29"/>
        <v>0.35</v>
      </c>
      <c r="M108" s="152" t="s">
        <v>578</v>
      </c>
      <c r="N108" s="158">
        <v>43088</v>
      </c>
      <c r="O108" s="1"/>
      <c r="P108" s="1"/>
      <c r="Q108" s="223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49">
        <v>22</v>
      </c>
      <c r="B109" s="150">
        <v>42040</v>
      </c>
      <c r="C109" s="150"/>
      <c r="D109" s="151" t="s">
        <v>397</v>
      </c>
      <c r="E109" s="152" t="s">
        <v>575</v>
      </c>
      <c r="F109" s="153">
        <v>98</v>
      </c>
      <c r="G109" s="152"/>
      <c r="H109" s="152">
        <v>120</v>
      </c>
      <c r="I109" s="154">
        <v>120</v>
      </c>
      <c r="J109" s="155" t="s">
        <v>608</v>
      </c>
      <c r="K109" s="156">
        <f t="shared" si="28"/>
        <v>22</v>
      </c>
      <c r="L109" s="157">
        <f t="shared" si="29"/>
        <v>0.22448979591836735</v>
      </c>
      <c r="M109" s="152" t="s">
        <v>578</v>
      </c>
      <c r="N109" s="158">
        <v>42753</v>
      </c>
      <c r="O109" s="1"/>
      <c r="P109" s="1"/>
      <c r="Q109" s="223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49">
        <v>23</v>
      </c>
      <c r="B110" s="150">
        <v>42040</v>
      </c>
      <c r="C110" s="150"/>
      <c r="D110" s="151" t="s">
        <v>641</v>
      </c>
      <c r="E110" s="152" t="s">
        <v>575</v>
      </c>
      <c r="F110" s="153">
        <v>196</v>
      </c>
      <c r="G110" s="152"/>
      <c r="H110" s="152">
        <v>262</v>
      </c>
      <c r="I110" s="154">
        <v>255</v>
      </c>
      <c r="J110" s="155" t="s">
        <v>608</v>
      </c>
      <c r="K110" s="156">
        <f t="shared" si="28"/>
        <v>66</v>
      </c>
      <c r="L110" s="157">
        <f t="shared" si="29"/>
        <v>0.33673469387755101</v>
      </c>
      <c r="M110" s="152" t="s">
        <v>578</v>
      </c>
      <c r="N110" s="158">
        <v>42599</v>
      </c>
      <c r="O110" s="1"/>
      <c r="P110" s="1"/>
      <c r="Q110" s="223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9">
        <v>24</v>
      </c>
      <c r="B111" s="160">
        <v>42067</v>
      </c>
      <c r="C111" s="160"/>
      <c r="D111" s="161" t="s">
        <v>396</v>
      </c>
      <c r="E111" s="162" t="s">
        <v>575</v>
      </c>
      <c r="F111" s="163">
        <v>235</v>
      </c>
      <c r="G111" s="163"/>
      <c r="H111" s="164">
        <v>77</v>
      </c>
      <c r="I111" s="164" t="s">
        <v>642</v>
      </c>
      <c r="J111" s="165" t="s">
        <v>643</v>
      </c>
      <c r="K111" s="166">
        <f t="shared" si="28"/>
        <v>-158</v>
      </c>
      <c r="L111" s="167">
        <f t="shared" si="29"/>
        <v>-0.67234042553191486</v>
      </c>
      <c r="M111" s="163" t="s">
        <v>588</v>
      </c>
      <c r="N111" s="160">
        <v>43522</v>
      </c>
      <c r="O111" s="1"/>
      <c r="P111" s="1"/>
      <c r="Q111" s="223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49">
        <v>25</v>
      </c>
      <c r="B112" s="150">
        <v>42067</v>
      </c>
      <c r="C112" s="150"/>
      <c r="D112" s="151" t="s">
        <v>644</v>
      </c>
      <c r="E112" s="152" t="s">
        <v>575</v>
      </c>
      <c r="F112" s="153">
        <v>185</v>
      </c>
      <c r="G112" s="152"/>
      <c r="H112" s="152">
        <v>224</v>
      </c>
      <c r="I112" s="154" t="s">
        <v>645</v>
      </c>
      <c r="J112" s="155" t="s">
        <v>608</v>
      </c>
      <c r="K112" s="156">
        <f t="shared" si="28"/>
        <v>39</v>
      </c>
      <c r="L112" s="157">
        <f t="shared" si="29"/>
        <v>0.21081081081081082</v>
      </c>
      <c r="M112" s="152" t="s">
        <v>578</v>
      </c>
      <c r="N112" s="158">
        <v>42647</v>
      </c>
      <c r="O112" s="1"/>
      <c r="P112" s="1"/>
      <c r="Q112" s="223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9">
        <v>26</v>
      </c>
      <c r="B113" s="160">
        <v>42090</v>
      </c>
      <c r="C113" s="160"/>
      <c r="D113" s="168" t="s">
        <v>646</v>
      </c>
      <c r="E113" s="163" t="s">
        <v>575</v>
      </c>
      <c r="F113" s="163">
        <v>49.5</v>
      </c>
      <c r="G113" s="164"/>
      <c r="H113" s="164">
        <v>15.85</v>
      </c>
      <c r="I113" s="164">
        <v>67</v>
      </c>
      <c r="J113" s="165" t="s">
        <v>647</v>
      </c>
      <c r="K113" s="164">
        <f t="shared" si="28"/>
        <v>-33.65</v>
      </c>
      <c r="L113" s="169">
        <f t="shared" si="29"/>
        <v>-0.67979797979797973</v>
      </c>
      <c r="M113" s="163" t="s">
        <v>588</v>
      </c>
      <c r="N113" s="170">
        <v>43627</v>
      </c>
      <c r="O113" s="1"/>
      <c r="P113" s="1"/>
      <c r="Q113" s="223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49">
        <v>27</v>
      </c>
      <c r="B114" s="150">
        <v>42093</v>
      </c>
      <c r="C114" s="150"/>
      <c r="D114" s="151" t="s">
        <v>648</v>
      </c>
      <c r="E114" s="152" t="s">
        <v>575</v>
      </c>
      <c r="F114" s="153">
        <v>183.5</v>
      </c>
      <c r="G114" s="152"/>
      <c r="H114" s="152">
        <v>219</v>
      </c>
      <c r="I114" s="154">
        <v>218</v>
      </c>
      <c r="J114" s="155" t="s">
        <v>649</v>
      </c>
      <c r="K114" s="156">
        <f t="shared" si="28"/>
        <v>35.5</v>
      </c>
      <c r="L114" s="157">
        <f t="shared" si="29"/>
        <v>0.19346049046321526</v>
      </c>
      <c r="M114" s="152" t="s">
        <v>578</v>
      </c>
      <c r="N114" s="158">
        <v>42103</v>
      </c>
      <c r="O114" s="1"/>
      <c r="P114" s="1"/>
      <c r="Q114" s="223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49">
        <v>28</v>
      </c>
      <c r="B115" s="150">
        <v>42114</v>
      </c>
      <c r="C115" s="150"/>
      <c r="D115" s="151" t="s">
        <v>650</v>
      </c>
      <c r="E115" s="152" t="s">
        <v>575</v>
      </c>
      <c r="F115" s="153">
        <f>(227+237)/2</f>
        <v>232</v>
      </c>
      <c r="G115" s="152"/>
      <c r="H115" s="152">
        <v>298</v>
      </c>
      <c r="I115" s="154">
        <v>298</v>
      </c>
      <c r="J115" s="155" t="s">
        <v>608</v>
      </c>
      <c r="K115" s="156">
        <f t="shared" si="28"/>
        <v>66</v>
      </c>
      <c r="L115" s="157">
        <f t="shared" si="29"/>
        <v>0.28448275862068967</v>
      </c>
      <c r="M115" s="152" t="s">
        <v>578</v>
      </c>
      <c r="N115" s="158">
        <v>42823</v>
      </c>
      <c r="O115" s="1"/>
      <c r="P115" s="1"/>
      <c r="Q115" s="223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49">
        <v>29</v>
      </c>
      <c r="B116" s="150">
        <v>42128</v>
      </c>
      <c r="C116" s="150"/>
      <c r="D116" s="151" t="s">
        <v>651</v>
      </c>
      <c r="E116" s="152" t="s">
        <v>587</v>
      </c>
      <c r="F116" s="153">
        <v>385</v>
      </c>
      <c r="G116" s="152"/>
      <c r="H116" s="152">
        <f>212.5+331</f>
        <v>543.5</v>
      </c>
      <c r="I116" s="154">
        <v>510</v>
      </c>
      <c r="J116" s="155" t="s">
        <v>652</v>
      </c>
      <c r="K116" s="156">
        <f t="shared" si="28"/>
        <v>158.5</v>
      </c>
      <c r="L116" s="157">
        <f t="shared" si="29"/>
        <v>0.41168831168831171</v>
      </c>
      <c r="M116" s="152" t="s">
        <v>578</v>
      </c>
      <c r="N116" s="158">
        <v>42235</v>
      </c>
      <c r="O116" s="1"/>
      <c r="P116" s="1"/>
      <c r="Q116" s="223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49">
        <v>30</v>
      </c>
      <c r="B117" s="150">
        <v>42128</v>
      </c>
      <c r="C117" s="150"/>
      <c r="D117" s="151" t="s">
        <v>653</v>
      </c>
      <c r="E117" s="152" t="s">
        <v>587</v>
      </c>
      <c r="F117" s="153">
        <v>115.5</v>
      </c>
      <c r="G117" s="152"/>
      <c r="H117" s="152">
        <v>146</v>
      </c>
      <c r="I117" s="154">
        <v>142</v>
      </c>
      <c r="J117" s="155" t="s">
        <v>654</v>
      </c>
      <c r="K117" s="156">
        <f t="shared" si="28"/>
        <v>30.5</v>
      </c>
      <c r="L117" s="157">
        <f t="shared" si="29"/>
        <v>0.26406926406926406</v>
      </c>
      <c r="M117" s="152" t="s">
        <v>578</v>
      </c>
      <c r="N117" s="158">
        <v>42202</v>
      </c>
      <c r="O117" s="1"/>
      <c r="P117" s="1"/>
      <c r="Q117" s="223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49">
        <v>31</v>
      </c>
      <c r="B118" s="150">
        <v>42151</v>
      </c>
      <c r="C118" s="150"/>
      <c r="D118" s="151" t="s">
        <v>528</v>
      </c>
      <c r="E118" s="152" t="s">
        <v>587</v>
      </c>
      <c r="F118" s="153">
        <v>237.5</v>
      </c>
      <c r="G118" s="152"/>
      <c r="H118" s="152">
        <v>279.5</v>
      </c>
      <c r="I118" s="154">
        <v>278</v>
      </c>
      <c r="J118" s="155" t="s">
        <v>608</v>
      </c>
      <c r="K118" s="156">
        <f t="shared" si="28"/>
        <v>42</v>
      </c>
      <c r="L118" s="157">
        <f t="shared" si="29"/>
        <v>0.17684210526315788</v>
      </c>
      <c r="M118" s="152" t="s">
        <v>578</v>
      </c>
      <c r="N118" s="158">
        <v>42222</v>
      </c>
      <c r="O118" s="1"/>
      <c r="P118" s="1"/>
      <c r="Q118" s="223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49">
        <v>32</v>
      </c>
      <c r="B119" s="150">
        <v>42174</v>
      </c>
      <c r="C119" s="150"/>
      <c r="D119" s="151" t="s">
        <v>626</v>
      </c>
      <c r="E119" s="152" t="s">
        <v>575</v>
      </c>
      <c r="F119" s="153">
        <v>340</v>
      </c>
      <c r="G119" s="152"/>
      <c r="H119" s="152">
        <v>448</v>
      </c>
      <c r="I119" s="154">
        <v>448</v>
      </c>
      <c r="J119" s="155" t="s">
        <v>608</v>
      </c>
      <c r="K119" s="156">
        <f t="shared" si="28"/>
        <v>108</v>
      </c>
      <c r="L119" s="157">
        <f t="shared" si="29"/>
        <v>0.31764705882352939</v>
      </c>
      <c r="M119" s="152" t="s">
        <v>578</v>
      </c>
      <c r="N119" s="158">
        <v>43018</v>
      </c>
      <c r="O119" s="1"/>
      <c r="P119" s="1"/>
      <c r="Q119" s="223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49">
        <v>33</v>
      </c>
      <c r="B120" s="150">
        <v>42191</v>
      </c>
      <c r="C120" s="150"/>
      <c r="D120" s="151" t="s">
        <v>655</v>
      </c>
      <c r="E120" s="152" t="s">
        <v>575</v>
      </c>
      <c r="F120" s="153">
        <v>390</v>
      </c>
      <c r="G120" s="152"/>
      <c r="H120" s="152">
        <v>460</v>
      </c>
      <c r="I120" s="154">
        <v>460</v>
      </c>
      <c r="J120" s="155" t="s">
        <v>608</v>
      </c>
      <c r="K120" s="156">
        <f t="shared" ref="K120:K140" si="30">H120-F120</f>
        <v>70</v>
      </c>
      <c r="L120" s="157">
        <f t="shared" ref="L120:L140" si="31">K120/F120</f>
        <v>0.17948717948717949</v>
      </c>
      <c r="M120" s="152" t="s">
        <v>578</v>
      </c>
      <c r="N120" s="158">
        <v>42478</v>
      </c>
      <c r="O120" s="1"/>
      <c r="P120" s="1"/>
      <c r="Q120" s="223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9">
        <v>34</v>
      </c>
      <c r="B121" s="160">
        <v>42195</v>
      </c>
      <c r="C121" s="160"/>
      <c r="D121" s="161" t="s">
        <v>656</v>
      </c>
      <c r="E121" s="162" t="s">
        <v>575</v>
      </c>
      <c r="F121" s="163">
        <v>122.5</v>
      </c>
      <c r="G121" s="163"/>
      <c r="H121" s="164">
        <v>61</v>
      </c>
      <c r="I121" s="164">
        <v>172</v>
      </c>
      <c r="J121" s="165" t="s">
        <v>657</v>
      </c>
      <c r="K121" s="166">
        <f t="shared" si="30"/>
        <v>-61.5</v>
      </c>
      <c r="L121" s="167">
        <f t="shared" si="31"/>
        <v>-0.50204081632653064</v>
      </c>
      <c r="M121" s="163" t="s">
        <v>588</v>
      </c>
      <c r="N121" s="160">
        <v>43333</v>
      </c>
      <c r="O121" s="1"/>
      <c r="P121" s="1"/>
      <c r="Q121" s="22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49">
        <v>35</v>
      </c>
      <c r="B122" s="150">
        <v>42219</v>
      </c>
      <c r="C122" s="150"/>
      <c r="D122" s="151" t="s">
        <v>658</v>
      </c>
      <c r="E122" s="152" t="s">
        <v>575</v>
      </c>
      <c r="F122" s="153">
        <v>297.5</v>
      </c>
      <c r="G122" s="152"/>
      <c r="H122" s="152">
        <v>350</v>
      </c>
      <c r="I122" s="154">
        <v>360</v>
      </c>
      <c r="J122" s="155" t="s">
        <v>659</v>
      </c>
      <c r="K122" s="156">
        <f t="shared" si="30"/>
        <v>52.5</v>
      </c>
      <c r="L122" s="157">
        <f t="shared" si="31"/>
        <v>0.17647058823529413</v>
      </c>
      <c r="M122" s="152" t="s">
        <v>578</v>
      </c>
      <c r="N122" s="158">
        <v>42232</v>
      </c>
      <c r="O122" s="1"/>
      <c r="P122" s="1"/>
      <c r="Q122" s="223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49">
        <v>36</v>
      </c>
      <c r="B123" s="150">
        <v>42219</v>
      </c>
      <c r="C123" s="150"/>
      <c r="D123" s="151" t="s">
        <v>660</v>
      </c>
      <c r="E123" s="152" t="s">
        <v>575</v>
      </c>
      <c r="F123" s="153">
        <v>115.5</v>
      </c>
      <c r="G123" s="152"/>
      <c r="H123" s="152">
        <v>149</v>
      </c>
      <c r="I123" s="154">
        <v>140</v>
      </c>
      <c r="J123" s="155" t="s">
        <v>661</v>
      </c>
      <c r="K123" s="156">
        <f t="shared" si="30"/>
        <v>33.5</v>
      </c>
      <c r="L123" s="157">
        <f t="shared" si="31"/>
        <v>0.29004329004329005</v>
      </c>
      <c r="M123" s="152" t="s">
        <v>578</v>
      </c>
      <c r="N123" s="158">
        <v>42740</v>
      </c>
      <c r="O123" s="1"/>
      <c r="P123" s="1"/>
      <c r="Q123" s="223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49">
        <v>37</v>
      </c>
      <c r="B124" s="150">
        <v>42251</v>
      </c>
      <c r="C124" s="150"/>
      <c r="D124" s="151" t="s">
        <v>528</v>
      </c>
      <c r="E124" s="152" t="s">
        <v>575</v>
      </c>
      <c r="F124" s="153">
        <v>226</v>
      </c>
      <c r="G124" s="152"/>
      <c r="H124" s="152">
        <v>292</v>
      </c>
      <c r="I124" s="154">
        <v>292</v>
      </c>
      <c r="J124" s="155" t="s">
        <v>662</v>
      </c>
      <c r="K124" s="156">
        <f t="shared" si="30"/>
        <v>66</v>
      </c>
      <c r="L124" s="157">
        <f t="shared" si="31"/>
        <v>0.29203539823008851</v>
      </c>
      <c r="M124" s="152" t="s">
        <v>578</v>
      </c>
      <c r="N124" s="158">
        <v>42286</v>
      </c>
      <c r="O124" s="1"/>
      <c r="P124" s="1"/>
      <c r="Q124" s="22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49">
        <v>38</v>
      </c>
      <c r="B125" s="150">
        <v>42254</v>
      </c>
      <c r="C125" s="150"/>
      <c r="D125" s="151" t="s">
        <v>650</v>
      </c>
      <c r="E125" s="152" t="s">
        <v>575</v>
      </c>
      <c r="F125" s="153">
        <v>232.5</v>
      </c>
      <c r="G125" s="152"/>
      <c r="H125" s="152">
        <v>312.5</v>
      </c>
      <c r="I125" s="154">
        <v>310</v>
      </c>
      <c r="J125" s="155" t="s">
        <v>608</v>
      </c>
      <c r="K125" s="156">
        <f t="shared" si="30"/>
        <v>80</v>
      </c>
      <c r="L125" s="157">
        <f t="shared" si="31"/>
        <v>0.34408602150537637</v>
      </c>
      <c r="M125" s="152" t="s">
        <v>578</v>
      </c>
      <c r="N125" s="158">
        <v>42823</v>
      </c>
      <c r="O125" s="1"/>
      <c r="P125" s="1"/>
      <c r="Q125" s="22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49">
        <v>39</v>
      </c>
      <c r="B126" s="150">
        <v>42268</v>
      </c>
      <c r="C126" s="150"/>
      <c r="D126" s="151" t="s">
        <v>663</v>
      </c>
      <c r="E126" s="152" t="s">
        <v>575</v>
      </c>
      <c r="F126" s="153">
        <v>196.5</v>
      </c>
      <c r="G126" s="152"/>
      <c r="H126" s="152">
        <v>238</v>
      </c>
      <c r="I126" s="154">
        <v>238</v>
      </c>
      <c r="J126" s="155" t="s">
        <v>662</v>
      </c>
      <c r="K126" s="156">
        <f t="shared" si="30"/>
        <v>41.5</v>
      </c>
      <c r="L126" s="157">
        <f t="shared" si="31"/>
        <v>0.21119592875318066</v>
      </c>
      <c r="M126" s="152" t="s">
        <v>578</v>
      </c>
      <c r="N126" s="158">
        <v>42291</v>
      </c>
      <c r="O126" s="1"/>
      <c r="P126" s="1"/>
      <c r="Q126" s="22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49">
        <v>40</v>
      </c>
      <c r="B127" s="150">
        <v>42271</v>
      </c>
      <c r="C127" s="150"/>
      <c r="D127" s="151" t="s">
        <v>606</v>
      </c>
      <c r="E127" s="152" t="s">
        <v>575</v>
      </c>
      <c r="F127" s="153">
        <v>65</v>
      </c>
      <c r="G127" s="152"/>
      <c r="H127" s="152">
        <v>82</v>
      </c>
      <c r="I127" s="154">
        <v>82</v>
      </c>
      <c r="J127" s="155" t="s">
        <v>662</v>
      </c>
      <c r="K127" s="156">
        <f t="shared" si="30"/>
        <v>17</v>
      </c>
      <c r="L127" s="157">
        <f t="shared" si="31"/>
        <v>0.26153846153846155</v>
      </c>
      <c r="M127" s="152" t="s">
        <v>578</v>
      </c>
      <c r="N127" s="158">
        <v>42578</v>
      </c>
      <c r="O127" s="1"/>
      <c r="P127" s="1"/>
      <c r="Q127" s="22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49">
        <v>41</v>
      </c>
      <c r="B128" s="150">
        <v>42291</v>
      </c>
      <c r="C128" s="150"/>
      <c r="D128" s="151" t="s">
        <v>664</v>
      </c>
      <c r="E128" s="152" t="s">
        <v>575</v>
      </c>
      <c r="F128" s="153">
        <v>144</v>
      </c>
      <c r="G128" s="152"/>
      <c r="H128" s="152">
        <v>182.5</v>
      </c>
      <c r="I128" s="154">
        <v>181</v>
      </c>
      <c r="J128" s="155" t="s">
        <v>662</v>
      </c>
      <c r="K128" s="156">
        <f t="shared" si="30"/>
        <v>38.5</v>
      </c>
      <c r="L128" s="157">
        <f t="shared" si="31"/>
        <v>0.2673611111111111</v>
      </c>
      <c r="M128" s="152" t="s">
        <v>578</v>
      </c>
      <c r="N128" s="158">
        <v>42817</v>
      </c>
      <c r="O128" s="1"/>
      <c r="P128" s="1"/>
      <c r="Q128" s="22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49">
        <v>42</v>
      </c>
      <c r="B129" s="150">
        <v>42291</v>
      </c>
      <c r="C129" s="150"/>
      <c r="D129" s="151" t="s">
        <v>665</v>
      </c>
      <c r="E129" s="152" t="s">
        <v>575</v>
      </c>
      <c r="F129" s="153">
        <v>264</v>
      </c>
      <c r="G129" s="152"/>
      <c r="H129" s="152">
        <v>311</v>
      </c>
      <c r="I129" s="154">
        <v>311</v>
      </c>
      <c r="J129" s="155" t="s">
        <v>662</v>
      </c>
      <c r="K129" s="156">
        <f t="shared" si="30"/>
        <v>47</v>
      </c>
      <c r="L129" s="157">
        <f t="shared" si="31"/>
        <v>0.17803030303030304</v>
      </c>
      <c r="M129" s="152" t="s">
        <v>578</v>
      </c>
      <c r="N129" s="158">
        <v>42604</v>
      </c>
      <c r="O129" s="1"/>
      <c r="P129" s="1"/>
      <c r="Q129" s="22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49">
        <v>43</v>
      </c>
      <c r="B130" s="150">
        <v>42318</v>
      </c>
      <c r="C130" s="150"/>
      <c r="D130" s="151" t="s">
        <v>666</v>
      </c>
      <c r="E130" s="152" t="s">
        <v>587</v>
      </c>
      <c r="F130" s="153">
        <v>549.5</v>
      </c>
      <c r="G130" s="152"/>
      <c r="H130" s="152">
        <v>630</v>
      </c>
      <c r="I130" s="154">
        <v>630</v>
      </c>
      <c r="J130" s="155" t="s">
        <v>662</v>
      </c>
      <c r="K130" s="156">
        <f t="shared" si="30"/>
        <v>80.5</v>
      </c>
      <c r="L130" s="157">
        <f t="shared" si="31"/>
        <v>0.1464968152866242</v>
      </c>
      <c r="M130" s="152" t="s">
        <v>578</v>
      </c>
      <c r="N130" s="158">
        <v>42419</v>
      </c>
      <c r="O130" s="1"/>
      <c r="P130" s="1"/>
      <c r="Q130" s="22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49">
        <v>44</v>
      </c>
      <c r="B131" s="150">
        <v>42342</v>
      </c>
      <c r="C131" s="150"/>
      <c r="D131" s="151" t="s">
        <v>667</v>
      </c>
      <c r="E131" s="152" t="s">
        <v>575</v>
      </c>
      <c r="F131" s="153">
        <v>1027.5</v>
      </c>
      <c r="G131" s="152"/>
      <c r="H131" s="152">
        <v>1315</v>
      </c>
      <c r="I131" s="154">
        <v>1250</v>
      </c>
      <c r="J131" s="155" t="s">
        <v>662</v>
      </c>
      <c r="K131" s="156">
        <f t="shared" si="30"/>
        <v>287.5</v>
      </c>
      <c r="L131" s="157">
        <f t="shared" si="31"/>
        <v>0.27980535279805352</v>
      </c>
      <c r="M131" s="152" t="s">
        <v>578</v>
      </c>
      <c r="N131" s="158">
        <v>43244</v>
      </c>
      <c r="O131" s="1"/>
      <c r="P131" s="1"/>
      <c r="Q131" s="22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49">
        <v>45</v>
      </c>
      <c r="B132" s="150">
        <v>42367</v>
      </c>
      <c r="C132" s="150"/>
      <c r="D132" s="151" t="s">
        <v>668</v>
      </c>
      <c r="E132" s="152" t="s">
        <v>575</v>
      </c>
      <c r="F132" s="153">
        <v>465</v>
      </c>
      <c r="G132" s="152"/>
      <c r="H132" s="152">
        <v>540</v>
      </c>
      <c r="I132" s="154">
        <v>540</v>
      </c>
      <c r="J132" s="155" t="s">
        <v>662</v>
      </c>
      <c r="K132" s="156">
        <f t="shared" si="30"/>
        <v>75</v>
      </c>
      <c r="L132" s="157">
        <f t="shared" si="31"/>
        <v>0.16129032258064516</v>
      </c>
      <c r="M132" s="152" t="s">
        <v>578</v>
      </c>
      <c r="N132" s="158">
        <v>42530</v>
      </c>
      <c r="O132" s="1"/>
      <c r="P132" s="1"/>
      <c r="Q132" s="22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49">
        <v>46</v>
      </c>
      <c r="B133" s="150">
        <v>42380</v>
      </c>
      <c r="C133" s="150"/>
      <c r="D133" s="151" t="s">
        <v>397</v>
      </c>
      <c r="E133" s="152" t="s">
        <v>587</v>
      </c>
      <c r="F133" s="153">
        <v>81</v>
      </c>
      <c r="G133" s="152"/>
      <c r="H133" s="152">
        <v>110</v>
      </c>
      <c r="I133" s="154">
        <v>110</v>
      </c>
      <c r="J133" s="155" t="s">
        <v>662</v>
      </c>
      <c r="K133" s="156">
        <f t="shared" si="30"/>
        <v>29</v>
      </c>
      <c r="L133" s="157">
        <f t="shared" si="31"/>
        <v>0.35802469135802467</v>
      </c>
      <c r="M133" s="152" t="s">
        <v>578</v>
      </c>
      <c r="N133" s="158">
        <v>42745</v>
      </c>
      <c r="O133" s="1"/>
      <c r="P133" s="1"/>
      <c r="Q133" s="22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49">
        <v>47</v>
      </c>
      <c r="B134" s="150">
        <v>42382</v>
      </c>
      <c r="C134" s="150"/>
      <c r="D134" s="151" t="s">
        <v>669</v>
      </c>
      <c r="E134" s="152" t="s">
        <v>587</v>
      </c>
      <c r="F134" s="153">
        <v>417.5</v>
      </c>
      <c r="G134" s="152"/>
      <c r="H134" s="152">
        <v>547</v>
      </c>
      <c r="I134" s="154">
        <v>535</v>
      </c>
      <c r="J134" s="155" t="s">
        <v>662</v>
      </c>
      <c r="K134" s="156">
        <f t="shared" si="30"/>
        <v>129.5</v>
      </c>
      <c r="L134" s="157">
        <f t="shared" si="31"/>
        <v>0.31017964071856285</v>
      </c>
      <c r="M134" s="152" t="s">
        <v>578</v>
      </c>
      <c r="N134" s="158">
        <v>42578</v>
      </c>
      <c r="O134" s="1"/>
      <c r="P134" s="1"/>
      <c r="Q134" s="22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49">
        <v>48</v>
      </c>
      <c r="B135" s="150">
        <v>42408</v>
      </c>
      <c r="C135" s="150"/>
      <c r="D135" s="151" t="s">
        <v>670</v>
      </c>
      <c r="E135" s="152" t="s">
        <v>575</v>
      </c>
      <c r="F135" s="153">
        <v>650</v>
      </c>
      <c r="G135" s="152"/>
      <c r="H135" s="152">
        <v>800</v>
      </c>
      <c r="I135" s="154">
        <v>800</v>
      </c>
      <c r="J135" s="155" t="s">
        <v>662</v>
      </c>
      <c r="K135" s="156">
        <f t="shared" si="30"/>
        <v>150</v>
      </c>
      <c r="L135" s="157">
        <f t="shared" si="31"/>
        <v>0.23076923076923078</v>
      </c>
      <c r="M135" s="152" t="s">
        <v>578</v>
      </c>
      <c r="N135" s="158">
        <v>43154</v>
      </c>
      <c r="O135" s="1"/>
      <c r="P135" s="1"/>
      <c r="Q135" s="22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49">
        <v>49</v>
      </c>
      <c r="B136" s="150">
        <v>42433</v>
      </c>
      <c r="C136" s="150"/>
      <c r="D136" s="151" t="s">
        <v>235</v>
      </c>
      <c r="E136" s="152" t="s">
        <v>575</v>
      </c>
      <c r="F136" s="153">
        <v>437.5</v>
      </c>
      <c r="G136" s="152"/>
      <c r="H136" s="152">
        <v>504.5</v>
      </c>
      <c r="I136" s="154">
        <v>522</v>
      </c>
      <c r="J136" s="155" t="s">
        <v>671</v>
      </c>
      <c r="K136" s="156">
        <f t="shared" si="30"/>
        <v>67</v>
      </c>
      <c r="L136" s="157">
        <f t="shared" si="31"/>
        <v>0.15314285714285714</v>
      </c>
      <c r="M136" s="152" t="s">
        <v>578</v>
      </c>
      <c r="N136" s="158">
        <v>42480</v>
      </c>
      <c r="O136" s="1"/>
      <c r="P136" s="1"/>
      <c r="Q136" s="22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49">
        <v>50</v>
      </c>
      <c r="B137" s="150">
        <v>42438</v>
      </c>
      <c r="C137" s="150"/>
      <c r="D137" s="151" t="s">
        <v>672</v>
      </c>
      <c r="E137" s="152" t="s">
        <v>575</v>
      </c>
      <c r="F137" s="153">
        <v>189.5</v>
      </c>
      <c r="G137" s="152"/>
      <c r="H137" s="152">
        <v>218</v>
      </c>
      <c r="I137" s="154">
        <v>218</v>
      </c>
      <c r="J137" s="155" t="s">
        <v>662</v>
      </c>
      <c r="K137" s="156">
        <f t="shared" si="30"/>
        <v>28.5</v>
      </c>
      <c r="L137" s="157">
        <f t="shared" si="31"/>
        <v>0.15039577836411611</v>
      </c>
      <c r="M137" s="152" t="s">
        <v>578</v>
      </c>
      <c r="N137" s="158">
        <v>43034</v>
      </c>
      <c r="O137" s="1"/>
      <c r="P137" s="1"/>
      <c r="Q137" s="22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9">
        <v>51</v>
      </c>
      <c r="B138" s="160">
        <v>42471</v>
      </c>
      <c r="C138" s="160"/>
      <c r="D138" s="168" t="s">
        <v>673</v>
      </c>
      <c r="E138" s="163" t="s">
        <v>575</v>
      </c>
      <c r="F138" s="163">
        <v>36.5</v>
      </c>
      <c r="G138" s="164"/>
      <c r="H138" s="164">
        <v>15.85</v>
      </c>
      <c r="I138" s="164">
        <v>60</v>
      </c>
      <c r="J138" s="165" t="s">
        <v>674</v>
      </c>
      <c r="K138" s="166">
        <f t="shared" si="30"/>
        <v>-20.65</v>
      </c>
      <c r="L138" s="167">
        <f t="shared" si="31"/>
        <v>-0.5657534246575342</v>
      </c>
      <c r="M138" s="163" t="s">
        <v>588</v>
      </c>
      <c r="N138" s="171">
        <v>43627</v>
      </c>
      <c r="O138" s="1"/>
      <c r="P138" s="1"/>
      <c r="Q138" s="22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49">
        <v>52</v>
      </c>
      <c r="B139" s="150">
        <v>42472</v>
      </c>
      <c r="C139" s="150"/>
      <c r="D139" s="151" t="s">
        <v>675</v>
      </c>
      <c r="E139" s="152" t="s">
        <v>575</v>
      </c>
      <c r="F139" s="153">
        <v>93</v>
      </c>
      <c r="G139" s="152"/>
      <c r="H139" s="152">
        <v>149</v>
      </c>
      <c r="I139" s="154">
        <v>140</v>
      </c>
      <c r="J139" s="155" t="s">
        <v>676</v>
      </c>
      <c r="K139" s="156">
        <f t="shared" si="30"/>
        <v>56</v>
      </c>
      <c r="L139" s="157">
        <f t="shared" si="31"/>
        <v>0.60215053763440862</v>
      </c>
      <c r="M139" s="152" t="s">
        <v>578</v>
      </c>
      <c r="N139" s="158">
        <v>42740</v>
      </c>
      <c r="O139" s="1"/>
      <c r="P139" s="1"/>
      <c r="Q139" s="22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49">
        <v>53</v>
      </c>
      <c r="B140" s="150">
        <v>42472</v>
      </c>
      <c r="C140" s="150"/>
      <c r="D140" s="151" t="s">
        <v>677</v>
      </c>
      <c r="E140" s="152" t="s">
        <v>575</v>
      </c>
      <c r="F140" s="153">
        <v>130</v>
      </c>
      <c r="G140" s="152"/>
      <c r="H140" s="152">
        <v>150</v>
      </c>
      <c r="I140" s="154" t="s">
        <v>678</v>
      </c>
      <c r="J140" s="155" t="s">
        <v>662</v>
      </c>
      <c r="K140" s="156">
        <f t="shared" si="30"/>
        <v>20</v>
      </c>
      <c r="L140" s="157">
        <f t="shared" si="31"/>
        <v>0.15384615384615385</v>
      </c>
      <c r="M140" s="152" t="s">
        <v>578</v>
      </c>
      <c r="N140" s="158">
        <v>42564</v>
      </c>
      <c r="O140" s="1"/>
      <c r="P140" s="1"/>
      <c r="Q140" s="22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49">
        <v>54</v>
      </c>
      <c r="B141" s="150">
        <v>42473</v>
      </c>
      <c r="C141" s="150"/>
      <c r="D141" s="151" t="s">
        <v>679</v>
      </c>
      <c r="E141" s="152" t="s">
        <v>575</v>
      </c>
      <c r="F141" s="153">
        <v>196</v>
      </c>
      <c r="G141" s="152"/>
      <c r="H141" s="152">
        <v>299</v>
      </c>
      <c r="I141" s="154">
        <v>299</v>
      </c>
      <c r="J141" s="155" t="s">
        <v>662</v>
      </c>
      <c r="K141" s="156">
        <v>103</v>
      </c>
      <c r="L141" s="157">
        <v>0.52551020408163296</v>
      </c>
      <c r="M141" s="152" t="s">
        <v>578</v>
      </c>
      <c r="N141" s="158">
        <v>42620</v>
      </c>
      <c r="O141" s="1"/>
      <c r="P141" s="1"/>
      <c r="Q141" s="22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49">
        <v>55</v>
      </c>
      <c r="B142" s="150">
        <v>42473</v>
      </c>
      <c r="C142" s="150"/>
      <c r="D142" s="151" t="s">
        <v>680</v>
      </c>
      <c r="E142" s="152" t="s">
        <v>575</v>
      </c>
      <c r="F142" s="153">
        <v>88</v>
      </c>
      <c r="G142" s="152"/>
      <c r="H142" s="152">
        <v>103</v>
      </c>
      <c r="I142" s="154">
        <v>103</v>
      </c>
      <c r="J142" s="155" t="s">
        <v>662</v>
      </c>
      <c r="K142" s="156">
        <v>15</v>
      </c>
      <c r="L142" s="157">
        <v>0.170454545454545</v>
      </c>
      <c r="M142" s="152" t="s">
        <v>578</v>
      </c>
      <c r="N142" s="158">
        <v>42530</v>
      </c>
      <c r="O142" s="1"/>
      <c r="P142" s="1"/>
      <c r="Q142" s="22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49">
        <v>56</v>
      </c>
      <c r="B143" s="150">
        <v>42492</v>
      </c>
      <c r="C143" s="150"/>
      <c r="D143" s="151" t="s">
        <v>681</v>
      </c>
      <c r="E143" s="152" t="s">
        <v>575</v>
      </c>
      <c r="F143" s="153">
        <v>127.5</v>
      </c>
      <c r="G143" s="152"/>
      <c r="H143" s="152">
        <v>148</v>
      </c>
      <c r="I143" s="154" t="s">
        <v>682</v>
      </c>
      <c r="J143" s="155" t="s">
        <v>662</v>
      </c>
      <c r="K143" s="156">
        <f>H143-F143</f>
        <v>20.5</v>
      </c>
      <c r="L143" s="157">
        <f>K143/F143</f>
        <v>0.16078431372549021</v>
      </c>
      <c r="M143" s="152" t="s">
        <v>578</v>
      </c>
      <c r="N143" s="158">
        <v>42564</v>
      </c>
      <c r="O143" s="1"/>
      <c r="P143" s="1"/>
      <c r="Q143" s="22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49">
        <v>57</v>
      </c>
      <c r="B144" s="150">
        <v>42493</v>
      </c>
      <c r="C144" s="150"/>
      <c r="D144" s="151" t="s">
        <v>683</v>
      </c>
      <c r="E144" s="152" t="s">
        <v>575</v>
      </c>
      <c r="F144" s="153">
        <v>675</v>
      </c>
      <c r="G144" s="152"/>
      <c r="H144" s="152">
        <v>815</v>
      </c>
      <c r="I144" s="154" t="s">
        <v>684</v>
      </c>
      <c r="J144" s="155" t="s">
        <v>662</v>
      </c>
      <c r="K144" s="156">
        <f>H144-F144</f>
        <v>140</v>
      </c>
      <c r="L144" s="157">
        <f>K144/F144</f>
        <v>0.2074074074074074</v>
      </c>
      <c r="M144" s="152" t="s">
        <v>578</v>
      </c>
      <c r="N144" s="158">
        <v>43154</v>
      </c>
      <c r="O144" s="1"/>
      <c r="P144" s="1"/>
      <c r="Q144" s="22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9">
        <v>58</v>
      </c>
      <c r="B145" s="160">
        <v>42522</v>
      </c>
      <c r="C145" s="160"/>
      <c r="D145" s="161" t="s">
        <v>685</v>
      </c>
      <c r="E145" s="162" t="s">
        <v>575</v>
      </c>
      <c r="F145" s="163">
        <v>500</v>
      </c>
      <c r="G145" s="163"/>
      <c r="H145" s="164">
        <v>232.5</v>
      </c>
      <c r="I145" s="164" t="s">
        <v>686</v>
      </c>
      <c r="J145" s="165" t="s">
        <v>687</v>
      </c>
      <c r="K145" s="166">
        <f>H145-F145</f>
        <v>-267.5</v>
      </c>
      <c r="L145" s="167">
        <f>K145/F145</f>
        <v>-0.53500000000000003</v>
      </c>
      <c r="M145" s="163" t="s">
        <v>588</v>
      </c>
      <c r="N145" s="160">
        <v>43735</v>
      </c>
      <c r="O145" s="1"/>
      <c r="P145" s="1"/>
      <c r="Q145" s="22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49">
        <v>59</v>
      </c>
      <c r="B146" s="150">
        <v>42527</v>
      </c>
      <c r="C146" s="150"/>
      <c r="D146" s="151" t="s">
        <v>530</v>
      </c>
      <c r="E146" s="152" t="s">
        <v>575</v>
      </c>
      <c r="F146" s="153">
        <v>110</v>
      </c>
      <c r="G146" s="152"/>
      <c r="H146" s="152">
        <v>126.5</v>
      </c>
      <c r="I146" s="154">
        <v>125</v>
      </c>
      <c r="J146" s="155" t="s">
        <v>614</v>
      </c>
      <c r="K146" s="156">
        <f>H146-F146</f>
        <v>16.5</v>
      </c>
      <c r="L146" s="157">
        <f>K146/F146</f>
        <v>0.15</v>
      </c>
      <c r="M146" s="152" t="s">
        <v>578</v>
      </c>
      <c r="N146" s="158">
        <v>42552</v>
      </c>
      <c r="O146" s="1"/>
      <c r="P146" s="1"/>
      <c r="Q146" s="22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49">
        <v>60</v>
      </c>
      <c r="B147" s="150">
        <v>42538</v>
      </c>
      <c r="C147" s="150"/>
      <c r="D147" s="151" t="s">
        <v>688</v>
      </c>
      <c r="E147" s="152" t="s">
        <v>575</v>
      </c>
      <c r="F147" s="153">
        <v>44</v>
      </c>
      <c r="G147" s="152"/>
      <c r="H147" s="152">
        <v>69.5</v>
      </c>
      <c r="I147" s="154">
        <v>69.5</v>
      </c>
      <c r="J147" s="155" t="s">
        <v>689</v>
      </c>
      <c r="K147" s="156">
        <f>H147-F147</f>
        <v>25.5</v>
      </c>
      <c r="L147" s="157">
        <f>K147/F147</f>
        <v>0.57954545454545459</v>
      </c>
      <c r="M147" s="152" t="s">
        <v>578</v>
      </c>
      <c r="N147" s="158">
        <v>42977</v>
      </c>
      <c r="O147" s="1"/>
      <c r="P147" s="1"/>
      <c r="Q147" s="22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49">
        <v>61</v>
      </c>
      <c r="B148" s="150">
        <v>42549</v>
      </c>
      <c r="C148" s="150"/>
      <c r="D148" s="151" t="s">
        <v>690</v>
      </c>
      <c r="E148" s="152" t="s">
        <v>575</v>
      </c>
      <c r="F148" s="153">
        <v>262.5</v>
      </c>
      <c r="G148" s="152"/>
      <c r="H148" s="152">
        <v>340</v>
      </c>
      <c r="I148" s="154">
        <v>333</v>
      </c>
      <c r="J148" s="155" t="s">
        <v>691</v>
      </c>
      <c r="K148" s="156">
        <v>77.5</v>
      </c>
      <c r="L148" s="157">
        <v>0.29523809523809502</v>
      </c>
      <c r="M148" s="152" t="s">
        <v>578</v>
      </c>
      <c r="N148" s="158">
        <v>43017</v>
      </c>
      <c r="O148" s="1"/>
      <c r="P148" s="1"/>
      <c r="Q148" s="22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49">
        <v>62</v>
      </c>
      <c r="B149" s="150">
        <v>42549</v>
      </c>
      <c r="C149" s="150"/>
      <c r="D149" s="151" t="s">
        <v>692</v>
      </c>
      <c r="E149" s="152" t="s">
        <v>575</v>
      </c>
      <c r="F149" s="153">
        <v>840</v>
      </c>
      <c r="G149" s="152"/>
      <c r="H149" s="152">
        <v>1230</v>
      </c>
      <c r="I149" s="154">
        <v>1230</v>
      </c>
      <c r="J149" s="155" t="s">
        <v>662</v>
      </c>
      <c r="K149" s="156">
        <v>390</v>
      </c>
      <c r="L149" s="157">
        <v>0.46428571428571402</v>
      </c>
      <c r="M149" s="152" t="s">
        <v>578</v>
      </c>
      <c r="N149" s="158">
        <v>42649</v>
      </c>
      <c r="O149" s="1"/>
      <c r="P149" s="1"/>
      <c r="Q149" s="22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72">
        <v>63</v>
      </c>
      <c r="B150" s="173">
        <v>42556</v>
      </c>
      <c r="C150" s="173"/>
      <c r="D150" s="174" t="s">
        <v>693</v>
      </c>
      <c r="E150" s="175" t="s">
        <v>575</v>
      </c>
      <c r="F150" s="175">
        <v>395</v>
      </c>
      <c r="G150" s="176"/>
      <c r="H150" s="176">
        <f>(468.5+342.5)/2</f>
        <v>405.5</v>
      </c>
      <c r="I150" s="176">
        <v>510</v>
      </c>
      <c r="J150" s="177" t="s">
        <v>694</v>
      </c>
      <c r="K150" s="178">
        <f t="shared" ref="K150:K156" si="32">H150-F150</f>
        <v>10.5</v>
      </c>
      <c r="L150" s="179">
        <f t="shared" ref="L150:L156" si="33">K150/F150</f>
        <v>2.6582278481012658E-2</v>
      </c>
      <c r="M150" s="175" t="s">
        <v>595</v>
      </c>
      <c r="N150" s="173">
        <v>43606</v>
      </c>
      <c r="O150" s="1"/>
      <c r="P150" s="1"/>
      <c r="Q150" s="22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9">
        <v>64</v>
      </c>
      <c r="B151" s="160">
        <v>42584</v>
      </c>
      <c r="C151" s="160"/>
      <c r="D151" s="161" t="s">
        <v>695</v>
      </c>
      <c r="E151" s="162" t="s">
        <v>587</v>
      </c>
      <c r="F151" s="163">
        <f>169.5-12.8</f>
        <v>156.69999999999999</v>
      </c>
      <c r="G151" s="163"/>
      <c r="H151" s="164">
        <v>77</v>
      </c>
      <c r="I151" s="164" t="s">
        <v>696</v>
      </c>
      <c r="J151" s="165" t="s">
        <v>697</v>
      </c>
      <c r="K151" s="166">
        <f t="shared" si="32"/>
        <v>-79.699999999999989</v>
      </c>
      <c r="L151" s="167">
        <f t="shared" si="33"/>
        <v>-0.50861518825781749</v>
      </c>
      <c r="M151" s="163" t="s">
        <v>588</v>
      </c>
      <c r="N151" s="160">
        <v>43522</v>
      </c>
      <c r="O151" s="1"/>
      <c r="P151" s="1"/>
      <c r="Q151" s="22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9">
        <v>65</v>
      </c>
      <c r="B152" s="160">
        <v>42586</v>
      </c>
      <c r="C152" s="160"/>
      <c r="D152" s="161" t="s">
        <v>698</v>
      </c>
      <c r="E152" s="162" t="s">
        <v>575</v>
      </c>
      <c r="F152" s="163">
        <v>400</v>
      </c>
      <c r="G152" s="163"/>
      <c r="H152" s="164">
        <v>305</v>
      </c>
      <c r="I152" s="164">
        <v>475</v>
      </c>
      <c r="J152" s="165" t="s">
        <v>699</v>
      </c>
      <c r="K152" s="166">
        <f t="shared" si="32"/>
        <v>-95</v>
      </c>
      <c r="L152" s="167">
        <f t="shared" si="33"/>
        <v>-0.23749999999999999</v>
      </c>
      <c r="M152" s="163" t="s">
        <v>588</v>
      </c>
      <c r="N152" s="160">
        <v>43606</v>
      </c>
      <c r="O152" s="1"/>
      <c r="P152" s="1"/>
      <c r="Q152" s="22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49">
        <v>66</v>
      </c>
      <c r="B153" s="150">
        <v>42593</v>
      </c>
      <c r="C153" s="150"/>
      <c r="D153" s="151" t="s">
        <v>700</v>
      </c>
      <c r="E153" s="152" t="s">
        <v>575</v>
      </c>
      <c r="F153" s="153">
        <v>86.5</v>
      </c>
      <c r="G153" s="152"/>
      <c r="H153" s="152">
        <v>130</v>
      </c>
      <c r="I153" s="154">
        <v>130</v>
      </c>
      <c r="J153" s="155" t="s">
        <v>701</v>
      </c>
      <c r="K153" s="156">
        <f t="shared" si="32"/>
        <v>43.5</v>
      </c>
      <c r="L153" s="157">
        <f t="shared" si="33"/>
        <v>0.50289017341040465</v>
      </c>
      <c r="M153" s="152" t="s">
        <v>578</v>
      </c>
      <c r="N153" s="158">
        <v>43091</v>
      </c>
      <c r="O153" s="1"/>
      <c r="P153" s="1"/>
      <c r="Q153" s="22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9">
        <v>67</v>
      </c>
      <c r="B154" s="160">
        <v>42600</v>
      </c>
      <c r="C154" s="160"/>
      <c r="D154" s="161" t="s">
        <v>120</v>
      </c>
      <c r="E154" s="162" t="s">
        <v>575</v>
      </c>
      <c r="F154" s="163">
        <v>133.5</v>
      </c>
      <c r="G154" s="163"/>
      <c r="H154" s="164">
        <v>126.5</v>
      </c>
      <c r="I154" s="164">
        <v>178</v>
      </c>
      <c r="J154" s="165" t="s">
        <v>702</v>
      </c>
      <c r="K154" s="166">
        <f t="shared" si="32"/>
        <v>-7</v>
      </c>
      <c r="L154" s="167">
        <f t="shared" si="33"/>
        <v>-5.2434456928838954E-2</v>
      </c>
      <c r="M154" s="163" t="s">
        <v>588</v>
      </c>
      <c r="N154" s="160">
        <v>42615</v>
      </c>
      <c r="O154" s="1"/>
      <c r="P154" s="1"/>
      <c r="Q154" s="22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49">
        <v>68</v>
      </c>
      <c r="B155" s="150">
        <v>42613</v>
      </c>
      <c r="C155" s="150"/>
      <c r="D155" s="151" t="s">
        <v>703</v>
      </c>
      <c r="E155" s="152" t="s">
        <v>575</v>
      </c>
      <c r="F155" s="153">
        <v>560</v>
      </c>
      <c r="G155" s="152"/>
      <c r="H155" s="152">
        <v>725</v>
      </c>
      <c r="I155" s="154">
        <v>725</v>
      </c>
      <c r="J155" s="155" t="s">
        <v>608</v>
      </c>
      <c r="K155" s="156">
        <f t="shared" si="32"/>
        <v>165</v>
      </c>
      <c r="L155" s="157">
        <f t="shared" si="33"/>
        <v>0.29464285714285715</v>
      </c>
      <c r="M155" s="152" t="s">
        <v>578</v>
      </c>
      <c r="N155" s="158">
        <v>42456</v>
      </c>
      <c r="O155" s="1"/>
      <c r="P155" s="1"/>
      <c r="Q155" s="22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49">
        <v>69</v>
      </c>
      <c r="B156" s="150">
        <v>42614</v>
      </c>
      <c r="C156" s="150"/>
      <c r="D156" s="151" t="s">
        <v>704</v>
      </c>
      <c r="E156" s="152" t="s">
        <v>575</v>
      </c>
      <c r="F156" s="153">
        <v>160.5</v>
      </c>
      <c r="G156" s="152"/>
      <c r="H156" s="152">
        <v>210</v>
      </c>
      <c r="I156" s="154">
        <v>210</v>
      </c>
      <c r="J156" s="155" t="s">
        <v>608</v>
      </c>
      <c r="K156" s="156">
        <f t="shared" si="32"/>
        <v>49.5</v>
      </c>
      <c r="L156" s="157">
        <f t="shared" si="33"/>
        <v>0.30841121495327101</v>
      </c>
      <c r="M156" s="152" t="s">
        <v>578</v>
      </c>
      <c r="N156" s="158">
        <v>42871</v>
      </c>
      <c r="O156" s="1"/>
      <c r="P156" s="1"/>
      <c r="Q156" s="22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49">
        <v>70</v>
      </c>
      <c r="B157" s="150">
        <v>42646</v>
      </c>
      <c r="C157" s="150"/>
      <c r="D157" s="151" t="s">
        <v>407</v>
      </c>
      <c r="E157" s="152" t="s">
        <v>575</v>
      </c>
      <c r="F157" s="153">
        <v>430</v>
      </c>
      <c r="G157" s="152"/>
      <c r="H157" s="152">
        <v>596</v>
      </c>
      <c r="I157" s="154">
        <v>575</v>
      </c>
      <c r="J157" s="155" t="s">
        <v>705</v>
      </c>
      <c r="K157" s="156">
        <v>166</v>
      </c>
      <c r="L157" s="157">
        <v>0.38604651162790699</v>
      </c>
      <c r="M157" s="152" t="s">
        <v>578</v>
      </c>
      <c r="N157" s="158">
        <v>42769</v>
      </c>
      <c r="O157" s="1"/>
      <c r="P157" s="1"/>
      <c r="Q157" s="22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49">
        <v>71</v>
      </c>
      <c r="B158" s="150">
        <v>42657</v>
      </c>
      <c r="C158" s="150"/>
      <c r="D158" s="151" t="s">
        <v>706</v>
      </c>
      <c r="E158" s="152" t="s">
        <v>575</v>
      </c>
      <c r="F158" s="153">
        <v>280</v>
      </c>
      <c r="G158" s="152"/>
      <c r="H158" s="152">
        <v>345</v>
      </c>
      <c r="I158" s="154">
        <v>345</v>
      </c>
      <c r="J158" s="155" t="s">
        <v>608</v>
      </c>
      <c r="K158" s="156">
        <f t="shared" ref="K158:K163" si="34">H158-F158</f>
        <v>65</v>
      </c>
      <c r="L158" s="157">
        <f>K158/F158</f>
        <v>0.23214285714285715</v>
      </c>
      <c r="M158" s="152" t="s">
        <v>578</v>
      </c>
      <c r="N158" s="158">
        <v>42814</v>
      </c>
      <c r="O158" s="1"/>
      <c r="P158" s="1"/>
      <c r="Q158" s="22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49">
        <v>72</v>
      </c>
      <c r="B159" s="150">
        <v>42657</v>
      </c>
      <c r="C159" s="150"/>
      <c r="D159" s="151" t="s">
        <v>707</v>
      </c>
      <c r="E159" s="152" t="s">
        <v>575</v>
      </c>
      <c r="F159" s="153">
        <v>245</v>
      </c>
      <c r="G159" s="152"/>
      <c r="H159" s="152">
        <v>325.5</v>
      </c>
      <c r="I159" s="154">
        <v>330</v>
      </c>
      <c r="J159" s="155" t="s">
        <v>708</v>
      </c>
      <c r="K159" s="156">
        <f t="shared" si="34"/>
        <v>80.5</v>
      </c>
      <c r="L159" s="157">
        <f>K159/F159</f>
        <v>0.32857142857142857</v>
      </c>
      <c r="M159" s="152" t="s">
        <v>578</v>
      </c>
      <c r="N159" s="158">
        <v>42769</v>
      </c>
      <c r="O159" s="1"/>
      <c r="P159" s="1"/>
      <c r="Q159" s="22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49">
        <v>73</v>
      </c>
      <c r="B160" s="150">
        <v>42660</v>
      </c>
      <c r="C160" s="150"/>
      <c r="D160" s="151" t="s">
        <v>709</v>
      </c>
      <c r="E160" s="152" t="s">
        <v>575</v>
      </c>
      <c r="F160" s="153">
        <v>125</v>
      </c>
      <c r="G160" s="152"/>
      <c r="H160" s="152">
        <v>160</v>
      </c>
      <c r="I160" s="154">
        <v>160</v>
      </c>
      <c r="J160" s="155" t="s">
        <v>662</v>
      </c>
      <c r="K160" s="156">
        <f t="shared" si="34"/>
        <v>35</v>
      </c>
      <c r="L160" s="157">
        <v>0.28000000000000003</v>
      </c>
      <c r="M160" s="152" t="s">
        <v>578</v>
      </c>
      <c r="N160" s="158">
        <v>42803</v>
      </c>
      <c r="O160" s="1"/>
      <c r="P160" s="1"/>
      <c r="Q160" s="22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49">
        <v>74</v>
      </c>
      <c r="B161" s="150">
        <v>42660</v>
      </c>
      <c r="C161" s="150"/>
      <c r="D161" s="151" t="s">
        <v>710</v>
      </c>
      <c r="E161" s="152" t="s">
        <v>575</v>
      </c>
      <c r="F161" s="153">
        <v>114</v>
      </c>
      <c r="G161" s="152"/>
      <c r="H161" s="152">
        <v>145</v>
      </c>
      <c r="I161" s="154">
        <v>145</v>
      </c>
      <c r="J161" s="155" t="s">
        <v>662</v>
      </c>
      <c r="K161" s="156">
        <f t="shared" si="34"/>
        <v>31</v>
      </c>
      <c r="L161" s="157">
        <f>K161/F161</f>
        <v>0.27192982456140352</v>
      </c>
      <c r="M161" s="152" t="s">
        <v>578</v>
      </c>
      <c r="N161" s="158">
        <v>42859</v>
      </c>
      <c r="O161" s="1"/>
      <c r="P161" s="1"/>
      <c r="Q161" s="22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49">
        <v>75</v>
      </c>
      <c r="B162" s="150">
        <v>42660</v>
      </c>
      <c r="C162" s="150"/>
      <c r="D162" s="151" t="s">
        <v>711</v>
      </c>
      <c r="E162" s="152" t="s">
        <v>575</v>
      </c>
      <c r="F162" s="153">
        <v>212</v>
      </c>
      <c r="G162" s="152"/>
      <c r="H162" s="152">
        <v>280</v>
      </c>
      <c r="I162" s="154">
        <v>276</v>
      </c>
      <c r="J162" s="155" t="s">
        <v>712</v>
      </c>
      <c r="K162" s="156">
        <f t="shared" si="34"/>
        <v>68</v>
      </c>
      <c r="L162" s="157">
        <f>K162/F162</f>
        <v>0.32075471698113206</v>
      </c>
      <c r="M162" s="152" t="s">
        <v>578</v>
      </c>
      <c r="N162" s="158">
        <v>42858</v>
      </c>
      <c r="O162" s="1"/>
      <c r="P162" s="1"/>
      <c r="Q162" s="22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49">
        <v>76</v>
      </c>
      <c r="B163" s="150">
        <v>42678</v>
      </c>
      <c r="C163" s="150"/>
      <c r="D163" s="151" t="s">
        <v>454</v>
      </c>
      <c r="E163" s="152" t="s">
        <v>575</v>
      </c>
      <c r="F163" s="153">
        <v>155</v>
      </c>
      <c r="G163" s="152"/>
      <c r="H163" s="152">
        <v>210</v>
      </c>
      <c r="I163" s="154">
        <v>210</v>
      </c>
      <c r="J163" s="155" t="s">
        <v>713</v>
      </c>
      <c r="K163" s="156">
        <f t="shared" si="34"/>
        <v>55</v>
      </c>
      <c r="L163" s="157">
        <f>K163/F163</f>
        <v>0.35483870967741937</v>
      </c>
      <c r="M163" s="152" t="s">
        <v>578</v>
      </c>
      <c r="N163" s="158">
        <v>42944</v>
      </c>
      <c r="O163" s="1"/>
      <c r="P163" s="1"/>
      <c r="Q163" s="22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9">
        <v>77</v>
      </c>
      <c r="B164" s="160">
        <v>42710</v>
      </c>
      <c r="C164" s="160"/>
      <c r="D164" s="161" t="s">
        <v>714</v>
      </c>
      <c r="E164" s="162" t="s">
        <v>575</v>
      </c>
      <c r="F164" s="163">
        <v>150.5</v>
      </c>
      <c r="G164" s="163"/>
      <c r="H164" s="164">
        <v>72.5</v>
      </c>
      <c r="I164" s="164">
        <v>174</v>
      </c>
      <c r="J164" s="165" t="s">
        <v>715</v>
      </c>
      <c r="K164" s="166">
        <v>-78</v>
      </c>
      <c r="L164" s="167">
        <v>-0.51827242524916906</v>
      </c>
      <c r="M164" s="163" t="s">
        <v>588</v>
      </c>
      <c r="N164" s="160">
        <v>43333</v>
      </c>
      <c r="O164" s="1"/>
      <c r="P164" s="1"/>
      <c r="Q164" s="22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49">
        <v>78</v>
      </c>
      <c r="B165" s="150">
        <v>42712</v>
      </c>
      <c r="C165" s="150"/>
      <c r="D165" s="151" t="s">
        <v>716</v>
      </c>
      <c r="E165" s="152" t="s">
        <v>575</v>
      </c>
      <c r="F165" s="153">
        <v>380</v>
      </c>
      <c r="G165" s="152"/>
      <c r="H165" s="152">
        <v>478</v>
      </c>
      <c r="I165" s="154">
        <v>468</v>
      </c>
      <c r="J165" s="155" t="s">
        <v>662</v>
      </c>
      <c r="K165" s="156">
        <f>H165-F165</f>
        <v>98</v>
      </c>
      <c r="L165" s="157">
        <f>K165/F165</f>
        <v>0.25789473684210529</v>
      </c>
      <c r="M165" s="152" t="s">
        <v>578</v>
      </c>
      <c r="N165" s="158">
        <v>43025</v>
      </c>
      <c r="O165" s="1"/>
      <c r="P165" s="1"/>
      <c r="Q165" s="22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49">
        <v>79</v>
      </c>
      <c r="B166" s="150">
        <v>42734</v>
      </c>
      <c r="C166" s="150"/>
      <c r="D166" s="151" t="s">
        <v>119</v>
      </c>
      <c r="E166" s="152" t="s">
        <v>575</v>
      </c>
      <c r="F166" s="153">
        <v>305</v>
      </c>
      <c r="G166" s="152"/>
      <c r="H166" s="152">
        <v>375</v>
      </c>
      <c r="I166" s="154">
        <v>375</v>
      </c>
      <c r="J166" s="155" t="s">
        <v>662</v>
      </c>
      <c r="K166" s="156">
        <f>H166-F166</f>
        <v>70</v>
      </c>
      <c r="L166" s="157">
        <f>K166/F166</f>
        <v>0.22950819672131148</v>
      </c>
      <c r="M166" s="152" t="s">
        <v>578</v>
      </c>
      <c r="N166" s="158">
        <v>42768</v>
      </c>
      <c r="O166" s="1"/>
      <c r="P166" s="1"/>
      <c r="Q166" s="22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49">
        <v>80</v>
      </c>
      <c r="B167" s="150">
        <v>42739</v>
      </c>
      <c r="C167" s="150"/>
      <c r="D167" s="151" t="s">
        <v>102</v>
      </c>
      <c r="E167" s="152" t="s">
        <v>575</v>
      </c>
      <c r="F167" s="153">
        <v>99.5</v>
      </c>
      <c r="G167" s="152"/>
      <c r="H167" s="152">
        <v>158</v>
      </c>
      <c r="I167" s="154">
        <v>158</v>
      </c>
      <c r="J167" s="155" t="s">
        <v>662</v>
      </c>
      <c r="K167" s="156">
        <f>H167-F167</f>
        <v>58.5</v>
      </c>
      <c r="L167" s="157">
        <f>K167/F167</f>
        <v>0.5879396984924623</v>
      </c>
      <c r="M167" s="152" t="s">
        <v>578</v>
      </c>
      <c r="N167" s="158">
        <v>42898</v>
      </c>
      <c r="O167" s="1"/>
      <c r="P167" s="1"/>
      <c r="Q167" s="22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49">
        <v>81</v>
      </c>
      <c r="B168" s="150">
        <v>42739</v>
      </c>
      <c r="C168" s="150"/>
      <c r="D168" s="151" t="s">
        <v>102</v>
      </c>
      <c r="E168" s="152" t="s">
        <v>575</v>
      </c>
      <c r="F168" s="153">
        <v>99.5</v>
      </c>
      <c r="G168" s="152"/>
      <c r="H168" s="152">
        <v>158</v>
      </c>
      <c r="I168" s="154">
        <v>158</v>
      </c>
      <c r="J168" s="155" t="s">
        <v>662</v>
      </c>
      <c r="K168" s="156">
        <v>58.5</v>
      </c>
      <c r="L168" s="157">
        <v>0.58793969849246197</v>
      </c>
      <c r="M168" s="152" t="s">
        <v>578</v>
      </c>
      <c r="N168" s="158">
        <v>42898</v>
      </c>
      <c r="O168" s="1"/>
      <c r="P168" s="1"/>
      <c r="Q168" s="22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49">
        <v>82</v>
      </c>
      <c r="B169" s="150">
        <v>42786</v>
      </c>
      <c r="C169" s="150"/>
      <c r="D169" s="151" t="s">
        <v>208</v>
      </c>
      <c r="E169" s="152" t="s">
        <v>575</v>
      </c>
      <c r="F169" s="153">
        <v>140.5</v>
      </c>
      <c r="G169" s="152"/>
      <c r="H169" s="152">
        <v>220</v>
      </c>
      <c r="I169" s="154">
        <v>220</v>
      </c>
      <c r="J169" s="155" t="s">
        <v>662</v>
      </c>
      <c r="K169" s="156">
        <f>H169-F169</f>
        <v>79.5</v>
      </c>
      <c r="L169" s="157">
        <f>K169/F169</f>
        <v>0.5658362989323843</v>
      </c>
      <c r="M169" s="152" t="s">
        <v>578</v>
      </c>
      <c r="N169" s="158">
        <v>42864</v>
      </c>
      <c r="O169" s="1"/>
      <c r="P169" s="1"/>
      <c r="Q169" s="22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49">
        <v>83</v>
      </c>
      <c r="B170" s="150">
        <v>42786</v>
      </c>
      <c r="C170" s="150"/>
      <c r="D170" s="151" t="s">
        <v>717</v>
      </c>
      <c r="E170" s="152" t="s">
        <v>575</v>
      </c>
      <c r="F170" s="153">
        <v>202.5</v>
      </c>
      <c r="G170" s="152"/>
      <c r="H170" s="152">
        <v>234</v>
      </c>
      <c r="I170" s="154">
        <v>234</v>
      </c>
      <c r="J170" s="155" t="s">
        <v>662</v>
      </c>
      <c r="K170" s="156">
        <v>31.5</v>
      </c>
      <c r="L170" s="157">
        <v>0.155555555555556</v>
      </c>
      <c r="M170" s="152" t="s">
        <v>578</v>
      </c>
      <c r="N170" s="158">
        <v>42836</v>
      </c>
      <c r="O170" s="1"/>
      <c r="P170" s="1"/>
      <c r="Q170" s="22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49">
        <v>84</v>
      </c>
      <c r="B171" s="150">
        <v>42818</v>
      </c>
      <c r="C171" s="150"/>
      <c r="D171" s="151" t="s">
        <v>718</v>
      </c>
      <c r="E171" s="152" t="s">
        <v>575</v>
      </c>
      <c r="F171" s="153">
        <v>300.5</v>
      </c>
      <c r="G171" s="152"/>
      <c r="H171" s="152">
        <v>417.5</v>
      </c>
      <c r="I171" s="154">
        <v>420</v>
      </c>
      <c r="J171" s="155" t="s">
        <v>719</v>
      </c>
      <c r="K171" s="156">
        <f>H171-F171</f>
        <v>117</v>
      </c>
      <c r="L171" s="157">
        <f>K171/F171</f>
        <v>0.38935108153078202</v>
      </c>
      <c r="M171" s="152" t="s">
        <v>578</v>
      </c>
      <c r="N171" s="158">
        <v>43070</v>
      </c>
      <c r="O171" s="1"/>
      <c r="P171" s="1"/>
      <c r="Q171" s="22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49">
        <v>85</v>
      </c>
      <c r="B172" s="150">
        <v>42818</v>
      </c>
      <c r="C172" s="150"/>
      <c r="D172" s="151" t="s">
        <v>692</v>
      </c>
      <c r="E172" s="152" t="s">
        <v>575</v>
      </c>
      <c r="F172" s="153">
        <v>850</v>
      </c>
      <c r="G172" s="152"/>
      <c r="H172" s="152">
        <v>1042.5</v>
      </c>
      <c r="I172" s="154">
        <v>1023</v>
      </c>
      <c r="J172" s="155" t="s">
        <v>720</v>
      </c>
      <c r="K172" s="156">
        <v>192.5</v>
      </c>
      <c r="L172" s="157">
        <v>0.22647058823529401</v>
      </c>
      <c r="M172" s="152" t="s">
        <v>578</v>
      </c>
      <c r="N172" s="158">
        <v>42830</v>
      </c>
      <c r="O172" s="1"/>
      <c r="P172" s="1"/>
      <c r="Q172" s="22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49">
        <v>86</v>
      </c>
      <c r="B173" s="150">
        <v>42830</v>
      </c>
      <c r="C173" s="150"/>
      <c r="D173" s="151" t="s">
        <v>485</v>
      </c>
      <c r="E173" s="152" t="s">
        <v>575</v>
      </c>
      <c r="F173" s="153">
        <v>785</v>
      </c>
      <c r="G173" s="152"/>
      <c r="H173" s="152">
        <v>930</v>
      </c>
      <c r="I173" s="154">
        <v>920</v>
      </c>
      <c r="J173" s="155" t="s">
        <v>721</v>
      </c>
      <c r="K173" s="156">
        <f>H173-F173</f>
        <v>145</v>
      </c>
      <c r="L173" s="157">
        <f>K173/F173</f>
        <v>0.18471337579617833</v>
      </c>
      <c r="M173" s="152" t="s">
        <v>578</v>
      </c>
      <c r="N173" s="158">
        <v>42976</v>
      </c>
      <c r="O173" s="1"/>
      <c r="P173" s="1"/>
      <c r="Q173" s="22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9">
        <v>87</v>
      </c>
      <c r="B174" s="160">
        <v>42831</v>
      </c>
      <c r="C174" s="160"/>
      <c r="D174" s="161" t="s">
        <v>722</v>
      </c>
      <c r="E174" s="162" t="s">
        <v>575</v>
      </c>
      <c r="F174" s="163">
        <v>40</v>
      </c>
      <c r="G174" s="163"/>
      <c r="H174" s="164">
        <v>13.1</v>
      </c>
      <c r="I174" s="164">
        <v>60</v>
      </c>
      <c r="J174" s="165" t="s">
        <v>723</v>
      </c>
      <c r="K174" s="166">
        <v>-26.9</v>
      </c>
      <c r="L174" s="167">
        <v>-0.67249999999999999</v>
      </c>
      <c r="M174" s="163" t="s">
        <v>588</v>
      </c>
      <c r="N174" s="160">
        <v>43138</v>
      </c>
      <c r="O174" s="1"/>
      <c r="P174" s="1"/>
      <c r="Q174" s="22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49">
        <v>88</v>
      </c>
      <c r="B175" s="150">
        <v>42837</v>
      </c>
      <c r="C175" s="150"/>
      <c r="D175" s="151" t="s">
        <v>100</v>
      </c>
      <c r="E175" s="152" t="s">
        <v>575</v>
      </c>
      <c r="F175" s="153">
        <v>289.5</v>
      </c>
      <c r="G175" s="152"/>
      <c r="H175" s="152">
        <v>354</v>
      </c>
      <c r="I175" s="154">
        <v>360</v>
      </c>
      <c r="J175" s="155" t="s">
        <v>724</v>
      </c>
      <c r="K175" s="156">
        <f t="shared" ref="K175:K183" si="35">H175-F175</f>
        <v>64.5</v>
      </c>
      <c r="L175" s="157">
        <f t="shared" ref="L175:L183" si="36">K175/F175</f>
        <v>0.22279792746113988</v>
      </c>
      <c r="M175" s="152" t="s">
        <v>578</v>
      </c>
      <c r="N175" s="158">
        <v>43040</v>
      </c>
      <c r="O175" s="1"/>
      <c r="P175" s="1"/>
      <c r="Q175" s="22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49">
        <v>89</v>
      </c>
      <c r="B176" s="150">
        <v>42845</v>
      </c>
      <c r="C176" s="150"/>
      <c r="D176" s="151" t="s">
        <v>426</v>
      </c>
      <c r="E176" s="152" t="s">
        <v>575</v>
      </c>
      <c r="F176" s="153">
        <v>700</v>
      </c>
      <c r="G176" s="152"/>
      <c r="H176" s="152">
        <v>840</v>
      </c>
      <c r="I176" s="154">
        <v>840</v>
      </c>
      <c r="J176" s="155" t="s">
        <v>725</v>
      </c>
      <c r="K176" s="156">
        <f t="shared" si="35"/>
        <v>140</v>
      </c>
      <c r="L176" s="157">
        <f t="shared" si="36"/>
        <v>0.2</v>
      </c>
      <c r="M176" s="152" t="s">
        <v>578</v>
      </c>
      <c r="N176" s="158">
        <v>42893</v>
      </c>
      <c r="O176" s="1"/>
      <c r="P176" s="1"/>
      <c r="Q176" s="22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49">
        <v>90</v>
      </c>
      <c r="B177" s="150">
        <v>42887</v>
      </c>
      <c r="C177" s="150"/>
      <c r="D177" s="151" t="s">
        <v>726</v>
      </c>
      <c r="E177" s="152" t="s">
        <v>575</v>
      </c>
      <c r="F177" s="153">
        <v>130</v>
      </c>
      <c r="G177" s="152"/>
      <c r="H177" s="152">
        <v>144.25</v>
      </c>
      <c r="I177" s="154">
        <v>170</v>
      </c>
      <c r="J177" s="155" t="s">
        <v>727</v>
      </c>
      <c r="K177" s="156">
        <f t="shared" si="35"/>
        <v>14.25</v>
      </c>
      <c r="L177" s="157">
        <f t="shared" si="36"/>
        <v>0.10961538461538461</v>
      </c>
      <c r="M177" s="152" t="s">
        <v>578</v>
      </c>
      <c r="N177" s="158">
        <v>43675</v>
      </c>
      <c r="O177" s="1"/>
      <c r="P177" s="1"/>
      <c r="Q177" s="22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49">
        <v>91</v>
      </c>
      <c r="B178" s="150">
        <v>42901</v>
      </c>
      <c r="C178" s="150"/>
      <c r="D178" s="151" t="s">
        <v>728</v>
      </c>
      <c r="E178" s="152" t="s">
        <v>575</v>
      </c>
      <c r="F178" s="153">
        <v>214.5</v>
      </c>
      <c r="G178" s="152"/>
      <c r="H178" s="152">
        <v>262</v>
      </c>
      <c r="I178" s="154">
        <v>262</v>
      </c>
      <c r="J178" s="155" t="s">
        <v>597</v>
      </c>
      <c r="K178" s="156">
        <f t="shared" si="35"/>
        <v>47.5</v>
      </c>
      <c r="L178" s="157">
        <f t="shared" si="36"/>
        <v>0.22144522144522144</v>
      </c>
      <c r="M178" s="152" t="s">
        <v>578</v>
      </c>
      <c r="N178" s="158">
        <v>42977</v>
      </c>
      <c r="O178" s="1"/>
      <c r="P178" s="1"/>
      <c r="Q178" s="22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80">
        <v>92</v>
      </c>
      <c r="B179" s="181">
        <v>42933</v>
      </c>
      <c r="C179" s="181"/>
      <c r="D179" s="182" t="s">
        <v>729</v>
      </c>
      <c r="E179" s="183" t="s">
        <v>575</v>
      </c>
      <c r="F179" s="184">
        <v>370</v>
      </c>
      <c r="G179" s="183"/>
      <c r="H179" s="183">
        <v>447.5</v>
      </c>
      <c r="I179" s="185">
        <v>450</v>
      </c>
      <c r="J179" s="186" t="s">
        <v>662</v>
      </c>
      <c r="K179" s="156">
        <f t="shared" si="35"/>
        <v>77.5</v>
      </c>
      <c r="L179" s="187">
        <f t="shared" si="36"/>
        <v>0.20945945945945946</v>
      </c>
      <c r="M179" s="183" t="s">
        <v>578</v>
      </c>
      <c r="N179" s="188">
        <v>43035</v>
      </c>
      <c r="O179" s="1"/>
      <c r="P179" s="1"/>
      <c r="Q179" s="22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0">
        <v>93</v>
      </c>
      <c r="B180" s="181">
        <v>42943</v>
      </c>
      <c r="C180" s="181"/>
      <c r="D180" s="182" t="s">
        <v>206</v>
      </c>
      <c r="E180" s="183" t="s">
        <v>575</v>
      </c>
      <c r="F180" s="184">
        <v>657.5</v>
      </c>
      <c r="G180" s="183"/>
      <c r="H180" s="183">
        <v>825</v>
      </c>
      <c r="I180" s="185">
        <v>820</v>
      </c>
      <c r="J180" s="186" t="s">
        <v>662</v>
      </c>
      <c r="K180" s="156">
        <f t="shared" si="35"/>
        <v>167.5</v>
      </c>
      <c r="L180" s="187">
        <f t="shared" si="36"/>
        <v>0.25475285171102663</v>
      </c>
      <c r="M180" s="183" t="s">
        <v>578</v>
      </c>
      <c r="N180" s="188">
        <v>43090</v>
      </c>
      <c r="O180" s="1"/>
      <c r="P180" s="1"/>
      <c r="Q180" s="22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49">
        <v>94</v>
      </c>
      <c r="B181" s="150">
        <v>42964</v>
      </c>
      <c r="C181" s="150"/>
      <c r="D181" s="151" t="s">
        <v>380</v>
      </c>
      <c r="E181" s="152" t="s">
        <v>575</v>
      </c>
      <c r="F181" s="153">
        <v>605</v>
      </c>
      <c r="G181" s="152"/>
      <c r="H181" s="152">
        <v>750</v>
      </c>
      <c r="I181" s="154">
        <v>750</v>
      </c>
      <c r="J181" s="155" t="s">
        <v>721</v>
      </c>
      <c r="K181" s="156">
        <f t="shared" si="35"/>
        <v>145</v>
      </c>
      <c r="L181" s="157">
        <f t="shared" si="36"/>
        <v>0.23966942148760331</v>
      </c>
      <c r="M181" s="152" t="s">
        <v>578</v>
      </c>
      <c r="N181" s="158">
        <v>43027</v>
      </c>
      <c r="O181" s="1"/>
      <c r="P181" s="1"/>
      <c r="Q181" s="22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9">
        <v>95</v>
      </c>
      <c r="B182" s="160">
        <v>42979</v>
      </c>
      <c r="C182" s="160"/>
      <c r="D182" s="168" t="s">
        <v>730</v>
      </c>
      <c r="E182" s="163" t="s">
        <v>575</v>
      </c>
      <c r="F182" s="163">
        <v>255</v>
      </c>
      <c r="G182" s="164"/>
      <c r="H182" s="164">
        <v>217.25</v>
      </c>
      <c r="I182" s="164">
        <v>320</v>
      </c>
      <c r="J182" s="165" t="s">
        <v>731</v>
      </c>
      <c r="K182" s="166">
        <f t="shared" si="35"/>
        <v>-37.75</v>
      </c>
      <c r="L182" s="169">
        <f t="shared" si="36"/>
        <v>-0.14803921568627451</v>
      </c>
      <c r="M182" s="163" t="s">
        <v>588</v>
      </c>
      <c r="N182" s="160">
        <v>43661</v>
      </c>
      <c r="O182" s="1"/>
      <c r="P182" s="1"/>
      <c r="Q182" s="22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49">
        <v>96</v>
      </c>
      <c r="B183" s="150">
        <v>42997</v>
      </c>
      <c r="C183" s="150"/>
      <c r="D183" s="151" t="s">
        <v>732</v>
      </c>
      <c r="E183" s="152" t="s">
        <v>575</v>
      </c>
      <c r="F183" s="153">
        <v>215</v>
      </c>
      <c r="G183" s="152"/>
      <c r="H183" s="152">
        <v>258</v>
      </c>
      <c r="I183" s="154">
        <v>258</v>
      </c>
      <c r="J183" s="155" t="s">
        <v>662</v>
      </c>
      <c r="K183" s="156">
        <f t="shared" si="35"/>
        <v>43</v>
      </c>
      <c r="L183" s="157">
        <f t="shared" si="36"/>
        <v>0.2</v>
      </c>
      <c r="M183" s="152" t="s">
        <v>578</v>
      </c>
      <c r="N183" s="158">
        <v>43040</v>
      </c>
      <c r="O183" s="1"/>
      <c r="P183" s="1"/>
      <c r="Q183" s="22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49">
        <v>97</v>
      </c>
      <c r="B184" s="150">
        <v>42997</v>
      </c>
      <c r="C184" s="150"/>
      <c r="D184" s="151" t="s">
        <v>732</v>
      </c>
      <c r="E184" s="152" t="s">
        <v>575</v>
      </c>
      <c r="F184" s="153">
        <v>215</v>
      </c>
      <c r="G184" s="152"/>
      <c r="H184" s="152">
        <v>258</v>
      </c>
      <c r="I184" s="154">
        <v>258</v>
      </c>
      <c r="J184" s="186" t="s">
        <v>662</v>
      </c>
      <c r="K184" s="156">
        <v>43</v>
      </c>
      <c r="L184" s="157">
        <v>0.2</v>
      </c>
      <c r="M184" s="152" t="s">
        <v>578</v>
      </c>
      <c r="N184" s="158">
        <v>43040</v>
      </c>
      <c r="O184" s="1"/>
      <c r="P184" s="1"/>
      <c r="Q184" s="22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80">
        <v>98</v>
      </c>
      <c r="B185" s="181">
        <v>42998</v>
      </c>
      <c r="C185" s="181"/>
      <c r="D185" s="182" t="s">
        <v>733</v>
      </c>
      <c r="E185" s="183" t="s">
        <v>575</v>
      </c>
      <c r="F185" s="153">
        <v>75</v>
      </c>
      <c r="G185" s="183"/>
      <c r="H185" s="183">
        <v>90</v>
      </c>
      <c r="I185" s="185">
        <v>90</v>
      </c>
      <c r="J185" s="155" t="s">
        <v>734</v>
      </c>
      <c r="K185" s="156">
        <f t="shared" ref="K185:K190" si="37">H185-F185</f>
        <v>15</v>
      </c>
      <c r="L185" s="157">
        <f t="shared" ref="L185:L190" si="38">K185/F185</f>
        <v>0.2</v>
      </c>
      <c r="M185" s="152" t="s">
        <v>578</v>
      </c>
      <c r="N185" s="158">
        <v>43019</v>
      </c>
      <c r="O185" s="1"/>
      <c r="P185" s="1"/>
      <c r="Q185" s="22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0">
        <v>99</v>
      </c>
      <c r="B186" s="181">
        <v>43011</v>
      </c>
      <c r="C186" s="181"/>
      <c r="D186" s="182" t="s">
        <v>735</v>
      </c>
      <c r="E186" s="183" t="s">
        <v>575</v>
      </c>
      <c r="F186" s="184">
        <v>315</v>
      </c>
      <c r="G186" s="183"/>
      <c r="H186" s="183">
        <v>392</v>
      </c>
      <c r="I186" s="185">
        <v>384</v>
      </c>
      <c r="J186" s="186" t="s">
        <v>736</v>
      </c>
      <c r="K186" s="156">
        <f t="shared" si="37"/>
        <v>77</v>
      </c>
      <c r="L186" s="187">
        <f t="shared" si="38"/>
        <v>0.24444444444444444</v>
      </c>
      <c r="M186" s="183" t="s">
        <v>578</v>
      </c>
      <c r="N186" s="188">
        <v>43017</v>
      </c>
      <c r="O186" s="1"/>
      <c r="P186" s="1"/>
      <c r="Q186" s="22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0">
        <v>100</v>
      </c>
      <c r="B187" s="181">
        <v>43013</v>
      </c>
      <c r="C187" s="181"/>
      <c r="D187" s="182" t="s">
        <v>458</v>
      </c>
      <c r="E187" s="183" t="s">
        <v>575</v>
      </c>
      <c r="F187" s="184">
        <v>145</v>
      </c>
      <c r="G187" s="183"/>
      <c r="H187" s="183">
        <v>179</v>
      </c>
      <c r="I187" s="185">
        <v>180</v>
      </c>
      <c r="J187" s="186" t="s">
        <v>737</v>
      </c>
      <c r="K187" s="156">
        <f t="shared" si="37"/>
        <v>34</v>
      </c>
      <c r="L187" s="187">
        <f t="shared" si="38"/>
        <v>0.23448275862068965</v>
      </c>
      <c r="M187" s="183" t="s">
        <v>578</v>
      </c>
      <c r="N187" s="188">
        <v>43025</v>
      </c>
      <c r="O187" s="1"/>
      <c r="P187" s="1"/>
      <c r="Q187" s="22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0">
        <v>101</v>
      </c>
      <c r="B188" s="181">
        <v>43014</v>
      </c>
      <c r="C188" s="181"/>
      <c r="D188" s="182" t="s">
        <v>355</v>
      </c>
      <c r="E188" s="183" t="s">
        <v>575</v>
      </c>
      <c r="F188" s="184">
        <v>256</v>
      </c>
      <c r="G188" s="183"/>
      <c r="H188" s="183">
        <v>323</v>
      </c>
      <c r="I188" s="185">
        <v>320</v>
      </c>
      <c r="J188" s="186" t="s">
        <v>662</v>
      </c>
      <c r="K188" s="156">
        <f t="shared" si="37"/>
        <v>67</v>
      </c>
      <c r="L188" s="187">
        <f t="shared" si="38"/>
        <v>0.26171875</v>
      </c>
      <c r="M188" s="183" t="s">
        <v>578</v>
      </c>
      <c r="N188" s="188">
        <v>43067</v>
      </c>
      <c r="O188" s="1"/>
      <c r="P188" s="1"/>
      <c r="Q188" s="22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0">
        <v>102</v>
      </c>
      <c r="B189" s="181">
        <v>43017</v>
      </c>
      <c r="C189" s="181"/>
      <c r="D189" s="182" t="s">
        <v>369</v>
      </c>
      <c r="E189" s="183" t="s">
        <v>575</v>
      </c>
      <c r="F189" s="184">
        <v>137.5</v>
      </c>
      <c r="G189" s="183"/>
      <c r="H189" s="183">
        <v>184</v>
      </c>
      <c r="I189" s="185">
        <v>183</v>
      </c>
      <c r="J189" s="186" t="s">
        <v>738</v>
      </c>
      <c r="K189" s="156">
        <f t="shared" si="37"/>
        <v>46.5</v>
      </c>
      <c r="L189" s="187">
        <f t="shared" si="38"/>
        <v>0.33818181818181819</v>
      </c>
      <c r="M189" s="183" t="s">
        <v>578</v>
      </c>
      <c r="N189" s="188">
        <v>43108</v>
      </c>
      <c r="O189" s="1"/>
      <c r="P189" s="1"/>
      <c r="Q189" s="22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0">
        <v>103</v>
      </c>
      <c r="B190" s="181">
        <v>43018</v>
      </c>
      <c r="C190" s="181"/>
      <c r="D190" s="182" t="s">
        <v>739</v>
      </c>
      <c r="E190" s="183" t="s">
        <v>575</v>
      </c>
      <c r="F190" s="184">
        <v>125.5</v>
      </c>
      <c r="G190" s="183"/>
      <c r="H190" s="183">
        <v>158</v>
      </c>
      <c r="I190" s="185">
        <v>155</v>
      </c>
      <c r="J190" s="186" t="s">
        <v>740</v>
      </c>
      <c r="K190" s="156">
        <f t="shared" si="37"/>
        <v>32.5</v>
      </c>
      <c r="L190" s="187">
        <f t="shared" si="38"/>
        <v>0.25896414342629481</v>
      </c>
      <c r="M190" s="183" t="s">
        <v>578</v>
      </c>
      <c r="N190" s="188">
        <v>43067</v>
      </c>
      <c r="O190" s="1"/>
      <c r="P190" s="1"/>
      <c r="Q190" s="22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0">
        <v>104</v>
      </c>
      <c r="B191" s="181">
        <v>43018</v>
      </c>
      <c r="C191" s="181"/>
      <c r="D191" s="182" t="s">
        <v>741</v>
      </c>
      <c r="E191" s="183" t="s">
        <v>575</v>
      </c>
      <c r="F191" s="184">
        <v>895</v>
      </c>
      <c r="G191" s="183"/>
      <c r="H191" s="183">
        <v>1122.5</v>
      </c>
      <c r="I191" s="185">
        <v>1078</v>
      </c>
      <c r="J191" s="186" t="s">
        <v>742</v>
      </c>
      <c r="K191" s="156">
        <v>227.5</v>
      </c>
      <c r="L191" s="187">
        <v>0.25418994413407803</v>
      </c>
      <c r="M191" s="183" t="s">
        <v>578</v>
      </c>
      <c r="N191" s="188">
        <v>43117</v>
      </c>
      <c r="O191" s="1"/>
      <c r="P191" s="1"/>
      <c r="Q191" s="22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0">
        <v>105</v>
      </c>
      <c r="B192" s="181">
        <v>43020</v>
      </c>
      <c r="C192" s="181"/>
      <c r="D192" s="182" t="s">
        <v>364</v>
      </c>
      <c r="E192" s="183" t="s">
        <v>575</v>
      </c>
      <c r="F192" s="184">
        <v>525</v>
      </c>
      <c r="G192" s="183"/>
      <c r="H192" s="183">
        <v>629</v>
      </c>
      <c r="I192" s="185">
        <v>629</v>
      </c>
      <c r="J192" s="186" t="s">
        <v>662</v>
      </c>
      <c r="K192" s="156">
        <v>104</v>
      </c>
      <c r="L192" s="187">
        <v>0.19809523809523799</v>
      </c>
      <c r="M192" s="183" t="s">
        <v>578</v>
      </c>
      <c r="N192" s="188">
        <v>43119</v>
      </c>
      <c r="O192" s="1"/>
      <c r="P192" s="1"/>
      <c r="Q192" s="22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0">
        <v>106</v>
      </c>
      <c r="B193" s="181">
        <v>43046</v>
      </c>
      <c r="C193" s="181"/>
      <c r="D193" s="182" t="s">
        <v>402</v>
      </c>
      <c r="E193" s="183" t="s">
        <v>575</v>
      </c>
      <c r="F193" s="184">
        <v>740</v>
      </c>
      <c r="G193" s="183"/>
      <c r="H193" s="183">
        <v>892.5</v>
      </c>
      <c r="I193" s="185">
        <v>900</v>
      </c>
      <c r="J193" s="186" t="s">
        <v>743</v>
      </c>
      <c r="K193" s="156">
        <f>H193-F193</f>
        <v>152.5</v>
      </c>
      <c r="L193" s="187">
        <f>K193/F193</f>
        <v>0.20608108108108109</v>
      </c>
      <c r="M193" s="183" t="s">
        <v>578</v>
      </c>
      <c r="N193" s="188">
        <v>43052</v>
      </c>
      <c r="O193" s="1"/>
      <c r="P193" s="1"/>
      <c r="Q193" s="22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49">
        <v>107</v>
      </c>
      <c r="B194" s="150">
        <v>43073</v>
      </c>
      <c r="C194" s="150"/>
      <c r="D194" s="151" t="s">
        <v>744</v>
      </c>
      <c r="E194" s="152" t="s">
        <v>575</v>
      </c>
      <c r="F194" s="153">
        <v>118.5</v>
      </c>
      <c r="G194" s="152"/>
      <c r="H194" s="152">
        <v>143.5</v>
      </c>
      <c r="I194" s="154">
        <v>145</v>
      </c>
      <c r="J194" s="155" t="s">
        <v>745</v>
      </c>
      <c r="K194" s="156">
        <f>H194-F194</f>
        <v>25</v>
      </c>
      <c r="L194" s="157">
        <f>K194/F194</f>
        <v>0.2109704641350211</v>
      </c>
      <c r="M194" s="152" t="s">
        <v>578</v>
      </c>
      <c r="N194" s="158">
        <v>43097</v>
      </c>
      <c r="O194" s="1"/>
      <c r="P194" s="1"/>
      <c r="Q194" s="22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9">
        <v>108</v>
      </c>
      <c r="B195" s="160">
        <v>43090</v>
      </c>
      <c r="C195" s="160"/>
      <c r="D195" s="161" t="s">
        <v>431</v>
      </c>
      <c r="E195" s="162" t="s">
        <v>575</v>
      </c>
      <c r="F195" s="163">
        <v>715</v>
      </c>
      <c r="G195" s="163"/>
      <c r="H195" s="164">
        <v>500</v>
      </c>
      <c r="I195" s="164">
        <v>872</v>
      </c>
      <c r="J195" s="165" t="s">
        <v>746</v>
      </c>
      <c r="K195" s="166">
        <f>H195-F195</f>
        <v>-215</v>
      </c>
      <c r="L195" s="167">
        <f>K195/F195</f>
        <v>-0.30069930069930068</v>
      </c>
      <c r="M195" s="163" t="s">
        <v>588</v>
      </c>
      <c r="N195" s="160">
        <v>43670</v>
      </c>
      <c r="O195" s="1"/>
      <c r="P195" s="1"/>
      <c r="Q195" s="22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49">
        <v>109</v>
      </c>
      <c r="B196" s="150">
        <v>43098</v>
      </c>
      <c r="C196" s="150"/>
      <c r="D196" s="151" t="s">
        <v>735</v>
      </c>
      <c r="E196" s="152" t="s">
        <v>575</v>
      </c>
      <c r="F196" s="153">
        <v>435</v>
      </c>
      <c r="G196" s="152"/>
      <c r="H196" s="152">
        <v>542.5</v>
      </c>
      <c r="I196" s="154">
        <v>539</v>
      </c>
      <c r="J196" s="155" t="s">
        <v>662</v>
      </c>
      <c r="K196" s="156">
        <v>107.5</v>
      </c>
      <c r="L196" s="157">
        <v>0.247126436781609</v>
      </c>
      <c r="M196" s="152" t="s">
        <v>578</v>
      </c>
      <c r="N196" s="158">
        <v>43206</v>
      </c>
      <c r="O196" s="1"/>
      <c r="P196" s="1"/>
      <c r="Q196" s="223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49">
        <v>110</v>
      </c>
      <c r="B197" s="150">
        <v>43098</v>
      </c>
      <c r="C197" s="150"/>
      <c r="D197" s="151" t="s">
        <v>546</v>
      </c>
      <c r="E197" s="152" t="s">
        <v>575</v>
      </c>
      <c r="F197" s="153">
        <v>885</v>
      </c>
      <c r="G197" s="152"/>
      <c r="H197" s="152">
        <v>1090</v>
      </c>
      <c r="I197" s="154">
        <v>1084</v>
      </c>
      <c r="J197" s="155" t="s">
        <v>662</v>
      </c>
      <c r="K197" s="156">
        <v>205</v>
      </c>
      <c r="L197" s="157">
        <v>0.23163841807909599</v>
      </c>
      <c r="M197" s="152" t="s">
        <v>578</v>
      </c>
      <c r="N197" s="158">
        <v>43213</v>
      </c>
      <c r="O197" s="1"/>
      <c r="P197" s="1"/>
      <c r="Q197" s="223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9">
        <v>111</v>
      </c>
      <c r="B198" s="190">
        <v>43192</v>
      </c>
      <c r="C198" s="190"/>
      <c r="D198" s="168" t="s">
        <v>747</v>
      </c>
      <c r="E198" s="163" t="s">
        <v>575</v>
      </c>
      <c r="F198" s="191">
        <v>478.5</v>
      </c>
      <c r="G198" s="163"/>
      <c r="H198" s="163">
        <v>442</v>
      </c>
      <c r="I198" s="164">
        <v>613</v>
      </c>
      <c r="J198" s="165" t="s">
        <v>748</v>
      </c>
      <c r="K198" s="166">
        <f>H198-F198</f>
        <v>-36.5</v>
      </c>
      <c r="L198" s="167">
        <f>K198/F198</f>
        <v>-7.6280041797283177E-2</v>
      </c>
      <c r="M198" s="163" t="s">
        <v>588</v>
      </c>
      <c r="N198" s="160">
        <v>43762</v>
      </c>
      <c r="O198" s="1"/>
      <c r="P198" s="1"/>
      <c r="Q198" s="223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9">
        <v>112</v>
      </c>
      <c r="B199" s="160">
        <v>43194</v>
      </c>
      <c r="C199" s="160"/>
      <c r="D199" s="161" t="s">
        <v>749</v>
      </c>
      <c r="E199" s="162" t="s">
        <v>575</v>
      </c>
      <c r="F199" s="163">
        <f>141.5-7.3</f>
        <v>134.19999999999999</v>
      </c>
      <c r="G199" s="163"/>
      <c r="H199" s="164">
        <v>77</v>
      </c>
      <c r="I199" s="164">
        <v>180</v>
      </c>
      <c r="J199" s="165" t="s">
        <v>750</v>
      </c>
      <c r="K199" s="166">
        <f>H199-F199</f>
        <v>-57.199999999999989</v>
      </c>
      <c r="L199" s="167">
        <f>K199/F199</f>
        <v>-0.42622950819672129</v>
      </c>
      <c r="M199" s="163" t="s">
        <v>588</v>
      </c>
      <c r="N199" s="160">
        <v>43522</v>
      </c>
      <c r="O199" s="1"/>
      <c r="P199" s="1"/>
      <c r="Q199" s="223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9">
        <v>113</v>
      </c>
      <c r="B200" s="160">
        <v>43209</v>
      </c>
      <c r="C200" s="160"/>
      <c r="D200" s="161" t="s">
        <v>751</v>
      </c>
      <c r="E200" s="162" t="s">
        <v>575</v>
      </c>
      <c r="F200" s="163">
        <v>430</v>
      </c>
      <c r="G200" s="163"/>
      <c r="H200" s="164">
        <v>220</v>
      </c>
      <c r="I200" s="164">
        <v>537</v>
      </c>
      <c r="J200" s="165" t="s">
        <v>752</v>
      </c>
      <c r="K200" s="166">
        <f>H200-F200</f>
        <v>-210</v>
      </c>
      <c r="L200" s="167">
        <f>K200/F200</f>
        <v>-0.48837209302325579</v>
      </c>
      <c r="M200" s="163" t="s">
        <v>588</v>
      </c>
      <c r="N200" s="160">
        <v>43252</v>
      </c>
      <c r="O200" s="1"/>
      <c r="P200" s="1"/>
      <c r="Q200" s="223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0">
        <v>114</v>
      </c>
      <c r="B201" s="181">
        <v>43220</v>
      </c>
      <c r="C201" s="181"/>
      <c r="D201" s="182" t="s">
        <v>753</v>
      </c>
      <c r="E201" s="183" t="s">
        <v>575</v>
      </c>
      <c r="F201" s="183">
        <v>153.5</v>
      </c>
      <c r="G201" s="183"/>
      <c r="H201" s="183">
        <v>196</v>
      </c>
      <c r="I201" s="185">
        <v>196</v>
      </c>
      <c r="J201" s="155" t="s">
        <v>754</v>
      </c>
      <c r="K201" s="156">
        <f>H201-F201</f>
        <v>42.5</v>
      </c>
      <c r="L201" s="157">
        <f>K201/F201</f>
        <v>0.27687296416938112</v>
      </c>
      <c r="M201" s="152" t="s">
        <v>578</v>
      </c>
      <c r="N201" s="158">
        <v>43605</v>
      </c>
      <c r="O201" s="1"/>
      <c r="P201" s="1"/>
      <c r="Q201" s="223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9">
        <v>115</v>
      </c>
      <c r="B202" s="160">
        <v>43306</v>
      </c>
      <c r="C202" s="160"/>
      <c r="D202" s="161" t="s">
        <v>722</v>
      </c>
      <c r="E202" s="162" t="s">
        <v>575</v>
      </c>
      <c r="F202" s="163">
        <v>27.5</v>
      </c>
      <c r="G202" s="163"/>
      <c r="H202" s="164">
        <v>13.1</v>
      </c>
      <c r="I202" s="164">
        <v>60</v>
      </c>
      <c r="J202" s="165" t="s">
        <v>755</v>
      </c>
      <c r="K202" s="166">
        <v>-14.4</v>
      </c>
      <c r="L202" s="167">
        <v>-0.52363636363636401</v>
      </c>
      <c r="M202" s="163" t="s">
        <v>588</v>
      </c>
      <c r="N202" s="160">
        <v>43138</v>
      </c>
      <c r="O202" s="1"/>
      <c r="P202" s="1"/>
      <c r="Q202" s="223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9">
        <v>116</v>
      </c>
      <c r="B203" s="190">
        <v>43318</v>
      </c>
      <c r="C203" s="190"/>
      <c r="D203" s="168" t="s">
        <v>756</v>
      </c>
      <c r="E203" s="163" t="s">
        <v>575</v>
      </c>
      <c r="F203" s="163">
        <v>148.5</v>
      </c>
      <c r="G203" s="163"/>
      <c r="H203" s="163">
        <v>102</v>
      </c>
      <c r="I203" s="164">
        <v>182</v>
      </c>
      <c r="J203" s="165" t="s">
        <v>757</v>
      </c>
      <c r="K203" s="166">
        <f>H203-F203</f>
        <v>-46.5</v>
      </c>
      <c r="L203" s="167">
        <f>K203/F203</f>
        <v>-0.31313131313131315</v>
      </c>
      <c r="M203" s="163" t="s">
        <v>588</v>
      </c>
      <c r="N203" s="160">
        <v>43661</v>
      </c>
      <c r="O203" s="1"/>
      <c r="P203" s="1"/>
      <c r="Q203" s="223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49">
        <v>117</v>
      </c>
      <c r="B204" s="150">
        <v>43335</v>
      </c>
      <c r="C204" s="150"/>
      <c r="D204" s="151" t="s">
        <v>758</v>
      </c>
      <c r="E204" s="152" t="s">
        <v>575</v>
      </c>
      <c r="F204" s="183">
        <v>285</v>
      </c>
      <c r="G204" s="152"/>
      <c r="H204" s="152">
        <v>355</v>
      </c>
      <c r="I204" s="154">
        <v>364</v>
      </c>
      <c r="J204" s="155" t="s">
        <v>759</v>
      </c>
      <c r="K204" s="156">
        <v>70</v>
      </c>
      <c r="L204" s="157">
        <v>0.24561403508771901</v>
      </c>
      <c r="M204" s="152" t="s">
        <v>578</v>
      </c>
      <c r="N204" s="158">
        <v>43455</v>
      </c>
      <c r="O204" s="1"/>
      <c r="P204" s="1"/>
      <c r="Q204" s="223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49">
        <v>118</v>
      </c>
      <c r="B205" s="150">
        <v>43341</v>
      </c>
      <c r="C205" s="150"/>
      <c r="D205" s="151" t="s">
        <v>392</v>
      </c>
      <c r="E205" s="152" t="s">
        <v>575</v>
      </c>
      <c r="F205" s="183">
        <v>525</v>
      </c>
      <c r="G205" s="152"/>
      <c r="H205" s="152">
        <v>585</v>
      </c>
      <c r="I205" s="154">
        <v>635</v>
      </c>
      <c r="J205" s="155" t="s">
        <v>760</v>
      </c>
      <c r="K205" s="156">
        <f t="shared" ref="K205:K236" si="39">H205-F205</f>
        <v>60</v>
      </c>
      <c r="L205" s="157">
        <f t="shared" ref="L205:L236" si="40">K205/F205</f>
        <v>0.11428571428571428</v>
      </c>
      <c r="M205" s="152" t="s">
        <v>578</v>
      </c>
      <c r="N205" s="158">
        <v>43662</v>
      </c>
      <c r="O205" s="1"/>
      <c r="P205" s="1"/>
      <c r="Q205" s="223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49">
        <v>119</v>
      </c>
      <c r="B206" s="150">
        <v>43395</v>
      </c>
      <c r="C206" s="150"/>
      <c r="D206" s="151" t="s">
        <v>380</v>
      </c>
      <c r="E206" s="152" t="s">
        <v>575</v>
      </c>
      <c r="F206" s="183">
        <v>475</v>
      </c>
      <c r="G206" s="152"/>
      <c r="H206" s="152">
        <v>574</v>
      </c>
      <c r="I206" s="154">
        <v>570</v>
      </c>
      <c r="J206" s="155" t="s">
        <v>662</v>
      </c>
      <c r="K206" s="156">
        <f t="shared" si="39"/>
        <v>99</v>
      </c>
      <c r="L206" s="157">
        <f t="shared" si="40"/>
        <v>0.20842105263157895</v>
      </c>
      <c r="M206" s="152" t="s">
        <v>578</v>
      </c>
      <c r="N206" s="158">
        <v>43403</v>
      </c>
      <c r="O206" s="1"/>
      <c r="P206" s="1"/>
      <c r="Q206" s="223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0">
        <v>120</v>
      </c>
      <c r="B207" s="181">
        <v>43397</v>
      </c>
      <c r="C207" s="181"/>
      <c r="D207" s="182" t="s">
        <v>761</v>
      </c>
      <c r="E207" s="183" t="s">
        <v>575</v>
      </c>
      <c r="F207" s="183">
        <v>707.5</v>
      </c>
      <c r="G207" s="183"/>
      <c r="H207" s="183">
        <v>872</v>
      </c>
      <c r="I207" s="185">
        <v>872</v>
      </c>
      <c r="J207" s="186" t="s">
        <v>662</v>
      </c>
      <c r="K207" s="156">
        <f t="shared" si="39"/>
        <v>164.5</v>
      </c>
      <c r="L207" s="187">
        <f t="shared" si="40"/>
        <v>0.23250883392226149</v>
      </c>
      <c r="M207" s="183" t="s">
        <v>578</v>
      </c>
      <c r="N207" s="188">
        <v>43482</v>
      </c>
      <c r="O207" s="1"/>
      <c r="P207" s="1"/>
      <c r="Q207" s="223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0">
        <v>121</v>
      </c>
      <c r="B208" s="181">
        <v>43398</v>
      </c>
      <c r="C208" s="181"/>
      <c r="D208" s="182" t="s">
        <v>762</v>
      </c>
      <c r="E208" s="183" t="s">
        <v>575</v>
      </c>
      <c r="F208" s="183">
        <v>162</v>
      </c>
      <c r="G208" s="183"/>
      <c r="H208" s="183">
        <v>204</v>
      </c>
      <c r="I208" s="185">
        <v>209</v>
      </c>
      <c r="J208" s="186" t="s">
        <v>763</v>
      </c>
      <c r="K208" s="156">
        <f t="shared" si="39"/>
        <v>42</v>
      </c>
      <c r="L208" s="187">
        <f t="shared" si="40"/>
        <v>0.25925925925925924</v>
      </c>
      <c r="M208" s="183" t="s">
        <v>578</v>
      </c>
      <c r="N208" s="188">
        <v>43539</v>
      </c>
      <c r="O208" s="1"/>
      <c r="P208" s="1"/>
      <c r="Q208" s="223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0">
        <v>122</v>
      </c>
      <c r="B209" s="181">
        <v>43399</v>
      </c>
      <c r="C209" s="181"/>
      <c r="D209" s="182" t="s">
        <v>478</v>
      </c>
      <c r="E209" s="183" t="s">
        <v>575</v>
      </c>
      <c r="F209" s="183">
        <v>240</v>
      </c>
      <c r="G209" s="183"/>
      <c r="H209" s="183">
        <v>297</v>
      </c>
      <c r="I209" s="185">
        <v>297</v>
      </c>
      <c r="J209" s="186" t="s">
        <v>662</v>
      </c>
      <c r="K209" s="192">
        <f t="shared" si="39"/>
        <v>57</v>
      </c>
      <c r="L209" s="187">
        <f t="shared" si="40"/>
        <v>0.23749999999999999</v>
      </c>
      <c r="M209" s="183" t="s">
        <v>578</v>
      </c>
      <c r="N209" s="188">
        <v>43417</v>
      </c>
      <c r="O209" s="1"/>
      <c r="P209" s="1"/>
      <c r="Q209" s="223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49">
        <v>123</v>
      </c>
      <c r="B210" s="150">
        <v>43439</v>
      </c>
      <c r="C210" s="150"/>
      <c r="D210" s="151" t="s">
        <v>764</v>
      </c>
      <c r="E210" s="152" t="s">
        <v>575</v>
      </c>
      <c r="F210" s="152">
        <v>202.5</v>
      </c>
      <c r="G210" s="152"/>
      <c r="H210" s="152">
        <v>255</v>
      </c>
      <c r="I210" s="154">
        <v>252</v>
      </c>
      <c r="J210" s="155" t="s">
        <v>662</v>
      </c>
      <c r="K210" s="156">
        <f t="shared" si="39"/>
        <v>52.5</v>
      </c>
      <c r="L210" s="157">
        <f t="shared" si="40"/>
        <v>0.25925925925925924</v>
      </c>
      <c r="M210" s="152" t="s">
        <v>578</v>
      </c>
      <c r="N210" s="158">
        <v>43542</v>
      </c>
      <c r="O210" s="1"/>
      <c r="P210" s="1"/>
      <c r="Q210" s="223"/>
      <c r="R210" s="1"/>
      <c r="S210" s="6" t="s">
        <v>765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0">
        <v>124</v>
      </c>
      <c r="B211" s="181">
        <v>43465</v>
      </c>
      <c r="C211" s="150"/>
      <c r="D211" s="182" t="s">
        <v>157</v>
      </c>
      <c r="E211" s="183" t="s">
        <v>575</v>
      </c>
      <c r="F211" s="183">
        <v>710</v>
      </c>
      <c r="G211" s="183"/>
      <c r="H211" s="183">
        <v>866</v>
      </c>
      <c r="I211" s="185">
        <v>866</v>
      </c>
      <c r="J211" s="186" t="s">
        <v>662</v>
      </c>
      <c r="K211" s="156">
        <f t="shared" si="39"/>
        <v>156</v>
      </c>
      <c r="L211" s="157">
        <f t="shared" si="40"/>
        <v>0.21971830985915494</v>
      </c>
      <c r="M211" s="152" t="s">
        <v>578</v>
      </c>
      <c r="N211" s="158">
        <v>43553</v>
      </c>
      <c r="O211" s="1"/>
      <c r="P211" s="1"/>
      <c r="Q211" s="223"/>
      <c r="R211" s="1"/>
      <c r="S211" s="6" t="s">
        <v>765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0">
        <v>125</v>
      </c>
      <c r="B212" s="181">
        <v>43522</v>
      </c>
      <c r="C212" s="181"/>
      <c r="D212" s="182" t="s">
        <v>172</v>
      </c>
      <c r="E212" s="183" t="s">
        <v>575</v>
      </c>
      <c r="F212" s="183">
        <v>337.25</v>
      </c>
      <c r="G212" s="183"/>
      <c r="H212" s="183">
        <v>398.5</v>
      </c>
      <c r="I212" s="185">
        <v>411</v>
      </c>
      <c r="J212" s="155" t="s">
        <v>766</v>
      </c>
      <c r="K212" s="156">
        <f t="shared" si="39"/>
        <v>61.25</v>
      </c>
      <c r="L212" s="157">
        <f t="shared" si="40"/>
        <v>0.1816160118606375</v>
      </c>
      <c r="M212" s="152" t="s">
        <v>578</v>
      </c>
      <c r="N212" s="158">
        <v>43760</v>
      </c>
      <c r="O212" s="1"/>
      <c r="P212" s="1"/>
      <c r="Q212" s="223"/>
      <c r="R212" s="1"/>
      <c r="S212" s="6" t="s">
        <v>765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93">
        <v>126</v>
      </c>
      <c r="B213" s="194">
        <v>43559</v>
      </c>
      <c r="C213" s="194"/>
      <c r="D213" s="195" t="s">
        <v>767</v>
      </c>
      <c r="E213" s="196" t="s">
        <v>575</v>
      </c>
      <c r="F213" s="196">
        <v>130</v>
      </c>
      <c r="G213" s="196"/>
      <c r="H213" s="196">
        <v>65</v>
      </c>
      <c r="I213" s="197">
        <v>158</v>
      </c>
      <c r="J213" s="165" t="s">
        <v>768</v>
      </c>
      <c r="K213" s="166">
        <f t="shared" si="39"/>
        <v>-65</v>
      </c>
      <c r="L213" s="167">
        <f t="shared" si="40"/>
        <v>-0.5</v>
      </c>
      <c r="M213" s="163" t="s">
        <v>588</v>
      </c>
      <c r="N213" s="160">
        <v>43726</v>
      </c>
      <c r="O213" s="1"/>
      <c r="P213" s="1"/>
      <c r="Q213" s="223"/>
      <c r="R213" s="1"/>
      <c r="S213" s="6" t="s">
        <v>769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0">
        <v>127</v>
      </c>
      <c r="B214" s="181">
        <v>43017</v>
      </c>
      <c r="C214" s="181"/>
      <c r="D214" s="182" t="s">
        <v>208</v>
      </c>
      <c r="E214" s="183" t="s">
        <v>575</v>
      </c>
      <c r="F214" s="183">
        <v>141.5</v>
      </c>
      <c r="G214" s="183"/>
      <c r="H214" s="183">
        <v>183.5</v>
      </c>
      <c r="I214" s="185">
        <v>210</v>
      </c>
      <c r="J214" s="155" t="s">
        <v>763</v>
      </c>
      <c r="K214" s="156">
        <f t="shared" si="39"/>
        <v>42</v>
      </c>
      <c r="L214" s="157">
        <f t="shared" si="40"/>
        <v>0.29681978798586572</v>
      </c>
      <c r="M214" s="152" t="s">
        <v>578</v>
      </c>
      <c r="N214" s="158">
        <v>43042</v>
      </c>
      <c r="O214" s="1"/>
      <c r="P214" s="1"/>
      <c r="Q214" s="223"/>
      <c r="R214" s="1"/>
      <c r="S214" s="6" t="s">
        <v>769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93">
        <v>128</v>
      </c>
      <c r="B215" s="194">
        <v>43074</v>
      </c>
      <c r="C215" s="194"/>
      <c r="D215" s="195" t="s">
        <v>770</v>
      </c>
      <c r="E215" s="196" t="s">
        <v>575</v>
      </c>
      <c r="F215" s="191">
        <v>172</v>
      </c>
      <c r="G215" s="196"/>
      <c r="H215" s="196">
        <v>155.25</v>
      </c>
      <c r="I215" s="197">
        <v>230</v>
      </c>
      <c r="J215" s="165" t="s">
        <v>771</v>
      </c>
      <c r="K215" s="166">
        <f t="shared" si="39"/>
        <v>-16.75</v>
      </c>
      <c r="L215" s="167">
        <f t="shared" si="40"/>
        <v>-9.7383720930232565E-2</v>
      </c>
      <c r="M215" s="163" t="s">
        <v>588</v>
      </c>
      <c r="N215" s="160">
        <v>43787</v>
      </c>
      <c r="O215" s="1"/>
      <c r="P215" s="1"/>
      <c r="Q215" s="223"/>
      <c r="R215" s="1"/>
      <c r="S215" s="6" t="s">
        <v>769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0">
        <v>129</v>
      </c>
      <c r="B216" s="181">
        <v>43398</v>
      </c>
      <c r="C216" s="181"/>
      <c r="D216" s="182" t="s">
        <v>118</v>
      </c>
      <c r="E216" s="183" t="s">
        <v>575</v>
      </c>
      <c r="F216" s="183">
        <v>698.5</v>
      </c>
      <c r="G216" s="183"/>
      <c r="H216" s="183">
        <v>890</v>
      </c>
      <c r="I216" s="185">
        <v>890</v>
      </c>
      <c r="J216" s="155" t="s">
        <v>772</v>
      </c>
      <c r="K216" s="156">
        <f t="shared" si="39"/>
        <v>191.5</v>
      </c>
      <c r="L216" s="157">
        <f t="shared" si="40"/>
        <v>0.27415891195418757</v>
      </c>
      <c r="M216" s="152" t="s">
        <v>578</v>
      </c>
      <c r="N216" s="158">
        <v>44328</v>
      </c>
      <c r="O216" s="1"/>
      <c r="P216" s="1"/>
      <c r="Q216" s="223"/>
      <c r="R216" s="1"/>
      <c r="S216" s="6" t="s">
        <v>765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0">
        <v>130</v>
      </c>
      <c r="B217" s="181">
        <v>42877</v>
      </c>
      <c r="C217" s="181"/>
      <c r="D217" s="182" t="s">
        <v>773</v>
      </c>
      <c r="E217" s="183" t="s">
        <v>575</v>
      </c>
      <c r="F217" s="183">
        <v>127.6</v>
      </c>
      <c r="G217" s="183"/>
      <c r="H217" s="183">
        <v>138</v>
      </c>
      <c r="I217" s="185">
        <v>190</v>
      </c>
      <c r="J217" s="155" t="s">
        <v>774</v>
      </c>
      <c r="K217" s="156">
        <f t="shared" si="39"/>
        <v>10.400000000000006</v>
      </c>
      <c r="L217" s="157">
        <f t="shared" si="40"/>
        <v>8.1504702194357417E-2</v>
      </c>
      <c r="M217" s="152" t="s">
        <v>578</v>
      </c>
      <c r="N217" s="158">
        <v>43774</v>
      </c>
      <c r="O217" s="1"/>
      <c r="P217" s="1"/>
      <c r="Q217" s="223"/>
      <c r="R217" s="1"/>
      <c r="S217" s="6" t="s">
        <v>769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0">
        <v>131</v>
      </c>
      <c r="B218" s="181">
        <v>43158</v>
      </c>
      <c r="C218" s="181"/>
      <c r="D218" s="182" t="s">
        <v>775</v>
      </c>
      <c r="E218" s="183" t="s">
        <v>575</v>
      </c>
      <c r="F218" s="183">
        <v>317</v>
      </c>
      <c r="G218" s="183"/>
      <c r="H218" s="183">
        <v>382.5</v>
      </c>
      <c r="I218" s="185">
        <v>398</v>
      </c>
      <c r="J218" s="155" t="s">
        <v>776</v>
      </c>
      <c r="K218" s="156">
        <f t="shared" si="39"/>
        <v>65.5</v>
      </c>
      <c r="L218" s="157">
        <f t="shared" si="40"/>
        <v>0.20662460567823343</v>
      </c>
      <c r="M218" s="152" t="s">
        <v>578</v>
      </c>
      <c r="N218" s="158">
        <v>44238</v>
      </c>
      <c r="O218" s="1"/>
      <c r="P218" s="1"/>
      <c r="Q218" s="223"/>
      <c r="R218" s="1"/>
      <c r="S218" s="6" t="s">
        <v>769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93">
        <v>132</v>
      </c>
      <c r="B219" s="194">
        <v>43164</v>
      </c>
      <c r="C219" s="194"/>
      <c r="D219" s="195" t="s">
        <v>164</v>
      </c>
      <c r="E219" s="196" t="s">
        <v>575</v>
      </c>
      <c r="F219" s="191">
        <f>510-14.4</f>
        <v>495.6</v>
      </c>
      <c r="G219" s="196"/>
      <c r="H219" s="196">
        <v>350</v>
      </c>
      <c r="I219" s="197">
        <v>672</v>
      </c>
      <c r="J219" s="165" t="s">
        <v>777</v>
      </c>
      <c r="K219" s="166">
        <f t="shared" si="39"/>
        <v>-145.60000000000002</v>
      </c>
      <c r="L219" s="167">
        <f t="shared" si="40"/>
        <v>-0.29378531073446329</v>
      </c>
      <c r="M219" s="163" t="s">
        <v>588</v>
      </c>
      <c r="N219" s="160">
        <v>43887</v>
      </c>
      <c r="O219" s="1"/>
      <c r="P219" s="1"/>
      <c r="Q219" s="223"/>
      <c r="R219" s="1"/>
      <c r="S219" s="6" t="s">
        <v>765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93">
        <v>133</v>
      </c>
      <c r="B220" s="194">
        <v>43237</v>
      </c>
      <c r="C220" s="194"/>
      <c r="D220" s="195" t="s">
        <v>778</v>
      </c>
      <c r="E220" s="196" t="s">
        <v>575</v>
      </c>
      <c r="F220" s="191">
        <v>230.3</v>
      </c>
      <c r="G220" s="196"/>
      <c r="H220" s="196">
        <v>102.5</v>
      </c>
      <c r="I220" s="197">
        <v>348</v>
      </c>
      <c r="J220" s="165" t="s">
        <v>779</v>
      </c>
      <c r="K220" s="166">
        <f t="shared" si="39"/>
        <v>-127.80000000000001</v>
      </c>
      <c r="L220" s="167">
        <f t="shared" si="40"/>
        <v>-0.55492835432045162</v>
      </c>
      <c r="M220" s="163" t="s">
        <v>588</v>
      </c>
      <c r="N220" s="160">
        <v>43896</v>
      </c>
      <c r="O220" s="1"/>
      <c r="P220" s="1"/>
      <c r="Q220" s="223"/>
      <c r="R220" s="1"/>
      <c r="S220" s="6" t="s">
        <v>765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0">
        <v>134</v>
      </c>
      <c r="B221" s="181">
        <v>43258</v>
      </c>
      <c r="C221" s="181"/>
      <c r="D221" s="182" t="s">
        <v>435</v>
      </c>
      <c r="E221" s="183" t="s">
        <v>575</v>
      </c>
      <c r="F221" s="183">
        <f>342.5-5.1</f>
        <v>337.4</v>
      </c>
      <c r="G221" s="183"/>
      <c r="H221" s="183">
        <v>412.5</v>
      </c>
      <c r="I221" s="185">
        <v>439</v>
      </c>
      <c r="J221" s="155" t="s">
        <v>780</v>
      </c>
      <c r="K221" s="156">
        <f t="shared" si="39"/>
        <v>75.100000000000023</v>
      </c>
      <c r="L221" s="157">
        <f t="shared" si="40"/>
        <v>0.22258446947243635</v>
      </c>
      <c r="M221" s="152" t="s">
        <v>578</v>
      </c>
      <c r="N221" s="158">
        <v>44230</v>
      </c>
      <c r="O221" s="1"/>
      <c r="P221" s="1"/>
      <c r="Q221" s="223"/>
      <c r="R221" s="1"/>
      <c r="S221" s="6" t="s">
        <v>769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74">
        <v>135</v>
      </c>
      <c r="B222" s="173">
        <v>43285</v>
      </c>
      <c r="C222" s="173"/>
      <c r="D222" s="174" t="s">
        <v>56</v>
      </c>
      <c r="E222" s="175" t="s">
        <v>575</v>
      </c>
      <c r="F222" s="175">
        <f>127.5-5.53</f>
        <v>121.97</v>
      </c>
      <c r="G222" s="176"/>
      <c r="H222" s="176">
        <v>122.5</v>
      </c>
      <c r="I222" s="176">
        <v>170</v>
      </c>
      <c r="J222" s="177" t="s">
        <v>781</v>
      </c>
      <c r="K222" s="178">
        <f t="shared" si="39"/>
        <v>0.53000000000000114</v>
      </c>
      <c r="L222" s="179">
        <f t="shared" si="40"/>
        <v>4.3453308190538747E-3</v>
      </c>
      <c r="M222" s="175" t="s">
        <v>595</v>
      </c>
      <c r="N222" s="173">
        <v>44431</v>
      </c>
      <c r="O222" s="1"/>
      <c r="P222" s="1"/>
      <c r="Q222" s="223"/>
      <c r="R222" s="1"/>
      <c r="S222" s="6" t="s">
        <v>765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93">
        <v>136</v>
      </c>
      <c r="B223" s="194">
        <v>43294</v>
      </c>
      <c r="C223" s="194"/>
      <c r="D223" s="195" t="s">
        <v>782</v>
      </c>
      <c r="E223" s="196" t="s">
        <v>575</v>
      </c>
      <c r="F223" s="191">
        <v>46.5</v>
      </c>
      <c r="G223" s="196"/>
      <c r="H223" s="196">
        <v>17</v>
      </c>
      <c r="I223" s="197">
        <v>59</v>
      </c>
      <c r="J223" s="165" t="s">
        <v>783</v>
      </c>
      <c r="K223" s="166">
        <f t="shared" si="39"/>
        <v>-29.5</v>
      </c>
      <c r="L223" s="167">
        <f t="shared" si="40"/>
        <v>-0.63440860215053763</v>
      </c>
      <c r="M223" s="163" t="s">
        <v>588</v>
      </c>
      <c r="N223" s="160">
        <v>43887</v>
      </c>
      <c r="O223" s="1"/>
      <c r="P223" s="1"/>
      <c r="Q223" s="223"/>
      <c r="R223" s="1"/>
      <c r="S223" s="6" t="s">
        <v>765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0">
        <v>137</v>
      </c>
      <c r="B224" s="181">
        <v>43396</v>
      </c>
      <c r="C224" s="181"/>
      <c r="D224" s="182" t="s">
        <v>418</v>
      </c>
      <c r="E224" s="183" t="s">
        <v>575</v>
      </c>
      <c r="F224" s="183">
        <v>156.5</v>
      </c>
      <c r="G224" s="183"/>
      <c r="H224" s="183">
        <v>207.5</v>
      </c>
      <c r="I224" s="185">
        <v>191</v>
      </c>
      <c r="J224" s="155" t="s">
        <v>662</v>
      </c>
      <c r="K224" s="156">
        <f t="shared" si="39"/>
        <v>51</v>
      </c>
      <c r="L224" s="157">
        <f t="shared" si="40"/>
        <v>0.32587859424920129</v>
      </c>
      <c r="M224" s="152" t="s">
        <v>578</v>
      </c>
      <c r="N224" s="158">
        <v>44369</v>
      </c>
      <c r="O224" s="1"/>
      <c r="P224" s="1"/>
      <c r="Q224" s="223"/>
      <c r="R224" s="1"/>
      <c r="S224" s="6" t="s">
        <v>765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0">
        <v>138</v>
      </c>
      <c r="B225" s="181">
        <v>43439</v>
      </c>
      <c r="C225" s="181"/>
      <c r="D225" s="182" t="s">
        <v>343</v>
      </c>
      <c r="E225" s="183" t="s">
        <v>575</v>
      </c>
      <c r="F225" s="183">
        <v>259.5</v>
      </c>
      <c r="G225" s="183"/>
      <c r="H225" s="183">
        <v>320</v>
      </c>
      <c r="I225" s="185">
        <v>320</v>
      </c>
      <c r="J225" s="155" t="s">
        <v>662</v>
      </c>
      <c r="K225" s="156">
        <f t="shared" si="39"/>
        <v>60.5</v>
      </c>
      <c r="L225" s="157">
        <f t="shared" si="40"/>
        <v>0.23314065510597304</v>
      </c>
      <c r="M225" s="152" t="s">
        <v>578</v>
      </c>
      <c r="N225" s="158">
        <v>44323</v>
      </c>
      <c r="O225" s="1"/>
      <c r="P225" s="1"/>
      <c r="Q225" s="223"/>
      <c r="R225" s="1"/>
      <c r="S225" s="6" t="s">
        <v>765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93">
        <v>139</v>
      </c>
      <c r="B226" s="194">
        <v>43439</v>
      </c>
      <c r="C226" s="194"/>
      <c r="D226" s="195" t="s">
        <v>784</v>
      </c>
      <c r="E226" s="196" t="s">
        <v>575</v>
      </c>
      <c r="F226" s="196">
        <v>715</v>
      </c>
      <c r="G226" s="196"/>
      <c r="H226" s="196">
        <v>445</v>
      </c>
      <c r="I226" s="197">
        <v>840</v>
      </c>
      <c r="J226" s="165" t="s">
        <v>785</v>
      </c>
      <c r="K226" s="166">
        <f t="shared" si="39"/>
        <v>-270</v>
      </c>
      <c r="L226" s="167">
        <f t="shared" si="40"/>
        <v>-0.3776223776223776</v>
      </c>
      <c r="M226" s="163" t="s">
        <v>588</v>
      </c>
      <c r="N226" s="160">
        <v>43800</v>
      </c>
      <c r="O226" s="1"/>
      <c r="P226" s="1"/>
      <c r="Q226" s="223"/>
      <c r="R226" s="1"/>
      <c r="S226" s="6" t="s">
        <v>765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0">
        <v>140</v>
      </c>
      <c r="B227" s="181">
        <v>43469</v>
      </c>
      <c r="C227" s="181"/>
      <c r="D227" s="182" t="s">
        <v>178</v>
      </c>
      <c r="E227" s="183" t="s">
        <v>575</v>
      </c>
      <c r="F227" s="183">
        <v>875</v>
      </c>
      <c r="G227" s="183"/>
      <c r="H227" s="183">
        <v>1165</v>
      </c>
      <c r="I227" s="185">
        <v>1185</v>
      </c>
      <c r="J227" s="155" t="s">
        <v>786</v>
      </c>
      <c r="K227" s="156">
        <f t="shared" si="39"/>
        <v>290</v>
      </c>
      <c r="L227" s="157">
        <f t="shared" si="40"/>
        <v>0.33142857142857141</v>
      </c>
      <c r="M227" s="152" t="s">
        <v>578</v>
      </c>
      <c r="N227" s="158">
        <v>43847</v>
      </c>
      <c r="O227" s="1"/>
      <c r="P227" s="1"/>
      <c r="Q227" s="223"/>
      <c r="R227" s="1"/>
      <c r="S227" s="6" t="s">
        <v>765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0">
        <v>141</v>
      </c>
      <c r="B228" s="181">
        <v>43559</v>
      </c>
      <c r="C228" s="181"/>
      <c r="D228" s="182" t="s">
        <v>361</v>
      </c>
      <c r="E228" s="183" t="s">
        <v>575</v>
      </c>
      <c r="F228" s="183">
        <f>387-14.63</f>
        <v>372.37</v>
      </c>
      <c r="G228" s="183"/>
      <c r="H228" s="183">
        <v>490</v>
      </c>
      <c r="I228" s="185">
        <v>490</v>
      </c>
      <c r="J228" s="155" t="s">
        <v>662</v>
      </c>
      <c r="K228" s="156">
        <f t="shared" si="39"/>
        <v>117.63</v>
      </c>
      <c r="L228" s="157">
        <f t="shared" si="40"/>
        <v>0.31589548030185027</v>
      </c>
      <c r="M228" s="152" t="s">
        <v>578</v>
      </c>
      <c r="N228" s="158">
        <v>43850</v>
      </c>
      <c r="O228" s="1"/>
      <c r="P228" s="1"/>
      <c r="Q228" s="223"/>
      <c r="R228" s="1"/>
      <c r="S228" s="6" t="s">
        <v>765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93">
        <v>142</v>
      </c>
      <c r="B229" s="194">
        <v>43578</v>
      </c>
      <c r="C229" s="194"/>
      <c r="D229" s="195" t="s">
        <v>787</v>
      </c>
      <c r="E229" s="196" t="s">
        <v>587</v>
      </c>
      <c r="F229" s="196">
        <v>220</v>
      </c>
      <c r="G229" s="196"/>
      <c r="H229" s="196">
        <v>127.5</v>
      </c>
      <c r="I229" s="197">
        <v>284</v>
      </c>
      <c r="J229" s="165" t="s">
        <v>788</v>
      </c>
      <c r="K229" s="166">
        <f t="shared" si="39"/>
        <v>-92.5</v>
      </c>
      <c r="L229" s="167">
        <f t="shared" si="40"/>
        <v>-0.42045454545454547</v>
      </c>
      <c r="M229" s="163" t="s">
        <v>588</v>
      </c>
      <c r="N229" s="160">
        <v>43896</v>
      </c>
      <c r="O229" s="1"/>
      <c r="P229" s="1"/>
      <c r="Q229" s="223"/>
      <c r="R229" s="1"/>
      <c r="S229" s="6" t="s">
        <v>765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0">
        <v>143</v>
      </c>
      <c r="B230" s="181">
        <v>43622</v>
      </c>
      <c r="C230" s="181"/>
      <c r="D230" s="182" t="s">
        <v>479</v>
      </c>
      <c r="E230" s="183" t="s">
        <v>587</v>
      </c>
      <c r="F230" s="183">
        <v>332.8</v>
      </c>
      <c r="G230" s="183"/>
      <c r="H230" s="183">
        <v>405</v>
      </c>
      <c r="I230" s="185">
        <v>419</v>
      </c>
      <c r="J230" s="155" t="s">
        <v>789</v>
      </c>
      <c r="K230" s="156">
        <f t="shared" si="39"/>
        <v>72.199999999999989</v>
      </c>
      <c r="L230" s="157">
        <f t="shared" si="40"/>
        <v>0.21694711538461534</v>
      </c>
      <c r="M230" s="152" t="s">
        <v>578</v>
      </c>
      <c r="N230" s="158">
        <v>43860</v>
      </c>
      <c r="O230" s="1"/>
      <c r="P230" s="1"/>
      <c r="Q230" s="223"/>
      <c r="R230" s="1"/>
      <c r="S230" s="6" t="s">
        <v>769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74">
        <v>144</v>
      </c>
      <c r="B231" s="173">
        <v>43641</v>
      </c>
      <c r="C231" s="173"/>
      <c r="D231" s="174" t="s">
        <v>170</v>
      </c>
      <c r="E231" s="175" t="s">
        <v>575</v>
      </c>
      <c r="F231" s="175">
        <v>386</v>
      </c>
      <c r="G231" s="176"/>
      <c r="H231" s="176">
        <v>395</v>
      </c>
      <c r="I231" s="176">
        <v>452</v>
      </c>
      <c r="J231" s="177" t="s">
        <v>790</v>
      </c>
      <c r="K231" s="178">
        <f t="shared" si="39"/>
        <v>9</v>
      </c>
      <c r="L231" s="179">
        <f t="shared" si="40"/>
        <v>2.3316062176165803E-2</v>
      </c>
      <c r="M231" s="175" t="s">
        <v>595</v>
      </c>
      <c r="N231" s="173">
        <v>43868</v>
      </c>
      <c r="O231" s="1"/>
      <c r="P231" s="1"/>
      <c r="Q231" s="223"/>
      <c r="R231" s="1"/>
      <c r="S231" s="6" t="s">
        <v>769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74">
        <v>145</v>
      </c>
      <c r="B232" s="173">
        <v>43707</v>
      </c>
      <c r="C232" s="173"/>
      <c r="D232" s="174" t="s">
        <v>144</v>
      </c>
      <c r="E232" s="175" t="s">
        <v>575</v>
      </c>
      <c r="F232" s="175">
        <v>137.5</v>
      </c>
      <c r="G232" s="176"/>
      <c r="H232" s="176">
        <v>138.5</v>
      </c>
      <c r="I232" s="176">
        <v>190</v>
      </c>
      <c r="J232" s="177" t="s">
        <v>791</v>
      </c>
      <c r="K232" s="178">
        <f t="shared" si="39"/>
        <v>1</v>
      </c>
      <c r="L232" s="179">
        <f t="shared" si="40"/>
        <v>7.2727272727272727E-3</v>
      </c>
      <c r="M232" s="175" t="s">
        <v>595</v>
      </c>
      <c r="N232" s="173">
        <v>44432</v>
      </c>
      <c r="O232" s="1"/>
      <c r="P232" s="1"/>
      <c r="Q232" s="223"/>
      <c r="R232" s="1"/>
      <c r="S232" s="6" t="s">
        <v>765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0">
        <v>146</v>
      </c>
      <c r="B233" s="181">
        <v>43731</v>
      </c>
      <c r="C233" s="181"/>
      <c r="D233" s="182" t="s">
        <v>428</v>
      </c>
      <c r="E233" s="183" t="s">
        <v>575</v>
      </c>
      <c r="F233" s="183">
        <v>235</v>
      </c>
      <c r="G233" s="183"/>
      <c r="H233" s="183">
        <v>295</v>
      </c>
      <c r="I233" s="185">
        <v>296</v>
      </c>
      <c r="J233" s="155" t="s">
        <v>792</v>
      </c>
      <c r="K233" s="156">
        <f t="shared" si="39"/>
        <v>60</v>
      </c>
      <c r="L233" s="157">
        <f t="shared" si="40"/>
        <v>0.25531914893617019</v>
      </c>
      <c r="M233" s="152" t="s">
        <v>578</v>
      </c>
      <c r="N233" s="158">
        <v>43844</v>
      </c>
      <c r="O233" s="1"/>
      <c r="P233" s="1"/>
      <c r="Q233" s="223"/>
      <c r="R233" s="1"/>
      <c r="S233" s="6" t="s">
        <v>769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0">
        <v>147</v>
      </c>
      <c r="B234" s="181">
        <v>43752</v>
      </c>
      <c r="C234" s="181"/>
      <c r="D234" s="182" t="s">
        <v>793</v>
      </c>
      <c r="E234" s="183" t="s">
        <v>575</v>
      </c>
      <c r="F234" s="183">
        <v>277.5</v>
      </c>
      <c r="G234" s="183"/>
      <c r="H234" s="183">
        <v>333</v>
      </c>
      <c r="I234" s="185">
        <v>333</v>
      </c>
      <c r="J234" s="155" t="s">
        <v>794</v>
      </c>
      <c r="K234" s="156">
        <f t="shared" si="39"/>
        <v>55.5</v>
      </c>
      <c r="L234" s="157">
        <f t="shared" si="40"/>
        <v>0.2</v>
      </c>
      <c r="M234" s="152" t="s">
        <v>578</v>
      </c>
      <c r="N234" s="158">
        <v>43846</v>
      </c>
      <c r="O234" s="1"/>
      <c r="P234" s="1"/>
      <c r="Q234" s="223"/>
      <c r="R234" s="1"/>
      <c r="S234" s="6" t="s">
        <v>765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0">
        <v>148</v>
      </c>
      <c r="B235" s="181">
        <v>43752</v>
      </c>
      <c r="C235" s="181"/>
      <c r="D235" s="182" t="s">
        <v>795</v>
      </c>
      <c r="E235" s="183" t="s">
        <v>575</v>
      </c>
      <c r="F235" s="183">
        <v>930</v>
      </c>
      <c r="G235" s="183"/>
      <c r="H235" s="183">
        <v>1165</v>
      </c>
      <c r="I235" s="185">
        <v>1200</v>
      </c>
      <c r="J235" s="155" t="s">
        <v>796</v>
      </c>
      <c r="K235" s="156">
        <f t="shared" si="39"/>
        <v>235</v>
      </c>
      <c r="L235" s="157">
        <f t="shared" si="40"/>
        <v>0.25268817204301075</v>
      </c>
      <c r="M235" s="152" t="s">
        <v>578</v>
      </c>
      <c r="N235" s="158">
        <v>43847</v>
      </c>
      <c r="O235" s="1"/>
      <c r="P235" s="1"/>
      <c r="Q235" s="223"/>
      <c r="R235" s="1"/>
      <c r="S235" s="6" t="s">
        <v>769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0">
        <v>149</v>
      </c>
      <c r="B236" s="181">
        <v>43753</v>
      </c>
      <c r="C236" s="181"/>
      <c r="D236" s="182" t="s">
        <v>797</v>
      </c>
      <c r="E236" s="183" t="s">
        <v>575</v>
      </c>
      <c r="F236" s="153">
        <v>111</v>
      </c>
      <c r="G236" s="183"/>
      <c r="H236" s="183">
        <v>141</v>
      </c>
      <c r="I236" s="185">
        <v>141</v>
      </c>
      <c r="J236" s="155" t="s">
        <v>798</v>
      </c>
      <c r="K236" s="156">
        <f t="shared" si="39"/>
        <v>30</v>
      </c>
      <c r="L236" s="157">
        <f t="shared" si="40"/>
        <v>0.27027027027027029</v>
      </c>
      <c r="M236" s="152" t="s">
        <v>578</v>
      </c>
      <c r="N236" s="158">
        <v>44328</v>
      </c>
      <c r="O236" s="1"/>
      <c r="P236" s="1"/>
      <c r="Q236" s="223"/>
      <c r="R236" s="1"/>
      <c r="S236" s="6" t="s">
        <v>769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0">
        <v>150</v>
      </c>
      <c r="B237" s="181">
        <v>43753</v>
      </c>
      <c r="C237" s="181"/>
      <c r="D237" s="182" t="s">
        <v>799</v>
      </c>
      <c r="E237" s="183" t="s">
        <v>575</v>
      </c>
      <c r="F237" s="153">
        <v>296</v>
      </c>
      <c r="G237" s="183"/>
      <c r="H237" s="183">
        <v>370</v>
      </c>
      <c r="I237" s="185">
        <v>370</v>
      </c>
      <c r="J237" s="155" t="s">
        <v>662</v>
      </c>
      <c r="K237" s="156">
        <f t="shared" ref="K237:K262" si="41">H237-F237</f>
        <v>74</v>
      </c>
      <c r="L237" s="157">
        <f t="shared" ref="L237:L262" si="42">K237/F237</f>
        <v>0.25</v>
      </c>
      <c r="M237" s="152" t="s">
        <v>578</v>
      </c>
      <c r="N237" s="158">
        <v>43853</v>
      </c>
      <c r="O237" s="1"/>
      <c r="P237" s="1"/>
      <c r="Q237" s="223"/>
      <c r="R237" s="1"/>
      <c r="S237" s="6" t="s">
        <v>769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0">
        <v>151</v>
      </c>
      <c r="B238" s="181">
        <v>43754</v>
      </c>
      <c r="C238" s="181"/>
      <c r="D238" s="182" t="s">
        <v>800</v>
      </c>
      <c r="E238" s="183" t="s">
        <v>575</v>
      </c>
      <c r="F238" s="153">
        <v>300</v>
      </c>
      <c r="G238" s="183"/>
      <c r="H238" s="183">
        <v>382.5</v>
      </c>
      <c r="I238" s="185">
        <v>344</v>
      </c>
      <c r="J238" s="155" t="s">
        <v>801</v>
      </c>
      <c r="K238" s="156">
        <f t="shared" si="41"/>
        <v>82.5</v>
      </c>
      <c r="L238" s="157">
        <f t="shared" si="42"/>
        <v>0.27500000000000002</v>
      </c>
      <c r="M238" s="152" t="s">
        <v>578</v>
      </c>
      <c r="N238" s="158">
        <v>44238</v>
      </c>
      <c r="O238" s="1"/>
      <c r="P238" s="1"/>
      <c r="Q238" s="223"/>
      <c r="R238" s="1"/>
      <c r="S238" s="6" t="s">
        <v>769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0">
        <v>152</v>
      </c>
      <c r="B239" s="181">
        <v>43832</v>
      </c>
      <c r="C239" s="181"/>
      <c r="D239" s="182" t="s">
        <v>802</v>
      </c>
      <c r="E239" s="183" t="s">
        <v>575</v>
      </c>
      <c r="F239" s="153">
        <v>495</v>
      </c>
      <c r="G239" s="183"/>
      <c r="H239" s="183">
        <v>595</v>
      </c>
      <c r="I239" s="185">
        <v>590</v>
      </c>
      <c r="J239" s="155" t="s">
        <v>598</v>
      </c>
      <c r="K239" s="156">
        <f t="shared" si="41"/>
        <v>100</v>
      </c>
      <c r="L239" s="157">
        <f t="shared" si="42"/>
        <v>0.20202020202020202</v>
      </c>
      <c r="M239" s="152" t="s">
        <v>578</v>
      </c>
      <c r="N239" s="158">
        <v>44589</v>
      </c>
      <c r="O239" s="1"/>
      <c r="P239" s="1"/>
      <c r="Q239" s="223"/>
      <c r="R239" s="1"/>
      <c r="S239" s="6" t="s">
        <v>769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0">
        <v>153</v>
      </c>
      <c r="B240" s="181">
        <v>43966</v>
      </c>
      <c r="C240" s="181"/>
      <c r="D240" s="182" t="s">
        <v>74</v>
      </c>
      <c r="E240" s="183" t="s">
        <v>575</v>
      </c>
      <c r="F240" s="153">
        <v>67.5</v>
      </c>
      <c r="G240" s="183"/>
      <c r="H240" s="183">
        <v>86</v>
      </c>
      <c r="I240" s="185">
        <v>86</v>
      </c>
      <c r="J240" s="155" t="s">
        <v>803</v>
      </c>
      <c r="K240" s="156">
        <f t="shared" si="41"/>
        <v>18.5</v>
      </c>
      <c r="L240" s="157">
        <f t="shared" si="42"/>
        <v>0.27407407407407408</v>
      </c>
      <c r="M240" s="152" t="s">
        <v>578</v>
      </c>
      <c r="N240" s="158">
        <v>44008</v>
      </c>
      <c r="O240" s="1"/>
      <c r="P240" s="1"/>
      <c r="Q240" s="223"/>
      <c r="R240" s="1"/>
      <c r="S240" s="6" t="s">
        <v>769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0">
        <v>154</v>
      </c>
      <c r="B241" s="181">
        <v>44035</v>
      </c>
      <c r="C241" s="181"/>
      <c r="D241" s="182" t="s">
        <v>478</v>
      </c>
      <c r="E241" s="183" t="s">
        <v>575</v>
      </c>
      <c r="F241" s="153">
        <v>231</v>
      </c>
      <c r="G241" s="183"/>
      <c r="H241" s="183">
        <v>281</v>
      </c>
      <c r="I241" s="185">
        <v>281</v>
      </c>
      <c r="J241" s="155" t="s">
        <v>662</v>
      </c>
      <c r="K241" s="156">
        <f t="shared" si="41"/>
        <v>50</v>
      </c>
      <c r="L241" s="157">
        <f t="shared" si="42"/>
        <v>0.21645021645021645</v>
      </c>
      <c r="M241" s="152" t="s">
        <v>578</v>
      </c>
      <c r="N241" s="158">
        <v>44358</v>
      </c>
      <c r="O241" s="1"/>
      <c r="P241" s="1"/>
      <c r="Q241" s="223"/>
      <c r="R241" s="1"/>
      <c r="S241" s="6" t="s">
        <v>769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0">
        <v>155</v>
      </c>
      <c r="B242" s="181">
        <v>44092</v>
      </c>
      <c r="C242" s="181"/>
      <c r="D242" s="182" t="s">
        <v>142</v>
      </c>
      <c r="E242" s="183" t="s">
        <v>575</v>
      </c>
      <c r="F242" s="183">
        <v>206</v>
      </c>
      <c r="G242" s="183"/>
      <c r="H242" s="183">
        <v>248</v>
      </c>
      <c r="I242" s="185">
        <v>248</v>
      </c>
      <c r="J242" s="155" t="s">
        <v>662</v>
      </c>
      <c r="K242" s="156">
        <f t="shared" si="41"/>
        <v>42</v>
      </c>
      <c r="L242" s="157">
        <f t="shared" si="42"/>
        <v>0.20388349514563106</v>
      </c>
      <c r="M242" s="152" t="s">
        <v>578</v>
      </c>
      <c r="N242" s="158">
        <v>44214</v>
      </c>
      <c r="O242" s="1"/>
      <c r="P242" s="1"/>
      <c r="Q242" s="223"/>
      <c r="R242" s="1"/>
      <c r="S242" s="6" t="s">
        <v>769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0">
        <v>156</v>
      </c>
      <c r="B243" s="181">
        <v>44140</v>
      </c>
      <c r="C243" s="181"/>
      <c r="D243" s="182" t="s">
        <v>142</v>
      </c>
      <c r="E243" s="183" t="s">
        <v>575</v>
      </c>
      <c r="F243" s="183">
        <v>182.5</v>
      </c>
      <c r="G243" s="183"/>
      <c r="H243" s="183">
        <v>248</v>
      </c>
      <c r="I243" s="185">
        <v>248</v>
      </c>
      <c r="J243" s="155" t="s">
        <v>662</v>
      </c>
      <c r="K243" s="156">
        <f t="shared" si="41"/>
        <v>65.5</v>
      </c>
      <c r="L243" s="157">
        <f t="shared" si="42"/>
        <v>0.35890410958904112</v>
      </c>
      <c r="M243" s="152" t="s">
        <v>578</v>
      </c>
      <c r="N243" s="158">
        <v>44214</v>
      </c>
      <c r="O243" s="1"/>
      <c r="P243" s="1"/>
      <c r="Q243" s="223"/>
      <c r="R243" s="1"/>
      <c r="S243" s="6" t="s">
        <v>769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0">
        <v>157</v>
      </c>
      <c r="B244" s="181">
        <v>44140</v>
      </c>
      <c r="C244" s="181"/>
      <c r="D244" s="182" t="s">
        <v>343</v>
      </c>
      <c r="E244" s="183" t="s">
        <v>575</v>
      </c>
      <c r="F244" s="183">
        <v>247.5</v>
      </c>
      <c r="G244" s="183"/>
      <c r="H244" s="183">
        <v>320</v>
      </c>
      <c r="I244" s="185">
        <v>320</v>
      </c>
      <c r="J244" s="155" t="s">
        <v>662</v>
      </c>
      <c r="K244" s="156">
        <f t="shared" si="41"/>
        <v>72.5</v>
      </c>
      <c r="L244" s="157">
        <f t="shared" si="42"/>
        <v>0.29292929292929293</v>
      </c>
      <c r="M244" s="152" t="s">
        <v>578</v>
      </c>
      <c r="N244" s="158">
        <v>44323</v>
      </c>
      <c r="O244" s="1"/>
      <c r="P244" s="1"/>
      <c r="Q244" s="223"/>
      <c r="R244" s="1"/>
      <c r="S244" s="6" t="s">
        <v>769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0">
        <v>158</v>
      </c>
      <c r="B245" s="181">
        <v>44140</v>
      </c>
      <c r="C245" s="181"/>
      <c r="D245" s="182" t="s">
        <v>201</v>
      </c>
      <c r="E245" s="183" t="s">
        <v>575</v>
      </c>
      <c r="F245" s="153">
        <v>925</v>
      </c>
      <c r="G245" s="183"/>
      <c r="H245" s="183">
        <v>1095</v>
      </c>
      <c r="I245" s="185">
        <v>1093</v>
      </c>
      <c r="J245" s="155" t="s">
        <v>804</v>
      </c>
      <c r="K245" s="156">
        <f t="shared" si="41"/>
        <v>170</v>
      </c>
      <c r="L245" s="157">
        <f t="shared" si="42"/>
        <v>0.18378378378378379</v>
      </c>
      <c r="M245" s="152" t="s">
        <v>578</v>
      </c>
      <c r="N245" s="158">
        <v>44201</v>
      </c>
      <c r="O245" s="1"/>
      <c r="P245" s="1"/>
      <c r="Q245" s="223"/>
      <c r="R245" s="1"/>
      <c r="S245" s="6" t="s">
        <v>769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0">
        <v>159</v>
      </c>
      <c r="B246" s="181">
        <v>44140</v>
      </c>
      <c r="C246" s="181"/>
      <c r="D246" s="182" t="s">
        <v>361</v>
      </c>
      <c r="E246" s="183" t="s">
        <v>575</v>
      </c>
      <c r="F246" s="153">
        <v>332.5</v>
      </c>
      <c r="G246" s="183"/>
      <c r="H246" s="183">
        <v>393</v>
      </c>
      <c r="I246" s="185">
        <v>406</v>
      </c>
      <c r="J246" s="155" t="s">
        <v>805</v>
      </c>
      <c r="K246" s="156">
        <f t="shared" si="41"/>
        <v>60.5</v>
      </c>
      <c r="L246" s="157">
        <f t="shared" si="42"/>
        <v>0.18195488721804512</v>
      </c>
      <c r="M246" s="152" t="s">
        <v>578</v>
      </c>
      <c r="N246" s="158">
        <v>44256</v>
      </c>
      <c r="O246" s="1"/>
      <c r="P246" s="1"/>
      <c r="Q246" s="223"/>
      <c r="R246" s="1"/>
      <c r="S246" s="6" t="s">
        <v>769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0">
        <v>160</v>
      </c>
      <c r="B247" s="181">
        <v>44141</v>
      </c>
      <c r="C247" s="181"/>
      <c r="D247" s="182" t="s">
        <v>478</v>
      </c>
      <c r="E247" s="183" t="s">
        <v>575</v>
      </c>
      <c r="F247" s="153">
        <v>231</v>
      </c>
      <c r="G247" s="183"/>
      <c r="H247" s="183">
        <v>281</v>
      </c>
      <c r="I247" s="185">
        <v>281</v>
      </c>
      <c r="J247" s="155" t="s">
        <v>662</v>
      </c>
      <c r="K247" s="156">
        <f t="shared" si="41"/>
        <v>50</v>
      </c>
      <c r="L247" s="157">
        <f t="shared" si="42"/>
        <v>0.21645021645021645</v>
      </c>
      <c r="M247" s="152" t="s">
        <v>578</v>
      </c>
      <c r="N247" s="158">
        <v>44358</v>
      </c>
      <c r="O247" s="1"/>
      <c r="P247" s="1"/>
      <c r="Q247" s="223"/>
      <c r="R247" s="1"/>
      <c r="S247" s="6" t="s">
        <v>769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0">
        <v>161</v>
      </c>
      <c r="B248" s="181">
        <v>44187</v>
      </c>
      <c r="C248" s="181"/>
      <c r="D248" s="182" t="s">
        <v>806</v>
      </c>
      <c r="E248" s="183" t="s">
        <v>575</v>
      </c>
      <c r="F248" s="153">
        <v>190</v>
      </c>
      <c r="G248" s="183"/>
      <c r="H248" s="183">
        <v>239</v>
      </c>
      <c r="I248" s="185">
        <v>239</v>
      </c>
      <c r="J248" s="155" t="s">
        <v>807</v>
      </c>
      <c r="K248" s="156">
        <f t="shared" si="41"/>
        <v>49</v>
      </c>
      <c r="L248" s="157">
        <f t="shared" si="42"/>
        <v>0.25789473684210529</v>
      </c>
      <c r="M248" s="152" t="s">
        <v>578</v>
      </c>
      <c r="N248" s="158">
        <v>44844</v>
      </c>
      <c r="O248" s="1"/>
      <c r="P248" s="1"/>
      <c r="Q248" s="223"/>
      <c r="R248" s="1"/>
      <c r="S248" s="6" t="s">
        <v>769</v>
      </c>
    </row>
    <row r="249" spans="1:27" ht="12.75" customHeight="1">
      <c r="A249" s="180">
        <v>162</v>
      </c>
      <c r="B249" s="181">
        <v>44258</v>
      </c>
      <c r="C249" s="181"/>
      <c r="D249" s="182" t="s">
        <v>802</v>
      </c>
      <c r="E249" s="183" t="s">
        <v>575</v>
      </c>
      <c r="F249" s="153">
        <v>495</v>
      </c>
      <c r="G249" s="183"/>
      <c r="H249" s="183">
        <v>595</v>
      </c>
      <c r="I249" s="185">
        <v>590</v>
      </c>
      <c r="J249" s="155" t="s">
        <v>598</v>
      </c>
      <c r="K249" s="156">
        <f t="shared" si="41"/>
        <v>100</v>
      </c>
      <c r="L249" s="157">
        <f t="shared" si="42"/>
        <v>0.20202020202020202</v>
      </c>
      <c r="M249" s="152" t="s">
        <v>578</v>
      </c>
      <c r="N249" s="158">
        <v>44589</v>
      </c>
      <c r="O249" s="1"/>
      <c r="P249" s="1"/>
      <c r="Q249" s="223"/>
      <c r="S249" s="6" t="s">
        <v>769</v>
      </c>
    </row>
    <row r="250" spans="1:27" ht="12.75" customHeight="1">
      <c r="A250" s="180">
        <v>163</v>
      </c>
      <c r="B250" s="181">
        <v>44274</v>
      </c>
      <c r="C250" s="181"/>
      <c r="D250" s="182" t="s">
        <v>361</v>
      </c>
      <c r="E250" s="183" t="s">
        <v>575</v>
      </c>
      <c r="F250" s="153">
        <v>355</v>
      </c>
      <c r="G250" s="183"/>
      <c r="H250" s="183">
        <v>422.5</v>
      </c>
      <c r="I250" s="185">
        <v>420</v>
      </c>
      <c r="J250" s="155" t="s">
        <v>808</v>
      </c>
      <c r="K250" s="156">
        <f t="shared" si="41"/>
        <v>67.5</v>
      </c>
      <c r="L250" s="157">
        <f t="shared" si="42"/>
        <v>0.19014084507042253</v>
      </c>
      <c r="M250" s="152" t="s">
        <v>578</v>
      </c>
      <c r="N250" s="158">
        <v>44361</v>
      </c>
      <c r="O250" s="1"/>
      <c r="S250" s="198" t="s">
        <v>769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0">
        <v>164</v>
      </c>
      <c r="B251" s="181">
        <v>44295</v>
      </c>
      <c r="C251" s="181"/>
      <c r="D251" s="182" t="s">
        <v>324</v>
      </c>
      <c r="E251" s="183" t="s">
        <v>575</v>
      </c>
      <c r="F251" s="153">
        <v>555</v>
      </c>
      <c r="G251" s="183"/>
      <c r="H251" s="183">
        <v>663</v>
      </c>
      <c r="I251" s="185">
        <v>663</v>
      </c>
      <c r="J251" s="155" t="s">
        <v>809</v>
      </c>
      <c r="K251" s="156">
        <f t="shared" si="41"/>
        <v>108</v>
      </c>
      <c r="L251" s="157">
        <f t="shared" si="42"/>
        <v>0.19459459459459461</v>
      </c>
      <c r="M251" s="152" t="s">
        <v>578</v>
      </c>
      <c r="N251" s="158">
        <v>44321</v>
      </c>
      <c r="O251" s="1"/>
      <c r="P251" s="1"/>
      <c r="Q251" s="223"/>
      <c r="R251" s="1"/>
      <c r="S251" s="198" t="s">
        <v>769</v>
      </c>
    </row>
    <row r="252" spans="1:27" ht="12.75" customHeight="1">
      <c r="A252" s="180">
        <v>165</v>
      </c>
      <c r="B252" s="181">
        <v>44308</v>
      </c>
      <c r="C252" s="181"/>
      <c r="D252" s="182" t="s">
        <v>773</v>
      </c>
      <c r="E252" s="183" t="s">
        <v>575</v>
      </c>
      <c r="F252" s="153">
        <v>126.5</v>
      </c>
      <c r="G252" s="183"/>
      <c r="H252" s="183">
        <v>155</v>
      </c>
      <c r="I252" s="185">
        <v>155</v>
      </c>
      <c r="J252" s="155" t="s">
        <v>662</v>
      </c>
      <c r="K252" s="156">
        <f t="shared" si="41"/>
        <v>28.5</v>
      </c>
      <c r="L252" s="157">
        <f t="shared" si="42"/>
        <v>0.22529644268774704</v>
      </c>
      <c r="M252" s="152" t="s">
        <v>578</v>
      </c>
      <c r="N252" s="158">
        <v>44362</v>
      </c>
      <c r="O252" s="1"/>
      <c r="S252" s="198" t="s">
        <v>769</v>
      </c>
    </row>
    <row r="253" spans="1:27" ht="12.75" customHeight="1">
      <c r="A253" s="159">
        <v>166</v>
      </c>
      <c r="B253" s="190">
        <v>44368</v>
      </c>
      <c r="C253" s="190"/>
      <c r="D253" s="161" t="s">
        <v>810</v>
      </c>
      <c r="E253" s="163" t="s">
        <v>575</v>
      </c>
      <c r="F253" s="191">
        <v>287.5</v>
      </c>
      <c r="G253" s="163"/>
      <c r="H253" s="163">
        <v>245</v>
      </c>
      <c r="I253" s="164">
        <v>344</v>
      </c>
      <c r="J253" s="165" t="s">
        <v>811</v>
      </c>
      <c r="K253" s="166">
        <f t="shared" si="41"/>
        <v>-42.5</v>
      </c>
      <c r="L253" s="167">
        <f t="shared" si="42"/>
        <v>-0.14782608695652175</v>
      </c>
      <c r="M253" s="163" t="s">
        <v>588</v>
      </c>
      <c r="N253" s="160">
        <v>44508</v>
      </c>
      <c r="O253" s="1"/>
      <c r="S253" s="198" t="s">
        <v>769</v>
      </c>
    </row>
    <row r="254" spans="1:27" ht="12.75" customHeight="1">
      <c r="A254" s="180">
        <v>167</v>
      </c>
      <c r="B254" s="181">
        <v>44368</v>
      </c>
      <c r="C254" s="181"/>
      <c r="D254" s="182" t="s">
        <v>478</v>
      </c>
      <c r="E254" s="183" t="s">
        <v>575</v>
      </c>
      <c r="F254" s="153">
        <v>241</v>
      </c>
      <c r="G254" s="183"/>
      <c r="H254" s="183">
        <v>298</v>
      </c>
      <c r="I254" s="185">
        <v>320</v>
      </c>
      <c r="J254" s="155" t="s">
        <v>662</v>
      </c>
      <c r="K254" s="156">
        <f t="shared" si="41"/>
        <v>57</v>
      </c>
      <c r="L254" s="157">
        <f t="shared" si="42"/>
        <v>0.23651452282157676</v>
      </c>
      <c r="M254" s="152" t="s">
        <v>578</v>
      </c>
      <c r="N254" s="158">
        <v>44802</v>
      </c>
      <c r="O254" s="37"/>
      <c r="S254" s="198" t="s">
        <v>769</v>
      </c>
    </row>
    <row r="255" spans="1:27" ht="12.75" customHeight="1">
      <c r="A255" s="180">
        <v>168</v>
      </c>
      <c r="B255" s="181">
        <v>44406</v>
      </c>
      <c r="C255" s="181"/>
      <c r="D255" s="182" t="s">
        <v>773</v>
      </c>
      <c r="E255" s="183" t="s">
        <v>575</v>
      </c>
      <c r="F255" s="153">
        <v>162.5</v>
      </c>
      <c r="G255" s="183"/>
      <c r="H255" s="183">
        <v>200</v>
      </c>
      <c r="I255" s="185">
        <v>200</v>
      </c>
      <c r="J255" s="155" t="s">
        <v>662</v>
      </c>
      <c r="K255" s="156">
        <f t="shared" si="41"/>
        <v>37.5</v>
      </c>
      <c r="L255" s="157">
        <f t="shared" si="42"/>
        <v>0.23076923076923078</v>
      </c>
      <c r="M255" s="152" t="s">
        <v>578</v>
      </c>
      <c r="N255" s="158">
        <v>44802</v>
      </c>
      <c r="O255" s="1"/>
      <c r="S255" s="198" t="s">
        <v>769</v>
      </c>
    </row>
    <row r="256" spans="1:27" ht="12.75" customHeight="1">
      <c r="A256" s="180">
        <v>169</v>
      </c>
      <c r="B256" s="181">
        <v>44462</v>
      </c>
      <c r="C256" s="181"/>
      <c r="D256" s="182" t="s">
        <v>436</v>
      </c>
      <c r="E256" s="183" t="s">
        <v>575</v>
      </c>
      <c r="F256" s="153">
        <v>1235</v>
      </c>
      <c r="G256" s="183"/>
      <c r="H256" s="183">
        <v>1505</v>
      </c>
      <c r="I256" s="185">
        <v>1500</v>
      </c>
      <c r="J256" s="155" t="s">
        <v>662</v>
      </c>
      <c r="K256" s="156">
        <f t="shared" si="41"/>
        <v>270</v>
      </c>
      <c r="L256" s="157">
        <f t="shared" si="42"/>
        <v>0.21862348178137653</v>
      </c>
      <c r="M256" s="152" t="s">
        <v>578</v>
      </c>
      <c r="N256" s="158">
        <v>44564</v>
      </c>
      <c r="O256" s="1"/>
      <c r="S256" s="198" t="s">
        <v>769</v>
      </c>
    </row>
    <row r="257" spans="1:19" ht="12.75" customHeight="1">
      <c r="A257" s="180">
        <v>170</v>
      </c>
      <c r="B257" s="181">
        <v>44480</v>
      </c>
      <c r="C257" s="181"/>
      <c r="D257" s="182" t="s">
        <v>812</v>
      </c>
      <c r="E257" s="183" t="s">
        <v>575</v>
      </c>
      <c r="F257" s="153">
        <v>58.75</v>
      </c>
      <c r="G257" s="183"/>
      <c r="H257" s="183">
        <v>64.25</v>
      </c>
      <c r="I257" s="185"/>
      <c r="J257" s="155" t="s">
        <v>662</v>
      </c>
      <c r="K257" s="156">
        <f t="shared" si="41"/>
        <v>5.5</v>
      </c>
      <c r="L257" s="157">
        <f t="shared" si="42"/>
        <v>9.3617021276595741E-2</v>
      </c>
      <c r="M257" s="152" t="s">
        <v>578</v>
      </c>
      <c r="N257" s="158">
        <v>45322</v>
      </c>
      <c r="O257" s="37"/>
      <c r="S257" s="198" t="s">
        <v>769</v>
      </c>
    </row>
    <row r="258" spans="1:19" ht="12.75" customHeight="1">
      <c r="A258" s="149">
        <v>171</v>
      </c>
      <c r="B258" s="150">
        <v>44481</v>
      </c>
      <c r="C258" s="150"/>
      <c r="D258" s="151" t="s">
        <v>276</v>
      </c>
      <c r="E258" s="152" t="s">
        <v>575</v>
      </c>
      <c r="F258" s="153">
        <v>315</v>
      </c>
      <c r="G258" s="152"/>
      <c r="H258" s="152">
        <v>335</v>
      </c>
      <c r="I258" s="154">
        <v>380</v>
      </c>
      <c r="J258" s="155" t="s">
        <v>862</v>
      </c>
      <c r="K258" s="156">
        <f t="shared" si="41"/>
        <v>20</v>
      </c>
      <c r="L258" s="157">
        <f t="shared" si="42"/>
        <v>6.3492063492063489E-2</v>
      </c>
      <c r="M258" s="152" t="s">
        <v>578</v>
      </c>
      <c r="N258" s="158">
        <v>45297</v>
      </c>
      <c r="O258" s="37"/>
      <c r="S258" s="198" t="s">
        <v>769</v>
      </c>
    </row>
    <row r="259" spans="1:19" ht="12.75" customHeight="1">
      <c r="A259" s="149">
        <v>172</v>
      </c>
      <c r="B259" s="150">
        <v>44481</v>
      </c>
      <c r="C259" s="150"/>
      <c r="D259" s="151" t="s">
        <v>813</v>
      </c>
      <c r="E259" s="152" t="s">
        <v>575</v>
      </c>
      <c r="F259" s="153">
        <v>45.5</v>
      </c>
      <c r="G259" s="152"/>
      <c r="H259" s="152">
        <v>56.5</v>
      </c>
      <c r="I259" s="154">
        <v>56</v>
      </c>
      <c r="J259" s="155" t="s">
        <v>662</v>
      </c>
      <c r="K259" s="156">
        <f t="shared" si="41"/>
        <v>11</v>
      </c>
      <c r="L259" s="157">
        <f t="shared" si="42"/>
        <v>0.24175824175824176</v>
      </c>
      <c r="M259" s="152" t="s">
        <v>578</v>
      </c>
      <c r="N259" s="158">
        <v>44881</v>
      </c>
      <c r="O259" s="37"/>
      <c r="S259" s="198"/>
    </row>
    <row r="260" spans="1:19" ht="12.75" customHeight="1">
      <c r="A260" s="149">
        <v>173</v>
      </c>
      <c r="B260" s="150">
        <v>44551</v>
      </c>
      <c r="C260" s="150"/>
      <c r="D260" s="151" t="s">
        <v>129</v>
      </c>
      <c r="E260" s="152" t="s">
        <v>575</v>
      </c>
      <c r="F260" s="153">
        <v>2300</v>
      </c>
      <c r="G260" s="152"/>
      <c r="H260" s="152">
        <f>(2820+2200)/2</f>
        <v>2510</v>
      </c>
      <c r="I260" s="154">
        <v>3000</v>
      </c>
      <c r="J260" s="155" t="s">
        <v>814</v>
      </c>
      <c r="K260" s="156">
        <f t="shared" si="41"/>
        <v>210</v>
      </c>
      <c r="L260" s="157">
        <f t="shared" si="42"/>
        <v>9.1304347826086957E-2</v>
      </c>
      <c r="M260" s="152" t="s">
        <v>578</v>
      </c>
      <c r="N260" s="158">
        <v>44649</v>
      </c>
      <c r="O260" s="1"/>
      <c r="S260" s="198"/>
    </row>
    <row r="261" spans="1:19" ht="12.75" customHeight="1">
      <c r="A261" s="149">
        <v>174</v>
      </c>
      <c r="B261" s="150">
        <v>44606</v>
      </c>
      <c r="C261" s="150"/>
      <c r="D261" s="151" t="s">
        <v>426</v>
      </c>
      <c r="E261" s="152" t="s">
        <v>575</v>
      </c>
      <c r="F261" s="153">
        <v>635</v>
      </c>
      <c r="G261" s="152"/>
      <c r="H261" s="152">
        <v>700</v>
      </c>
      <c r="I261" s="154">
        <v>764</v>
      </c>
      <c r="J261" s="155" t="s">
        <v>843</v>
      </c>
      <c r="K261" s="156">
        <f t="shared" si="41"/>
        <v>65</v>
      </c>
      <c r="L261" s="157">
        <f t="shared" si="42"/>
        <v>0.10236220472440945</v>
      </c>
      <c r="M261" s="152" t="s">
        <v>578</v>
      </c>
      <c r="N261" s="158">
        <v>45159</v>
      </c>
      <c r="O261" s="37"/>
      <c r="S261" s="198"/>
    </row>
    <row r="262" spans="1:19" ht="12.75" customHeight="1">
      <c r="A262" s="149">
        <v>175</v>
      </c>
      <c r="B262" s="150">
        <v>44613</v>
      </c>
      <c r="C262" s="150"/>
      <c r="D262" s="151" t="s">
        <v>436</v>
      </c>
      <c r="E262" s="152" t="s">
        <v>575</v>
      </c>
      <c r="F262" s="153">
        <v>1255</v>
      </c>
      <c r="G262" s="152"/>
      <c r="H262" s="152">
        <v>1515</v>
      </c>
      <c r="I262" s="154">
        <v>1510</v>
      </c>
      <c r="J262" s="155" t="s">
        <v>662</v>
      </c>
      <c r="K262" s="156">
        <f t="shared" si="41"/>
        <v>260</v>
      </c>
      <c r="L262" s="157">
        <f t="shared" si="42"/>
        <v>0.20717131474103587</v>
      </c>
      <c r="M262" s="152" t="s">
        <v>578</v>
      </c>
      <c r="N262" s="158">
        <v>44834</v>
      </c>
      <c r="O262" s="37"/>
      <c r="S262" s="198"/>
    </row>
    <row r="263" spans="1:19" ht="12.75" customHeight="1">
      <c r="A263">
        <v>176</v>
      </c>
      <c r="B263" s="200">
        <v>44670</v>
      </c>
      <c r="C263" s="200"/>
      <c r="D263" s="53" t="s">
        <v>538</v>
      </c>
      <c r="E263" s="201" t="s">
        <v>575</v>
      </c>
      <c r="F263" s="51" t="s">
        <v>815</v>
      </c>
      <c r="G263" s="51"/>
      <c r="H263" s="51"/>
      <c r="I263" s="51">
        <v>553</v>
      </c>
      <c r="J263" s="51" t="s">
        <v>576</v>
      </c>
      <c r="K263" s="51"/>
      <c r="L263" s="51"/>
      <c r="M263" s="51"/>
      <c r="N263" s="51"/>
      <c r="O263" s="37"/>
      <c r="S263" s="198"/>
    </row>
    <row r="264" spans="1:19" ht="12.75" customHeight="1">
      <c r="A264" s="180">
        <v>177</v>
      </c>
      <c r="B264" s="181">
        <v>44746</v>
      </c>
      <c r="C264" s="181"/>
      <c r="D264" s="182" t="s">
        <v>816</v>
      </c>
      <c r="E264" s="183" t="s">
        <v>575</v>
      </c>
      <c r="F264" s="183">
        <v>207.5</v>
      </c>
      <c r="G264" s="183"/>
      <c r="H264" s="183">
        <v>254</v>
      </c>
      <c r="I264" s="185">
        <v>254</v>
      </c>
      <c r="J264" s="155" t="s">
        <v>662</v>
      </c>
      <c r="K264" s="156">
        <f t="shared" ref="K264:K274" si="43">H264-F264</f>
        <v>46.5</v>
      </c>
      <c r="L264" s="157">
        <f t="shared" ref="L264:L274" si="44">K264/F264</f>
        <v>0.22409638554216868</v>
      </c>
      <c r="M264" s="152" t="s">
        <v>578</v>
      </c>
      <c r="N264" s="158">
        <v>44792</v>
      </c>
      <c r="O264" s="1"/>
      <c r="S264" s="198"/>
    </row>
    <row r="265" spans="1:19" ht="12.75" customHeight="1">
      <c r="A265" s="180">
        <v>178</v>
      </c>
      <c r="B265" s="181">
        <v>44775</v>
      </c>
      <c r="C265" s="181"/>
      <c r="D265" s="182" t="s">
        <v>480</v>
      </c>
      <c r="E265" s="183" t="s">
        <v>575</v>
      </c>
      <c r="F265" s="183">
        <v>31.25</v>
      </c>
      <c r="G265" s="183"/>
      <c r="H265" s="183">
        <v>38.75</v>
      </c>
      <c r="I265" s="185">
        <v>38</v>
      </c>
      <c r="J265" s="155" t="s">
        <v>662</v>
      </c>
      <c r="K265" s="156">
        <f t="shared" si="43"/>
        <v>7.5</v>
      </c>
      <c r="L265" s="157">
        <f t="shared" si="44"/>
        <v>0.24</v>
      </c>
      <c r="M265" s="152" t="s">
        <v>578</v>
      </c>
      <c r="N265" s="158">
        <v>44844</v>
      </c>
      <c r="O265" s="37"/>
      <c r="S265" s="54"/>
    </row>
    <row r="266" spans="1:19" ht="12.75" customHeight="1">
      <c r="A266" s="180">
        <v>179</v>
      </c>
      <c r="B266" s="181">
        <v>44841</v>
      </c>
      <c r="C266" s="181"/>
      <c r="D266" s="182" t="s">
        <v>817</v>
      </c>
      <c r="E266" s="183" t="s">
        <v>575</v>
      </c>
      <c r="F266" s="153">
        <v>665</v>
      </c>
      <c r="G266" s="183"/>
      <c r="H266" s="183">
        <v>807.5</v>
      </c>
      <c r="I266" s="185">
        <v>840</v>
      </c>
      <c r="J266" s="155" t="s">
        <v>814</v>
      </c>
      <c r="K266" s="156">
        <f t="shared" si="43"/>
        <v>142.5</v>
      </c>
      <c r="L266" s="157">
        <f t="shared" si="44"/>
        <v>0.21428571428571427</v>
      </c>
      <c r="M266" s="152" t="s">
        <v>578</v>
      </c>
      <c r="N266" s="158">
        <v>45097</v>
      </c>
      <c r="O266" s="37"/>
      <c r="S266" s="54"/>
    </row>
    <row r="267" spans="1:19" ht="12.75" customHeight="1">
      <c r="A267" s="180">
        <v>180</v>
      </c>
      <c r="B267" s="181">
        <v>44844</v>
      </c>
      <c r="C267" s="181"/>
      <c r="D267" s="182" t="s">
        <v>428</v>
      </c>
      <c r="E267" s="183" t="s">
        <v>575</v>
      </c>
      <c r="F267" s="153">
        <v>227.5</v>
      </c>
      <c r="G267" s="183"/>
      <c r="H267" s="183">
        <v>270</v>
      </c>
      <c r="I267" s="185">
        <v>291</v>
      </c>
      <c r="J267" s="155" t="s">
        <v>845</v>
      </c>
      <c r="K267" s="156">
        <f t="shared" si="43"/>
        <v>42.5</v>
      </c>
      <c r="L267" s="157">
        <f t="shared" si="44"/>
        <v>0.18681318681318682</v>
      </c>
      <c r="M267" s="152" t="s">
        <v>578</v>
      </c>
      <c r="N267" s="158">
        <v>45160</v>
      </c>
      <c r="O267" s="37"/>
      <c r="R267" s="37"/>
      <c r="S267" s="54"/>
    </row>
    <row r="268" spans="1:19" ht="12.75" customHeight="1">
      <c r="A268" s="180">
        <v>181</v>
      </c>
      <c r="B268" s="181">
        <v>44845</v>
      </c>
      <c r="C268" s="181"/>
      <c r="D268" s="182" t="s">
        <v>426</v>
      </c>
      <c r="E268" s="183" t="s">
        <v>575</v>
      </c>
      <c r="F268" s="153">
        <v>555</v>
      </c>
      <c r="G268" s="183"/>
      <c r="H268" s="183">
        <v>700</v>
      </c>
      <c r="I268" s="185">
        <v>765</v>
      </c>
      <c r="J268" s="155" t="s">
        <v>844</v>
      </c>
      <c r="K268" s="156">
        <f t="shared" si="43"/>
        <v>145</v>
      </c>
      <c r="L268" s="157">
        <f t="shared" si="44"/>
        <v>0.26126126126126126</v>
      </c>
      <c r="M268" s="152" t="s">
        <v>578</v>
      </c>
      <c r="N268" s="158">
        <v>45159</v>
      </c>
      <c r="O268" s="37"/>
      <c r="R268" s="37"/>
      <c r="S268" s="54"/>
    </row>
    <row r="269" spans="1:19" ht="12.75" customHeight="1">
      <c r="A269" s="180">
        <v>182</v>
      </c>
      <c r="B269" s="181">
        <v>44981</v>
      </c>
      <c r="C269" s="181"/>
      <c r="D269" s="182" t="s">
        <v>443</v>
      </c>
      <c r="E269" s="183" t="s">
        <v>575</v>
      </c>
      <c r="F269" s="153">
        <v>1675</v>
      </c>
      <c r="G269" s="183"/>
      <c r="H269" s="183">
        <v>2080</v>
      </c>
      <c r="I269" s="185">
        <v>2080</v>
      </c>
      <c r="J269" s="155" t="s">
        <v>662</v>
      </c>
      <c r="K269" s="156">
        <f t="shared" si="43"/>
        <v>405</v>
      </c>
      <c r="L269" s="157">
        <f t="shared" si="44"/>
        <v>0.2417910447761194</v>
      </c>
      <c r="M269" s="152" t="s">
        <v>578</v>
      </c>
      <c r="N269" s="158">
        <v>45119</v>
      </c>
      <c r="O269" s="37"/>
      <c r="S269" s="54" t="s">
        <v>841</v>
      </c>
    </row>
    <row r="270" spans="1:19" ht="12.75" customHeight="1">
      <c r="A270" s="180">
        <v>183</v>
      </c>
      <c r="B270" s="181">
        <v>44986</v>
      </c>
      <c r="C270" s="181"/>
      <c r="D270" s="182" t="s">
        <v>480</v>
      </c>
      <c r="E270" s="183" t="s">
        <v>575</v>
      </c>
      <c r="F270" s="153">
        <v>57.5</v>
      </c>
      <c r="G270" s="183"/>
      <c r="H270" s="183">
        <v>120</v>
      </c>
      <c r="I270" s="185">
        <v>120</v>
      </c>
      <c r="J270" s="155" t="s">
        <v>662</v>
      </c>
      <c r="K270" s="156">
        <f t="shared" si="43"/>
        <v>62.5</v>
      </c>
      <c r="L270" s="157">
        <f t="shared" si="44"/>
        <v>1.0869565217391304</v>
      </c>
      <c r="M270" s="152" t="s">
        <v>578</v>
      </c>
      <c r="N270" s="158">
        <v>45049</v>
      </c>
      <c r="O270" s="37"/>
      <c r="S270" s="54" t="s">
        <v>841</v>
      </c>
    </row>
    <row r="271" spans="1:19" ht="12.75" customHeight="1">
      <c r="A271" s="180">
        <v>184</v>
      </c>
      <c r="B271" s="181">
        <v>45008</v>
      </c>
      <c r="C271" s="181"/>
      <c r="D271" s="182" t="s">
        <v>497</v>
      </c>
      <c r="E271" s="183" t="s">
        <v>575</v>
      </c>
      <c r="F271" s="153">
        <v>2765</v>
      </c>
      <c r="G271" s="183"/>
      <c r="H271" s="183">
        <v>3547.5</v>
      </c>
      <c r="I271" s="185">
        <v>3523</v>
      </c>
      <c r="J271" s="155" t="s">
        <v>662</v>
      </c>
      <c r="K271" s="156">
        <f t="shared" si="43"/>
        <v>782.5</v>
      </c>
      <c r="L271" s="157">
        <f t="shared" si="44"/>
        <v>0.28300180831826399</v>
      </c>
      <c r="M271" s="152" t="s">
        <v>578</v>
      </c>
      <c r="N271" s="158">
        <v>45177</v>
      </c>
      <c r="O271" s="37"/>
      <c r="S271" s="54" t="s">
        <v>841</v>
      </c>
    </row>
    <row r="272" spans="1:19" ht="12.75" customHeight="1">
      <c r="A272" s="180">
        <v>185</v>
      </c>
      <c r="B272" s="181">
        <v>45027</v>
      </c>
      <c r="C272" s="181"/>
      <c r="D272" s="182" t="s">
        <v>818</v>
      </c>
      <c r="E272" s="183" t="s">
        <v>575</v>
      </c>
      <c r="F272" s="183">
        <v>460</v>
      </c>
      <c r="G272" s="183"/>
      <c r="H272" s="183">
        <v>825</v>
      </c>
      <c r="I272" s="185">
        <v>810</v>
      </c>
      <c r="J272" s="155" t="s">
        <v>662</v>
      </c>
      <c r="K272" s="156">
        <f t="shared" si="43"/>
        <v>365</v>
      </c>
      <c r="L272" s="157">
        <f t="shared" si="44"/>
        <v>0.79347826086956519</v>
      </c>
      <c r="M272" s="152" t="s">
        <v>578</v>
      </c>
      <c r="N272" s="158">
        <v>45155</v>
      </c>
      <c r="O272" s="37"/>
      <c r="S272" s="54" t="s">
        <v>841</v>
      </c>
    </row>
    <row r="273" spans="1:39" ht="12.75" customHeight="1">
      <c r="A273" s="180">
        <v>186</v>
      </c>
      <c r="B273" s="181">
        <v>45050</v>
      </c>
      <c r="C273" s="181"/>
      <c r="D273" s="182" t="s">
        <v>41</v>
      </c>
      <c r="E273" s="183" t="s">
        <v>575</v>
      </c>
      <c r="F273" s="183">
        <v>3630</v>
      </c>
      <c r="G273" s="183"/>
      <c r="H273" s="183">
        <v>5150</v>
      </c>
      <c r="I273" s="185">
        <v>5040</v>
      </c>
      <c r="J273" s="155" t="s">
        <v>662</v>
      </c>
      <c r="K273" s="156">
        <f t="shared" si="43"/>
        <v>1520</v>
      </c>
      <c r="L273" s="157">
        <f t="shared" si="44"/>
        <v>0.41873278236914602</v>
      </c>
      <c r="M273" s="152" t="s">
        <v>578</v>
      </c>
      <c r="N273" s="158">
        <v>45344</v>
      </c>
      <c r="O273" s="37"/>
      <c r="S273" s="54" t="s">
        <v>841</v>
      </c>
    </row>
    <row r="274" spans="1:39" ht="12.75" customHeight="1">
      <c r="A274" s="180">
        <v>187</v>
      </c>
      <c r="B274" s="181">
        <v>45075</v>
      </c>
      <c r="C274" s="181"/>
      <c r="D274" s="182" t="s">
        <v>819</v>
      </c>
      <c r="E274" s="183" t="s">
        <v>575</v>
      </c>
      <c r="F274" s="153">
        <v>585</v>
      </c>
      <c r="G274" s="183"/>
      <c r="H274" s="183">
        <v>732</v>
      </c>
      <c r="I274" s="185">
        <v>732</v>
      </c>
      <c r="J274" s="155" t="s">
        <v>662</v>
      </c>
      <c r="K274" s="156">
        <f t="shared" si="43"/>
        <v>147</v>
      </c>
      <c r="L274" s="157">
        <f t="shared" si="44"/>
        <v>0.25128205128205128</v>
      </c>
      <c r="M274" s="152" t="s">
        <v>578</v>
      </c>
      <c r="N274" s="158">
        <v>45152</v>
      </c>
      <c r="O274" s="37"/>
      <c r="R274" s="37"/>
      <c r="S274" s="54" t="s">
        <v>841</v>
      </c>
      <c r="U274" s="37"/>
      <c r="W274" s="37"/>
      <c r="X274" s="54"/>
      <c r="Z274" s="37"/>
      <c r="AB274" s="37"/>
      <c r="AC274" s="54"/>
      <c r="AE274" s="37"/>
      <c r="AG274" s="37"/>
      <c r="AH274" s="54"/>
      <c r="AJ274" s="37"/>
      <c r="AL274" s="37"/>
      <c r="AM274" s="54"/>
    </row>
    <row r="275" spans="1:39" ht="12.75" customHeight="1">
      <c r="A275" s="199">
        <v>188</v>
      </c>
      <c r="B275" s="200">
        <v>45078</v>
      </c>
      <c r="C275" s="53"/>
      <c r="D275" s="53" t="s">
        <v>527</v>
      </c>
      <c r="E275" s="201" t="s">
        <v>575</v>
      </c>
      <c r="F275" s="51" t="s">
        <v>820</v>
      </c>
      <c r="G275" s="51"/>
      <c r="H275" s="51"/>
      <c r="I275" s="51">
        <v>4300</v>
      </c>
      <c r="J275" s="51" t="s">
        <v>576</v>
      </c>
      <c r="K275" s="51"/>
      <c r="L275" s="51"/>
      <c r="M275" s="51"/>
      <c r="N275" s="51"/>
      <c r="O275" s="37"/>
      <c r="R275" s="37"/>
      <c r="S275" s="54" t="s">
        <v>841</v>
      </c>
      <c r="U275" s="37"/>
      <c r="W275" s="37"/>
      <c r="X275" s="54"/>
      <c r="Z275" s="37"/>
      <c r="AB275" s="37"/>
      <c r="AC275" s="54"/>
      <c r="AE275" s="37"/>
      <c r="AG275" s="37"/>
      <c r="AH275" s="54"/>
      <c r="AJ275" s="37"/>
      <c r="AL275" s="37"/>
      <c r="AM275" s="54"/>
    </row>
    <row r="276" spans="1:39" ht="12.75" customHeight="1">
      <c r="A276" s="180">
        <v>189</v>
      </c>
      <c r="B276" s="181">
        <v>45103</v>
      </c>
      <c r="C276" s="181"/>
      <c r="D276" s="182" t="s">
        <v>839</v>
      </c>
      <c r="E276" s="183" t="s">
        <v>575</v>
      </c>
      <c r="F276" s="153">
        <v>282.5</v>
      </c>
      <c r="G276" s="183"/>
      <c r="H276" s="183">
        <v>383</v>
      </c>
      <c r="I276" s="185">
        <v>383</v>
      </c>
      <c r="J276" s="155" t="s">
        <v>662</v>
      </c>
      <c r="K276" s="156">
        <f>H276-F276</f>
        <v>100.5</v>
      </c>
      <c r="L276" s="157">
        <f>K276/F276</f>
        <v>0.35575221238938054</v>
      </c>
      <c r="M276" s="152" t="s">
        <v>578</v>
      </c>
      <c r="N276" s="158">
        <v>45265</v>
      </c>
      <c r="O276" s="37"/>
      <c r="R276" s="37"/>
      <c r="S276" s="54" t="s">
        <v>841</v>
      </c>
      <c r="U276" s="37"/>
      <c r="W276" s="37"/>
      <c r="X276" s="54"/>
      <c r="Z276" s="37"/>
      <c r="AB276" s="37"/>
      <c r="AC276" s="54"/>
      <c r="AE276" s="37"/>
      <c r="AG276" s="37"/>
      <c r="AH276" s="54"/>
      <c r="AJ276" s="37"/>
      <c r="AL276" s="37"/>
      <c r="AM276" s="54"/>
    </row>
    <row r="277" spans="1:39" ht="12.75" customHeight="1">
      <c r="A277" s="180">
        <v>190</v>
      </c>
      <c r="B277" s="181">
        <v>45120</v>
      </c>
      <c r="C277" s="181"/>
      <c r="D277" s="182" t="s">
        <v>526</v>
      </c>
      <c r="E277" s="183" t="s">
        <v>575</v>
      </c>
      <c r="F277" s="153">
        <v>2312.5</v>
      </c>
      <c r="G277" s="183"/>
      <c r="H277" s="183">
        <v>2935</v>
      </c>
      <c r="I277" s="185">
        <v>2935</v>
      </c>
      <c r="J277" s="155" t="s">
        <v>662</v>
      </c>
      <c r="K277" s="156">
        <f>H277-F277</f>
        <v>622.5</v>
      </c>
      <c r="L277" s="157">
        <f>K277/F277</f>
        <v>0.26918918918918922</v>
      </c>
      <c r="M277" s="152" t="s">
        <v>578</v>
      </c>
      <c r="N277" s="158">
        <v>45177</v>
      </c>
      <c r="O277" s="37"/>
      <c r="R277" s="37"/>
      <c r="S277" s="54" t="s">
        <v>841</v>
      </c>
      <c r="U277" s="37"/>
      <c r="W277" s="37"/>
      <c r="X277" s="54"/>
      <c r="Z277" s="37"/>
      <c r="AB277" s="37"/>
      <c r="AC277" s="54"/>
      <c r="AE277" s="37"/>
      <c r="AG277" s="37"/>
      <c r="AH277" s="54"/>
      <c r="AJ277" s="37"/>
      <c r="AL277" s="37"/>
      <c r="AM277" s="54"/>
    </row>
    <row r="278" spans="1:39" ht="12.75" customHeight="1">
      <c r="A278" s="180">
        <v>191</v>
      </c>
      <c r="B278" s="181">
        <v>45125</v>
      </c>
      <c r="C278" s="181"/>
      <c r="D278" s="182" t="s">
        <v>201</v>
      </c>
      <c r="E278" s="183" t="s">
        <v>575</v>
      </c>
      <c r="F278" s="153">
        <v>3980</v>
      </c>
      <c r="G278" s="183"/>
      <c r="H278" s="183">
        <v>4895</v>
      </c>
      <c r="I278" s="185">
        <v>4895</v>
      </c>
      <c r="J278" s="155" t="s">
        <v>662</v>
      </c>
      <c r="K278" s="156">
        <f>H278-F278</f>
        <v>915</v>
      </c>
      <c r="L278" s="157">
        <f>K278/F278</f>
        <v>0.22989949748743718</v>
      </c>
      <c r="M278" s="152" t="s">
        <v>578</v>
      </c>
      <c r="N278" s="158">
        <v>45155</v>
      </c>
      <c r="O278" s="37"/>
      <c r="S278" s="54" t="s">
        <v>841</v>
      </c>
      <c r="U278" s="37"/>
      <c r="X278" s="54"/>
      <c r="Z278" s="37"/>
      <c r="AC278" s="54"/>
      <c r="AE278" s="37"/>
      <c r="AH278" s="54"/>
      <c r="AJ278" s="37"/>
      <c r="AM278" s="54"/>
    </row>
    <row r="279" spans="1:39" ht="12.75" customHeight="1">
      <c r="A279" s="180">
        <v>192</v>
      </c>
      <c r="B279" s="181">
        <v>45145</v>
      </c>
      <c r="C279" s="181"/>
      <c r="D279" s="182" t="s">
        <v>842</v>
      </c>
      <c r="E279" s="183" t="s">
        <v>575</v>
      </c>
      <c r="F279" s="153">
        <v>565</v>
      </c>
      <c r="G279" s="183"/>
      <c r="H279" s="183">
        <v>725</v>
      </c>
      <c r="I279" s="185">
        <v>725</v>
      </c>
      <c r="J279" s="155" t="s">
        <v>662</v>
      </c>
      <c r="K279" s="156">
        <f>H279-F279</f>
        <v>160</v>
      </c>
      <c r="L279" s="157">
        <f>K279/F279</f>
        <v>0.2831858407079646</v>
      </c>
      <c r="M279" s="152" t="s">
        <v>578</v>
      </c>
      <c r="N279" s="158">
        <v>45169</v>
      </c>
      <c r="O279" s="37"/>
      <c r="S279" s="54" t="s">
        <v>841</v>
      </c>
      <c r="U279" s="37"/>
      <c r="X279" s="54"/>
      <c r="Z279" s="37"/>
      <c r="AC279" s="54"/>
      <c r="AE279" s="37"/>
      <c r="AH279" s="54"/>
      <c r="AJ279" s="37"/>
      <c r="AM279" s="54"/>
    </row>
    <row r="280" spans="1:39" ht="12.75" customHeight="1">
      <c r="A280" s="260">
        <v>193</v>
      </c>
      <c r="B280" s="261">
        <v>45167</v>
      </c>
      <c r="C280" s="261"/>
      <c r="D280" s="262" t="s">
        <v>846</v>
      </c>
      <c r="E280" s="263" t="s">
        <v>575</v>
      </c>
      <c r="F280" s="153">
        <v>700</v>
      </c>
      <c r="G280" s="263"/>
      <c r="H280" s="263">
        <v>950</v>
      </c>
      <c r="I280" s="264">
        <v>950</v>
      </c>
      <c r="J280" s="265" t="s">
        <v>662</v>
      </c>
      <c r="K280" s="156">
        <f>H280-F280</f>
        <v>250</v>
      </c>
      <c r="L280" s="157">
        <f>K280/F280</f>
        <v>0.35714285714285715</v>
      </c>
      <c r="M280" s="152" t="s">
        <v>578</v>
      </c>
      <c r="N280" s="158">
        <v>45261</v>
      </c>
      <c r="O280" s="37"/>
      <c r="S280" s="54" t="s">
        <v>841</v>
      </c>
      <c r="U280" s="37"/>
      <c r="X280" s="54"/>
      <c r="Z280" s="37"/>
      <c r="AC280" s="54"/>
      <c r="AE280" s="37"/>
      <c r="AH280" s="54"/>
      <c r="AJ280" s="37"/>
      <c r="AM280" s="54"/>
    </row>
    <row r="281" spans="1:39" ht="12.75" customHeight="1">
      <c r="A281" s="199">
        <v>194</v>
      </c>
      <c r="B281" s="200">
        <v>45184</v>
      </c>
      <c r="C281" s="53"/>
      <c r="D281" s="53" t="s">
        <v>529</v>
      </c>
      <c r="E281" s="201" t="s">
        <v>575</v>
      </c>
      <c r="F281" s="51" t="s">
        <v>848</v>
      </c>
      <c r="G281" s="51"/>
      <c r="H281" s="51"/>
      <c r="I281" s="51">
        <v>480</v>
      </c>
      <c r="J281" s="51" t="s">
        <v>576</v>
      </c>
      <c r="K281" s="51"/>
      <c r="L281" s="51"/>
      <c r="M281" s="51"/>
      <c r="N281" s="51"/>
      <c r="O281" s="37"/>
      <c r="S281" s="54" t="s">
        <v>841</v>
      </c>
      <c r="U281" s="37"/>
      <c r="X281" s="54"/>
      <c r="Z281" s="37"/>
      <c r="AC281" s="54"/>
      <c r="AE281" s="37"/>
      <c r="AH281" s="54"/>
      <c r="AJ281" s="37"/>
      <c r="AM281" s="54"/>
    </row>
    <row r="282" spans="1:39" ht="12.75" customHeight="1">
      <c r="A282" s="199">
        <v>195</v>
      </c>
      <c r="B282" s="200">
        <v>45203</v>
      </c>
      <c r="C282" s="53"/>
      <c r="D282" s="53" t="s">
        <v>174</v>
      </c>
      <c r="E282" s="201" t="s">
        <v>575</v>
      </c>
      <c r="F282" s="51" t="s">
        <v>849</v>
      </c>
      <c r="G282" s="51"/>
      <c r="H282" s="51"/>
      <c r="I282" s="51">
        <v>1198</v>
      </c>
      <c r="J282" s="51" t="s">
        <v>576</v>
      </c>
      <c r="K282" s="51"/>
      <c r="L282" s="51"/>
      <c r="M282" s="51"/>
      <c r="N282" s="51"/>
      <c r="O282" s="37"/>
      <c r="S282" s="54" t="s">
        <v>853</v>
      </c>
      <c r="U282" s="37"/>
      <c r="X282" s="54"/>
      <c r="Z282" s="37"/>
      <c r="AC282" s="54"/>
      <c r="AE282" s="37"/>
      <c r="AH282" s="54"/>
      <c r="AJ282" s="37"/>
      <c r="AM282" s="54"/>
    </row>
    <row r="283" spans="1:39" ht="12.75" customHeight="1">
      <c r="A283" s="260">
        <v>196</v>
      </c>
      <c r="B283" s="261">
        <v>45216</v>
      </c>
      <c r="C283" s="261"/>
      <c r="D283" s="262" t="s">
        <v>105</v>
      </c>
      <c r="E283" s="263" t="s">
        <v>575</v>
      </c>
      <c r="F283" s="153">
        <v>5425</v>
      </c>
      <c r="G283" s="263"/>
      <c r="H283" s="263">
        <v>6880</v>
      </c>
      <c r="I283" s="264">
        <v>6870</v>
      </c>
      <c r="J283" s="265" t="s">
        <v>662</v>
      </c>
      <c r="K283" s="156">
        <f>H283-F283</f>
        <v>1455</v>
      </c>
      <c r="L283" s="157">
        <f>K283/F283</f>
        <v>0.26820276497695855</v>
      </c>
      <c r="M283" s="152" t="s">
        <v>578</v>
      </c>
      <c r="N283" s="158">
        <v>45342</v>
      </c>
      <c r="O283" s="37"/>
      <c r="S283" s="54" t="s">
        <v>853</v>
      </c>
      <c r="U283" s="37"/>
      <c r="X283" s="54"/>
      <c r="Z283" s="37"/>
      <c r="AC283" s="54"/>
      <c r="AE283" s="37"/>
      <c r="AH283" s="54"/>
      <c r="AJ283" s="37"/>
      <c r="AM283" s="54"/>
    </row>
    <row r="284" spans="1:39" ht="12.75" customHeight="1">
      <c r="A284" s="260">
        <v>197</v>
      </c>
      <c r="B284" s="261">
        <v>45216</v>
      </c>
      <c r="C284" s="261"/>
      <c r="D284" s="262" t="s">
        <v>850</v>
      </c>
      <c r="E284" s="263" t="s">
        <v>575</v>
      </c>
      <c r="F284" s="153">
        <v>1090</v>
      </c>
      <c r="G284" s="263"/>
      <c r="H284" s="263">
        <v>1415</v>
      </c>
      <c r="I284" s="264">
        <v>1415</v>
      </c>
      <c r="J284" s="265" t="s">
        <v>662</v>
      </c>
      <c r="K284" s="156">
        <f>H284-F284</f>
        <v>325</v>
      </c>
      <c r="L284" s="157">
        <f>K284/F284</f>
        <v>0.29816513761467889</v>
      </c>
      <c r="M284" s="152" t="s">
        <v>578</v>
      </c>
      <c r="N284" s="158">
        <v>45282</v>
      </c>
      <c r="O284" s="37"/>
      <c r="S284" s="54" t="s">
        <v>841</v>
      </c>
      <c r="U284" s="37"/>
      <c r="X284" s="54"/>
      <c r="Z284" s="37"/>
      <c r="AC284" s="54"/>
      <c r="AE284" s="37"/>
      <c r="AH284" s="54"/>
      <c r="AJ284" s="37"/>
      <c r="AM284" s="54"/>
    </row>
    <row r="285" spans="1:39" ht="12.75" customHeight="1">
      <c r="A285" s="260">
        <v>198</v>
      </c>
      <c r="B285" s="261">
        <v>45236</v>
      </c>
      <c r="C285" s="261"/>
      <c r="D285" s="262" t="s">
        <v>854</v>
      </c>
      <c r="E285" s="263" t="s">
        <v>575</v>
      </c>
      <c r="F285" s="153">
        <v>1270</v>
      </c>
      <c r="G285" s="263"/>
      <c r="H285" s="263">
        <v>1613</v>
      </c>
      <c r="I285" s="264">
        <v>1613</v>
      </c>
      <c r="J285" s="265" t="s">
        <v>662</v>
      </c>
      <c r="K285" s="156">
        <f>H285-F285</f>
        <v>343</v>
      </c>
      <c r="L285" s="157">
        <f>K285/F285</f>
        <v>0.27007874015748029</v>
      </c>
      <c r="M285" s="152" t="s">
        <v>578</v>
      </c>
      <c r="N285" s="158">
        <v>45246</v>
      </c>
      <c r="O285" s="37"/>
      <c r="S285" s="54" t="s">
        <v>853</v>
      </c>
      <c r="U285" s="37"/>
      <c r="X285" s="54"/>
      <c r="Z285" s="37"/>
      <c r="AC285" s="54"/>
      <c r="AE285" s="37"/>
      <c r="AH285" s="54"/>
      <c r="AJ285" s="37"/>
      <c r="AM285" s="54"/>
    </row>
    <row r="286" spans="1:39" ht="12.75" customHeight="1">
      <c r="A286" s="199">
        <v>199</v>
      </c>
      <c r="B286" s="200">
        <v>45251</v>
      </c>
      <c r="C286" s="53"/>
      <c r="D286" s="53" t="s">
        <v>855</v>
      </c>
      <c r="E286" s="201" t="s">
        <v>575</v>
      </c>
      <c r="F286" s="51" t="s">
        <v>856</v>
      </c>
      <c r="G286" s="51"/>
      <c r="H286" s="51"/>
      <c r="I286" s="51">
        <v>1490</v>
      </c>
      <c r="J286" s="51" t="s">
        <v>576</v>
      </c>
      <c r="K286" s="51"/>
      <c r="L286" s="51"/>
      <c r="M286" s="51"/>
      <c r="N286" s="51"/>
      <c r="O286" s="37"/>
      <c r="S286" s="54" t="s">
        <v>841</v>
      </c>
      <c r="U286" s="37"/>
      <c r="X286" s="54"/>
      <c r="Z286" s="37"/>
      <c r="AC286" s="54"/>
      <c r="AE286" s="37"/>
      <c r="AH286" s="54"/>
      <c r="AJ286" s="37"/>
      <c r="AM286" s="54"/>
    </row>
    <row r="287" spans="1:39" ht="12.75" customHeight="1">
      <c r="A287" s="199">
        <v>200</v>
      </c>
      <c r="B287" s="200">
        <v>45254</v>
      </c>
      <c r="C287" s="53"/>
      <c r="D287" s="53" t="s">
        <v>854</v>
      </c>
      <c r="E287" s="201" t="s">
        <v>575</v>
      </c>
      <c r="F287" s="51" t="s">
        <v>857</v>
      </c>
      <c r="G287" s="51"/>
      <c r="H287" s="51"/>
      <c r="I287" s="51">
        <v>1806</v>
      </c>
      <c r="J287" s="51" t="s">
        <v>576</v>
      </c>
      <c r="K287" s="51"/>
      <c r="L287" s="51"/>
      <c r="M287" s="51"/>
      <c r="N287" s="51"/>
      <c r="O287" s="37"/>
      <c r="S287" s="54" t="s">
        <v>853</v>
      </c>
      <c r="U287" s="37"/>
      <c r="X287" s="54"/>
      <c r="Z287" s="37"/>
      <c r="AC287" s="54"/>
      <c r="AE287" s="37"/>
      <c r="AH287" s="54"/>
      <c r="AJ287" s="37"/>
      <c r="AM287" s="54"/>
    </row>
    <row r="288" spans="1:39" ht="12.75" customHeight="1">
      <c r="A288" s="260">
        <v>201</v>
      </c>
      <c r="B288" s="261">
        <v>45265</v>
      </c>
      <c r="C288" s="261"/>
      <c r="D288" s="262" t="s">
        <v>530</v>
      </c>
      <c r="E288" s="263" t="s">
        <v>575</v>
      </c>
      <c r="F288" s="153">
        <v>435</v>
      </c>
      <c r="G288" s="263"/>
      <c r="H288" s="263">
        <v>558</v>
      </c>
      <c r="I288" s="264">
        <v>558</v>
      </c>
      <c r="J288" s="265" t="s">
        <v>662</v>
      </c>
      <c r="K288" s="156">
        <f>H288-F288</f>
        <v>123</v>
      </c>
      <c r="L288" s="157">
        <f>K288/F288</f>
        <v>0.28275862068965518</v>
      </c>
      <c r="M288" s="152" t="s">
        <v>578</v>
      </c>
      <c r="N288" s="158">
        <v>45378</v>
      </c>
      <c r="O288" s="37"/>
      <c r="S288" s="54" t="s">
        <v>841</v>
      </c>
      <c r="U288" s="37"/>
      <c r="X288" s="54"/>
      <c r="Z288" s="37"/>
      <c r="AC288" s="54"/>
      <c r="AE288" s="37"/>
      <c r="AH288" s="54"/>
      <c r="AJ288" s="37"/>
      <c r="AM288" s="54"/>
    </row>
    <row r="289" spans="1:39" ht="12.75" customHeight="1">
      <c r="A289" s="260">
        <v>202</v>
      </c>
      <c r="B289" s="261">
        <v>45272</v>
      </c>
      <c r="C289" s="261"/>
      <c r="D289" s="262" t="s">
        <v>859</v>
      </c>
      <c r="E289" s="263" t="s">
        <v>575</v>
      </c>
      <c r="F289" s="153">
        <v>4225</v>
      </c>
      <c r="G289" s="263"/>
      <c r="H289" s="263">
        <v>5512</v>
      </c>
      <c r="I289" s="264">
        <v>5512</v>
      </c>
      <c r="J289" s="265" t="s">
        <v>662</v>
      </c>
      <c r="K289" s="156">
        <f>H289-F289</f>
        <v>1287</v>
      </c>
      <c r="L289" s="157">
        <f>K289/F289</f>
        <v>0.30461538461538462</v>
      </c>
      <c r="M289" s="152" t="s">
        <v>578</v>
      </c>
      <c r="N289" s="158">
        <v>45329</v>
      </c>
      <c r="O289" s="37"/>
      <c r="S289" s="54" t="s">
        <v>853</v>
      </c>
      <c r="U289" s="37"/>
      <c r="X289" s="54"/>
      <c r="Z289" s="37"/>
      <c r="AC289" s="54"/>
      <c r="AE289" s="37"/>
      <c r="AH289" s="54"/>
      <c r="AJ289" s="37"/>
      <c r="AM289" s="54"/>
    </row>
    <row r="290" spans="1:39" ht="12.75" customHeight="1">
      <c r="A290" s="199">
        <v>203</v>
      </c>
      <c r="B290" s="200">
        <v>45292</v>
      </c>
      <c r="C290" s="53"/>
      <c r="D290" s="53" t="s">
        <v>312</v>
      </c>
      <c r="E290" s="201" t="s">
        <v>575</v>
      </c>
      <c r="F290" s="51" t="s">
        <v>860</v>
      </c>
      <c r="G290" s="51"/>
      <c r="H290" s="51"/>
      <c r="I290" s="51">
        <v>4909</v>
      </c>
      <c r="J290" s="51" t="s">
        <v>576</v>
      </c>
      <c r="K290" s="51"/>
      <c r="L290" s="51"/>
      <c r="M290" s="51"/>
      <c r="N290" s="51"/>
      <c r="O290" s="37"/>
      <c r="S290" s="54" t="s">
        <v>853</v>
      </c>
      <c r="U290" s="37"/>
      <c r="X290" s="54"/>
      <c r="Z290" s="37"/>
      <c r="AC290" s="54"/>
      <c r="AE290" s="37"/>
      <c r="AH290" s="54"/>
      <c r="AJ290" s="37"/>
      <c r="AM290" s="54"/>
    </row>
    <row r="291" spans="1:39" ht="12.75" customHeight="1">
      <c r="A291" s="199">
        <v>204</v>
      </c>
      <c r="B291" s="200">
        <v>45294</v>
      </c>
      <c r="C291" s="53"/>
      <c r="D291" s="53" t="s">
        <v>528</v>
      </c>
      <c r="E291" s="201" t="s">
        <v>575</v>
      </c>
      <c r="F291" s="51" t="s">
        <v>861</v>
      </c>
      <c r="G291" s="51"/>
      <c r="H291" s="51"/>
      <c r="I291" s="51">
        <v>1080</v>
      </c>
      <c r="J291" s="51" t="s">
        <v>576</v>
      </c>
      <c r="K291" s="51"/>
      <c r="L291" s="51"/>
      <c r="M291" s="51"/>
      <c r="N291" s="51"/>
      <c r="O291" s="37"/>
      <c r="S291" s="54" t="s">
        <v>841</v>
      </c>
      <c r="U291" s="37"/>
      <c r="X291" s="54"/>
      <c r="Z291" s="37"/>
      <c r="AC291" s="54"/>
      <c r="AE291" s="37"/>
      <c r="AH291" s="54"/>
      <c r="AJ291" s="37"/>
      <c r="AM291" s="54"/>
    </row>
    <row r="292" spans="1:39" ht="12.75" customHeight="1">
      <c r="A292" s="199">
        <v>205</v>
      </c>
      <c r="B292" s="200">
        <v>45315</v>
      </c>
      <c r="C292" s="53"/>
      <c r="D292" s="53" t="s">
        <v>313</v>
      </c>
      <c r="E292" s="201" t="s">
        <v>575</v>
      </c>
      <c r="F292" s="51" t="s">
        <v>863</v>
      </c>
      <c r="G292" s="51"/>
      <c r="H292" s="51"/>
      <c r="I292" s="51">
        <v>2077</v>
      </c>
      <c r="J292" s="51" t="s">
        <v>576</v>
      </c>
      <c r="K292" s="51"/>
      <c r="L292" s="51"/>
      <c r="M292" s="51"/>
      <c r="N292" s="51"/>
      <c r="O292" s="37"/>
      <c r="S292" s="54" t="s">
        <v>853</v>
      </c>
      <c r="U292" s="37"/>
      <c r="X292" s="54"/>
      <c r="Z292" s="37"/>
      <c r="AC292" s="54"/>
      <c r="AE292" s="37"/>
      <c r="AH292" s="54"/>
      <c r="AJ292" s="37"/>
      <c r="AM292" s="54"/>
    </row>
    <row r="293" spans="1:39" ht="12.75" customHeight="1">
      <c r="A293" s="199">
        <v>206</v>
      </c>
      <c r="B293" s="200">
        <v>45320</v>
      </c>
      <c r="C293" s="53"/>
      <c r="D293" s="53" t="s">
        <v>864</v>
      </c>
      <c r="E293" s="201" t="s">
        <v>575</v>
      </c>
      <c r="F293" s="51" t="s">
        <v>865</v>
      </c>
      <c r="G293" s="51"/>
      <c r="H293" s="51"/>
      <c r="I293" s="51">
        <v>2906</v>
      </c>
      <c r="J293" s="51" t="s">
        <v>576</v>
      </c>
      <c r="K293" s="51"/>
      <c r="L293" s="51"/>
      <c r="M293" s="51"/>
      <c r="N293" s="51"/>
      <c r="O293" s="37"/>
      <c r="S293" s="54" t="s">
        <v>841</v>
      </c>
      <c r="U293" s="37"/>
      <c r="X293" s="54"/>
      <c r="Z293" s="37"/>
      <c r="AC293" s="54"/>
      <c r="AE293" s="37"/>
      <c r="AH293" s="54"/>
      <c r="AJ293" s="37"/>
      <c r="AM293" s="54"/>
    </row>
    <row r="294" spans="1:39" ht="12.75" customHeight="1">
      <c r="A294" s="260">
        <v>207</v>
      </c>
      <c r="B294" s="261">
        <v>45331</v>
      </c>
      <c r="C294" s="261"/>
      <c r="D294" s="262" t="s">
        <v>526</v>
      </c>
      <c r="E294" s="263" t="s">
        <v>575</v>
      </c>
      <c r="F294" s="153">
        <v>3270</v>
      </c>
      <c r="G294" s="263"/>
      <c r="H294" s="263">
        <v>4096</v>
      </c>
      <c r="I294" s="264">
        <v>4096</v>
      </c>
      <c r="J294" s="265" t="s">
        <v>662</v>
      </c>
      <c r="K294" s="156">
        <f>H294-F294</f>
        <v>826</v>
      </c>
      <c r="L294" s="157">
        <f>K294/F294</f>
        <v>0.25259938837920487</v>
      </c>
      <c r="M294" s="152" t="s">
        <v>578</v>
      </c>
      <c r="N294" s="158">
        <v>45377</v>
      </c>
      <c r="O294" s="37"/>
      <c r="S294" s="54" t="s">
        <v>841</v>
      </c>
      <c r="U294" s="37"/>
      <c r="X294" s="54"/>
      <c r="Z294" s="37"/>
      <c r="AC294" s="54"/>
      <c r="AE294" s="37"/>
      <c r="AH294" s="54"/>
      <c r="AJ294" s="37"/>
      <c r="AM294" s="54"/>
    </row>
    <row r="295" spans="1:39" ht="12.75" customHeight="1">
      <c r="A295" s="199">
        <v>208</v>
      </c>
      <c r="B295" s="200">
        <v>45345</v>
      </c>
      <c r="C295" s="53"/>
      <c r="D295" s="53" t="s">
        <v>59</v>
      </c>
      <c r="E295" s="201" t="s">
        <v>575</v>
      </c>
      <c r="F295" s="51" t="s">
        <v>884</v>
      </c>
      <c r="G295" s="51"/>
      <c r="H295" s="51"/>
      <c r="I295" s="51">
        <v>2627</v>
      </c>
      <c r="J295" s="51" t="s">
        <v>576</v>
      </c>
      <c r="K295" s="51"/>
      <c r="L295" s="51"/>
      <c r="M295" s="51"/>
      <c r="N295" s="53"/>
      <c r="O295" s="37"/>
      <c r="S295" s="54" t="s">
        <v>853</v>
      </c>
      <c r="U295" s="37"/>
      <c r="X295" s="54"/>
      <c r="Z295" s="37"/>
      <c r="AC295" s="54"/>
      <c r="AE295" s="37"/>
      <c r="AH295" s="54"/>
      <c r="AJ295" s="37"/>
      <c r="AM295" s="54"/>
    </row>
    <row r="296" spans="1:39" ht="12.75" customHeight="1">
      <c r="A296" s="199">
        <v>209</v>
      </c>
      <c r="B296" s="200">
        <v>45356</v>
      </c>
      <c r="C296" s="53"/>
      <c r="D296" s="53" t="s">
        <v>846</v>
      </c>
      <c r="E296" s="201" t="s">
        <v>575</v>
      </c>
      <c r="F296" s="51" t="s">
        <v>887</v>
      </c>
      <c r="G296" s="51"/>
      <c r="H296" s="51"/>
      <c r="I296" s="51">
        <v>1170</v>
      </c>
      <c r="J296" s="51" t="s">
        <v>576</v>
      </c>
      <c r="K296" s="51"/>
      <c r="L296" s="51"/>
      <c r="M296" s="51"/>
      <c r="N296" s="53"/>
      <c r="O296" s="37"/>
      <c r="S296" s="54" t="s">
        <v>889</v>
      </c>
      <c r="U296" s="37"/>
      <c r="X296" s="54"/>
      <c r="Z296" s="37"/>
      <c r="AC296" s="54"/>
      <c r="AE296" s="37"/>
      <c r="AH296" s="54"/>
      <c r="AJ296" s="37"/>
      <c r="AM296" s="54"/>
    </row>
    <row r="297" spans="1:39" ht="12.75" customHeight="1">
      <c r="A297" s="199">
        <v>210</v>
      </c>
      <c r="B297" s="200">
        <v>45372</v>
      </c>
      <c r="C297" s="53"/>
      <c r="D297" s="53" t="s">
        <v>497</v>
      </c>
      <c r="E297" s="201" t="s">
        <v>575</v>
      </c>
      <c r="F297" s="51" t="s">
        <v>895</v>
      </c>
      <c r="G297" s="51"/>
      <c r="H297" s="51"/>
      <c r="I297" s="51">
        <v>3696</v>
      </c>
      <c r="J297" s="51" t="s">
        <v>576</v>
      </c>
      <c r="K297" s="51"/>
      <c r="L297" s="51"/>
      <c r="M297" s="51"/>
      <c r="N297" s="53"/>
      <c r="O297" s="37"/>
      <c r="S297" s="54" t="s">
        <v>889</v>
      </c>
      <c r="U297" s="37"/>
      <c r="X297" s="54"/>
      <c r="Z297" s="37"/>
      <c r="AC297" s="54"/>
      <c r="AE297" s="37"/>
      <c r="AH297" s="54"/>
      <c r="AJ297" s="37"/>
      <c r="AM297" s="54"/>
    </row>
    <row r="298" spans="1:39" ht="12.75" customHeight="1">
      <c r="A298" s="199"/>
      <c r="B298" s="200"/>
      <c r="C298" s="53"/>
      <c r="D298" s="53"/>
      <c r="E298" s="201"/>
      <c r="F298" s="51"/>
      <c r="G298" s="51"/>
      <c r="H298" s="51"/>
      <c r="I298" s="51"/>
      <c r="J298" s="51"/>
      <c r="K298" s="51"/>
      <c r="L298" s="51"/>
      <c r="M298" s="51"/>
      <c r="N298" s="53"/>
      <c r="O298" s="37"/>
      <c r="S298" s="54"/>
      <c r="U298" s="37"/>
      <c r="X298" s="54"/>
      <c r="Z298" s="37"/>
      <c r="AC298" s="54"/>
      <c r="AE298" s="37"/>
      <c r="AH298" s="54"/>
      <c r="AJ298" s="37"/>
      <c r="AM298" s="54"/>
    </row>
    <row r="299" spans="1:39" ht="15" customHeight="1">
      <c r="A299" s="199"/>
      <c r="B299" s="200"/>
      <c r="C299" s="53"/>
      <c r="D299" s="53"/>
      <c r="E299" s="201"/>
      <c r="F299" s="51"/>
      <c r="G299" s="51"/>
      <c r="H299" s="51"/>
      <c r="I299" s="51"/>
      <c r="J299" s="51"/>
      <c r="K299" s="51"/>
      <c r="L299" s="51"/>
      <c r="M299" s="51"/>
      <c r="N299" s="53"/>
    </row>
    <row r="300" spans="1:39" ht="12.75" customHeight="1">
      <c r="B300" s="202" t="s">
        <v>821</v>
      </c>
      <c r="F300" s="54"/>
      <c r="G300" s="54"/>
      <c r="H300" s="54"/>
      <c r="I300" s="54"/>
      <c r="J300" s="37"/>
      <c r="K300" s="54"/>
      <c r="L300" s="54"/>
      <c r="M300" s="54"/>
      <c r="O300" s="37"/>
      <c r="S300" s="54"/>
      <c r="U300" s="37"/>
      <c r="X300" s="54"/>
      <c r="Z300" s="37"/>
      <c r="AC300" s="54"/>
      <c r="AE300" s="37"/>
      <c r="AH300" s="54"/>
      <c r="AJ300" s="37"/>
      <c r="AM300" s="54"/>
    </row>
    <row r="301" spans="1:39" ht="12.75" customHeight="1">
      <c r="A301" s="203"/>
      <c r="F301" s="54"/>
      <c r="G301" s="54"/>
      <c r="H301" s="54"/>
      <c r="I301" s="54"/>
      <c r="J301" s="37"/>
      <c r="K301" s="54"/>
      <c r="L301" s="54"/>
      <c r="M301" s="54"/>
      <c r="O301" s="37"/>
      <c r="S301" s="54"/>
      <c r="U301" s="37"/>
      <c r="X301" s="54"/>
      <c r="Z301" s="37"/>
      <c r="AC301" s="54"/>
      <c r="AE301" s="37"/>
      <c r="AH301" s="54"/>
      <c r="AJ301" s="37"/>
      <c r="AM301" s="54"/>
    </row>
    <row r="302" spans="1:39" ht="12.75" customHeight="1">
      <c r="A302" s="203"/>
      <c r="F302" s="54"/>
      <c r="G302" s="54"/>
      <c r="H302" s="54"/>
      <c r="I302" s="54"/>
      <c r="J302" s="37"/>
      <c r="K302" s="54"/>
      <c r="L302" s="54"/>
      <c r="M302" s="54"/>
      <c r="O302" s="37"/>
      <c r="S302" s="54"/>
    </row>
    <row r="303" spans="1:39" ht="12.75" customHeight="1">
      <c r="A303" s="51"/>
      <c r="F303" s="54"/>
      <c r="G303" s="54"/>
      <c r="H303" s="54"/>
      <c r="I303" s="54"/>
      <c r="J303" s="37"/>
      <c r="K303" s="54"/>
      <c r="L303" s="54"/>
      <c r="M303" s="54"/>
      <c r="O303" s="37"/>
      <c r="S303" s="54"/>
    </row>
    <row r="304" spans="1:39" ht="12.75" customHeight="1">
      <c r="F304" s="54"/>
      <c r="G304" s="54"/>
      <c r="H304" s="54"/>
      <c r="I304" s="54"/>
      <c r="J304" s="37"/>
      <c r="K304" s="54"/>
      <c r="L304" s="54"/>
      <c r="M304" s="54"/>
      <c r="O304" s="37"/>
      <c r="S304" s="54"/>
    </row>
    <row r="305" spans="6:19" ht="12.75" customHeight="1">
      <c r="F305" s="54"/>
      <c r="G305" s="54"/>
      <c r="H305" s="54"/>
      <c r="I305" s="54"/>
      <c r="J305" s="37"/>
      <c r="K305" s="54"/>
      <c r="L305" s="54"/>
      <c r="M305" s="54"/>
      <c r="O305" s="37"/>
      <c r="S305" s="54"/>
    </row>
    <row r="306" spans="6:19" ht="12.75" customHeight="1">
      <c r="F306" s="54"/>
      <c r="G306" s="54"/>
      <c r="H306" s="54"/>
      <c r="I306" s="54"/>
      <c r="J306" s="37"/>
      <c r="K306" s="54"/>
      <c r="L306" s="54"/>
      <c r="M306" s="54"/>
      <c r="O306" s="37"/>
      <c r="S306" s="54"/>
    </row>
    <row r="307" spans="6:19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S307" s="54"/>
    </row>
    <row r="308" spans="6:19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S308" s="54"/>
    </row>
    <row r="309" spans="6:19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S309" s="54"/>
    </row>
    <row r="310" spans="6:19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S310" s="54"/>
    </row>
    <row r="311" spans="6:19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S311" s="54"/>
    </row>
    <row r="312" spans="6:19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S312" s="54"/>
    </row>
    <row r="313" spans="6:19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S313" s="54"/>
    </row>
    <row r="314" spans="6:19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S314" s="54"/>
    </row>
    <row r="315" spans="6:19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S315" s="54"/>
    </row>
    <row r="316" spans="6:19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S316" s="54"/>
    </row>
    <row r="317" spans="6:19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S317" s="54"/>
    </row>
    <row r="318" spans="6:19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S318" s="54"/>
    </row>
    <row r="319" spans="6:19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S319" s="54"/>
    </row>
    <row r="320" spans="6:19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S320" s="54"/>
    </row>
    <row r="321" spans="6:19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S321" s="54"/>
    </row>
    <row r="322" spans="6:19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S322" s="54"/>
    </row>
    <row r="323" spans="6:19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S323" s="54"/>
    </row>
    <row r="324" spans="6:19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S324" s="54"/>
    </row>
    <row r="325" spans="6:19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S325" s="54"/>
    </row>
    <row r="326" spans="6:19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S326" s="54"/>
    </row>
    <row r="327" spans="6:19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S327" s="54"/>
    </row>
    <row r="328" spans="6:19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S328" s="54"/>
    </row>
    <row r="329" spans="6:19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S329" s="54"/>
    </row>
    <row r="330" spans="6:19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6:19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6:19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6:19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6:1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6:1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6:1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</sheetData>
  <mergeCells count="40">
    <mergeCell ref="A65:A66"/>
    <mergeCell ref="B65:B66"/>
    <mergeCell ref="J65:J66"/>
    <mergeCell ref="P65:P66"/>
    <mergeCell ref="A67:A68"/>
    <mergeCell ref="B67:B68"/>
    <mergeCell ref="J67:J68"/>
    <mergeCell ref="P67:P68"/>
    <mergeCell ref="M65:M66"/>
    <mergeCell ref="O65:O66"/>
    <mergeCell ref="A61:A62"/>
    <mergeCell ref="B61:B62"/>
    <mergeCell ref="J61:J62"/>
    <mergeCell ref="P61:P62"/>
    <mergeCell ref="O61:O62"/>
    <mergeCell ref="M61:M62"/>
    <mergeCell ref="P58:P59"/>
    <mergeCell ref="A58:A59"/>
    <mergeCell ref="B58:B59"/>
    <mergeCell ref="O50:O51"/>
    <mergeCell ref="M50:M51"/>
    <mergeCell ref="J58:J59"/>
    <mergeCell ref="M58:M59"/>
    <mergeCell ref="O58:O59"/>
    <mergeCell ref="A50:A51"/>
    <mergeCell ref="B50:B51"/>
    <mergeCell ref="P50:P51"/>
    <mergeCell ref="J50:J51"/>
    <mergeCell ref="M54:M55"/>
    <mergeCell ref="O54:O55"/>
    <mergeCell ref="M52:M53"/>
    <mergeCell ref="O52:O53"/>
    <mergeCell ref="J52:J53"/>
    <mergeCell ref="P52:P53"/>
    <mergeCell ref="A52:A53"/>
    <mergeCell ref="B52:B53"/>
    <mergeCell ref="J54:J55"/>
    <mergeCell ref="P54:P55"/>
    <mergeCell ref="A54:A55"/>
    <mergeCell ref="B54:B55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1:K52 K59 K62" formula="1"/>
    <ignoredError sqref="F6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2024-04-08T02:55:26Z</dcterms:modified>
</cp:coreProperties>
</file>