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F&amp;O)'!$S$1:$S$284</definedName>
  </definedNames>
  <calcPr calcId="152511"/>
</workbook>
</file>

<file path=xl/calcChain.xml><?xml version="1.0" encoding="utf-8"?>
<calcChain xmlns="http://schemas.openxmlformats.org/spreadsheetml/2006/main">
  <c r="K61" i="6" l="1"/>
  <c r="M61" i="6" s="1"/>
  <c r="L20" i="6"/>
  <c r="M20" i="6" s="1"/>
  <c r="K20" i="6"/>
  <c r="L10" i="6"/>
  <c r="K10" i="6"/>
  <c r="L45" i="6"/>
  <c r="K45" i="6"/>
  <c r="L46" i="6"/>
  <c r="K46" i="6"/>
  <c r="M46" i="6" s="1"/>
  <c r="K57" i="6"/>
  <c r="K56" i="6"/>
  <c r="K62" i="6"/>
  <c r="M62" i="6" s="1"/>
  <c r="L42" i="6"/>
  <c r="K42" i="6"/>
  <c r="L43" i="6"/>
  <c r="K43" i="6"/>
  <c r="L44" i="6"/>
  <c r="K44" i="6"/>
  <c r="M44" i="6" s="1"/>
  <c r="K270" i="6"/>
  <c r="L270" i="6" s="1"/>
  <c r="K59" i="6"/>
  <c r="K58" i="6"/>
  <c r="K60" i="6"/>
  <c r="M60" i="6" s="1"/>
  <c r="M10" i="6" l="1"/>
  <c r="M45" i="6"/>
  <c r="M42" i="6"/>
  <c r="M43" i="6"/>
  <c r="L13" i="6"/>
  <c r="K13" i="6"/>
  <c r="L19" i="6"/>
  <c r="K19" i="6"/>
  <c r="M19" i="6" s="1"/>
  <c r="K55" i="6"/>
  <c r="M55" i="6" s="1"/>
  <c r="M13" i="6" l="1"/>
  <c r="L41" i="6"/>
  <c r="K41" i="6"/>
  <c r="L36" i="6"/>
  <c r="K36" i="6"/>
  <c r="L40" i="6"/>
  <c r="K40" i="6"/>
  <c r="M40" i="6" s="1"/>
  <c r="M37" i="6"/>
  <c r="L37" i="6"/>
  <c r="K37" i="6"/>
  <c r="L22" i="6"/>
  <c r="K22" i="6"/>
  <c r="M22" i="6" s="1"/>
  <c r="L17" i="6"/>
  <c r="K17" i="6"/>
  <c r="M17" i="6" s="1"/>
  <c r="K274" i="6"/>
  <c r="L274" i="6" s="1"/>
  <c r="L14" i="6"/>
  <c r="K14" i="6"/>
  <c r="L39" i="6"/>
  <c r="K39" i="6"/>
  <c r="L38" i="6"/>
  <c r="K38" i="6"/>
  <c r="M38" i="6" l="1"/>
  <c r="M36" i="6"/>
  <c r="M41" i="6"/>
  <c r="M14" i="6"/>
  <c r="M39" i="6"/>
  <c r="P21" i="6" l="1"/>
  <c r="P18" i="6" l="1"/>
  <c r="P16" i="6" l="1"/>
  <c r="K279" i="6" l="1"/>
  <c r="L279" i="6" s="1"/>
  <c r="P15" i="6" l="1"/>
  <c r="P12" i="6" l="1"/>
  <c r="P11" i="6" l="1"/>
  <c r="K271" i="6" l="1"/>
  <c r="L271" i="6" s="1"/>
  <c r="K265" i="6"/>
  <c r="L265" i="6" s="1"/>
  <c r="K273" i="6" l="1"/>
  <c r="L273" i="6" s="1"/>
  <c r="K261" i="6" l="1"/>
  <c r="L261" i="6" s="1"/>
  <c r="K262" i="6" l="1"/>
  <c r="L262" i="6" s="1"/>
  <c r="K255" i="6"/>
  <c r="L255" i="6" s="1"/>
  <c r="K272" i="6" l="1"/>
  <c r="L272" i="6" s="1"/>
  <c r="K266" i="6"/>
  <c r="L266" i="6" s="1"/>
  <c r="K268" i="6" l="1"/>
  <c r="L268" i="6" s="1"/>
  <c r="L6" i="2" l="1"/>
  <c r="K6" i="3"/>
  <c r="D7" i="5" l="1"/>
  <c r="M7" i="6"/>
  <c r="K263" i="6" l="1"/>
  <c r="L263" i="6" s="1"/>
  <c r="K260" i="6" l="1"/>
  <c r="L260" i="6" s="1"/>
  <c r="K264" i="6" l="1"/>
  <c r="L264" i="6" s="1"/>
  <c r="K259" i="6"/>
  <c r="L259" i="6" s="1"/>
  <c r="K258" i="6"/>
  <c r="L258" i="6" s="1"/>
  <c r="K256" i="6"/>
  <c r="L256" i="6" s="1"/>
  <c r="H254" i="6"/>
  <c r="K254" i="6" s="1"/>
  <c r="L254" i="6" s="1"/>
  <c r="K253" i="6"/>
  <c r="L253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F222" i="6"/>
  <c r="K222" i="6" s="1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F216" i="6"/>
  <c r="K216" i="6" s="1"/>
  <c r="L216" i="6" s="1"/>
  <c r="F215" i="6"/>
  <c r="K215" i="6" s="1"/>
  <c r="L215" i="6" s="1"/>
  <c r="K214" i="6"/>
  <c r="L214" i="6" s="1"/>
  <c r="F213" i="6"/>
  <c r="K213" i="6" s="1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7" i="6"/>
  <c r="L197" i="6" s="1"/>
  <c r="K195" i="6"/>
  <c r="L195" i="6" s="1"/>
  <c r="K194" i="6"/>
  <c r="L194" i="6" s="1"/>
  <c r="F193" i="6"/>
  <c r="K193" i="6" s="1"/>
  <c r="L193" i="6" s="1"/>
  <c r="K192" i="6"/>
  <c r="L192" i="6" s="1"/>
  <c r="K189" i="6"/>
  <c r="L189" i="6" s="1"/>
  <c r="K188" i="6"/>
  <c r="L188" i="6" s="1"/>
  <c r="K187" i="6"/>
  <c r="L187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7" i="6"/>
  <c r="L167" i="6" s="1"/>
  <c r="K165" i="6"/>
  <c r="L165" i="6" s="1"/>
  <c r="K163" i="6"/>
  <c r="L163" i="6" s="1"/>
  <c r="K161" i="6"/>
  <c r="L161" i="6" s="1"/>
  <c r="K160" i="6"/>
  <c r="L160" i="6" s="1"/>
  <c r="K159" i="6"/>
  <c r="L159" i="6" s="1"/>
  <c r="K157" i="6"/>
  <c r="L157" i="6" s="1"/>
  <c r="K156" i="6"/>
  <c r="L156" i="6" s="1"/>
  <c r="K155" i="6"/>
  <c r="L155" i="6" s="1"/>
  <c r="K154" i="6"/>
  <c r="K153" i="6"/>
  <c r="L153" i="6" s="1"/>
  <c r="K152" i="6"/>
  <c r="L152" i="6" s="1"/>
  <c r="K150" i="6"/>
  <c r="L150" i="6" s="1"/>
  <c r="K149" i="6"/>
  <c r="L149" i="6" s="1"/>
  <c r="K148" i="6"/>
  <c r="L148" i="6" s="1"/>
  <c r="K147" i="6"/>
  <c r="L147" i="6" s="1"/>
  <c r="K146" i="6"/>
  <c r="L146" i="6" s="1"/>
  <c r="F145" i="6"/>
  <c r="K145" i="6" s="1"/>
  <c r="L145" i="6" s="1"/>
  <c r="H144" i="6"/>
  <c r="K144" i="6" s="1"/>
  <c r="L144" i="6" s="1"/>
  <c r="K141" i="6"/>
  <c r="L141" i="6" s="1"/>
  <c r="K140" i="6"/>
  <c r="L140" i="6" s="1"/>
  <c r="K139" i="6"/>
  <c r="L139" i="6" s="1"/>
  <c r="K138" i="6"/>
  <c r="L138" i="6" s="1"/>
  <c r="K137" i="6"/>
  <c r="L137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H110" i="6"/>
  <c r="K110" i="6" s="1"/>
  <c r="L110" i="6" s="1"/>
  <c r="F109" i="6"/>
  <c r="K109" i="6" s="1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6" i="4"/>
</calcChain>
</file>

<file path=xl/sharedStrings.xml><?xml version="1.0" encoding="utf-8"?>
<sst xmlns="http://schemas.openxmlformats.org/spreadsheetml/2006/main" count="3678" uniqueCount="1243">
  <si>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</si>
  <si>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</si>
  <si>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</si>
  <si>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</si>
  <si>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</si>
  <si>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</si>
  <si>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</si>
  <si>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</si>
  <si>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</si>
  <si>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</si>
  <si>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</si>
  <si>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</si>
  <si>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</si>
  <si>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</si>
  <si>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</si>
  <si>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</si>
  <si>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</si>
  <si>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</si>
  <si>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</si>
  <si>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</si>
  <si>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</si>
  <si>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</si>
  <si>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</si>
  <si>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</si>
  <si>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</si>
  <si>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</si>
  <si>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</si>
  <si>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</si>
  <si>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</si>
  <si>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</si>
  <si>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</si>
  <si>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</si>
  <si>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</si>
  <si>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</si>
  <si>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</si>
  <si>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</si>
  <si>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</si>
  <si>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</si>
  <si>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</si>
  <si>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</si>
  <si>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</si>
  <si>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</si>
  <si>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</si>
  <si>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</si>
  <si>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</si>
  <si>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</si>
  <si>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</si>
  <si>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</si>
  <si>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</si>
  <si>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</si>
  <si>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</si>
  <si>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</si>
  <si>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</si>
  <si>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</si>
  <si>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</si>
  <si>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</si>
  <si>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</si>
  <si>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</si>
  <si>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</si>
  <si>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</si>
  <si>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</si>
  <si>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</si>
  <si>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</si>
  <si>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</si>
  <si>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</si>
  <si>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</si>
  <si>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</si>
  <si>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</si>
  <si>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</si>
  <si>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</si>
  <si>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</si>
  <si>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</si>
  <si>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</si>
  <si>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</si>
  <si>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</si>
  <si>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</si>
  <si>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</si>
  <si>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</si>
  <si>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</si>
  <si>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</si>
  <si>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</si>
  <si>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</si>
  <si>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</si>
  <si>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</si>
  <si>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</si>
  <si>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</si>
  <si>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</si>
  <si>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</si>
  <si>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</si>
  <si>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</si>
  <si>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</si>
  <si>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</si>
  <si>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</si>
  <si>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</si>
  <si>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</si>
  <si>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</si>
  <si>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</si>
  <si>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</si>
  <si>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</si>
  <si>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</si>
  <si>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</si>
  <si>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</si>
  <si>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</si>
  <si>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</si>
  <si>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</si>
  <si>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</si>
  <si>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</si>
  <si>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</si>
  <si>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</si>
  <si>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</si>
  <si>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</si>
  <si>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</si>
  <si>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</si>
  <si>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</si>
  <si>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</si>
  <si>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</si>
  <si>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</si>
  <si>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</si>
  <si>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</si>
  <si>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</si>
  <si>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</si>
  <si>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</si>
  <si>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</si>
  <si>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</si>
  <si>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</si>
  <si>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</si>
  <si>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</si>
  <si>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</si>
  <si>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</si>
  <si>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</si>
  <si>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</si>
  <si>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</si>
  <si>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</si>
  <si>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</si>
  <si>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</si>
  <si>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</si>
  <si>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</si>
  <si>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</si>
  <si>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</si>
  <si>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</si>
  <si>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</si>
  <si>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</si>
  <si>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</si>
  <si>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</si>
  <si>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</si>
  <si>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</si>
  <si>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</si>
  <si>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</si>
  <si>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</si>
  <si>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</si>
  <si>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</si>
  <si>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</si>
  <si>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</si>
  <si>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</si>
  <si>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</si>
  <si>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</si>
  <si>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</si>
  <si>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</si>
  <si>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</si>
  <si>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</si>
  <si>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</si>
  <si>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</si>
  <si>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</si>
  <si>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</si>
  <si>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</si>
  <si>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</si>
  <si>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</si>
  <si>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</si>
  <si>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</si>
  <si>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</si>
  <si>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</si>
  <si>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</si>
  <si>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</si>
  <si>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</si>
  <si>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</si>
  <si>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</si>
  <si>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</si>
  <si>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</si>
  <si>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</si>
  <si>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</si>
  <si>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</si>
  <si>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</si>
  <si>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</si>
  <si>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</si>
  <si>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</si>
  <si>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</si>
  <si>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</si>
  <si>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</si>
  <si>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</si>
  <si>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</si>
  <si>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</si>
  <si>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</si>
  <si>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</si>
  <si>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</si>
  <si>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</si>
  <si>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</si>
  <si>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</si>
  <si>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</si>
  <si>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</si>
  <si>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</si>
  <si>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</si>
  <si>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</si>
  <si>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</si>
  <si>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</si>
  <si>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</si>
  <si>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</si>
  <si>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</si>
  <si>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</si>
  <si>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</si>
  <si>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</si>
  <si>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</si>
  <si>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</si>
  <si>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</si>
  <si>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</si>
  <si>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</si>
  <si>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</si>
  <si>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</si>
  <si>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</si>
  <si>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</si>
  <si>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</si>
  <si>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</si>
  <si>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</si>
  <si>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</si>
  <si>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</si>
  <si>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</si>
  <si>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</si>
  <si>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</si>
  <si>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</si>
  <si>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</si>
  <si>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</si>
  <si>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</si>
  <si>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</si>
  <si>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</si>
  <si>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</si>
  <si>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</si>
  <si>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</si>
  <si>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</si>
  <si>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</si>
  <si>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</si>
  <si>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</si>
  <si>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</si>
  <si>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</si>
  <si>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</si>
  <si>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</si>
  <si>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</si>
  <si>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</si>
  <si>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</si>
  <si>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</si>
  <si>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</si>
  <si>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</si>
  <si>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</si>
  <si>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</si>
  <si>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</si>
  <si>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</si>
  <si>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</si>
  <si>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</si>
  <si>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</si>
  <si>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</si>
  <si>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</si>
  <si>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</si>
  <si>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</si>
  <si>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</si>
  <si>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</si>
  <si>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</si>
  <si>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</si>
  <si>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</si>
  <si>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</si>
  <si>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</si>
  <si>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</si>
  <si>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</si>
  <si>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</si>
  <si>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</si>
  <si>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</si>
  <si>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</si>
  <si>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</si>
  <si>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</si>
  <si>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</si>
  <si>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</si>
  <si>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</si>
  <si>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</si>
  <si>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</si>
  <si>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</si>
  <si>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</si>
  <si>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</si>
  <si>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</si>
  <si>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</si>
  <si>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</si>
  <si>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</si>
  <si>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</si>
  <si>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</si>
  <si>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</si>
  <si>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</si>
  <si>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</si>
  <si>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</si>
  <si>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</si>
  <si>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</si>
  <si>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</si>
  <si>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</si>
  <si>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</si>
  <si>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</si>
  <si>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</si>
  <si>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</si>
  <si>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</si>
  <si>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</si>
  <si>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</si>
  <si>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</si>
  <si>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</si>
  <si>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</si>
  <si>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</si>
  <si>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</si>
  <si>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</si>
  <si>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</si>
  <si>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</si>
  <si>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</si>
  <si>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</si>
  <si>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</si>
  <si>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</si>
  <si>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</si>
  <si>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</si>
  <si>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</si>
  <si>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</si>
  <si>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</si>
  <si>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</si>
  <si>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</si>
  <si>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</si>
  <si>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</si>
  <si>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</si>
  <si>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</si>
  <si>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</si>
  <si>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</si>
  <si>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</si>
  <si>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</si>
  <si>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</si>
  <si>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</si>
  <si>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</si>
  <si>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</si>
  <si>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</si>
  <si>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</si>
  <si>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</si>
  <si>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</si>
  <si>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</si>
  <si>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</si>
  <si>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</si>
  <si>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</si>
  <si>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</si>
  <si>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</si>
  <si>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</si>
  <si>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</si>
  <si>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</si>
  <si>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</si>
  <si>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</si>
  <si>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</si>
  <si>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</si>
  <si>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</si>
  <si>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</si>
  <si>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</si>
  <si>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</si>
  <si>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</si>
  <si>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</si>
  <si>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</si>
  <si>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</si>
  <si>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</si>
  <si>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</si>
  <si>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</si>
  <si>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</si>
  <si>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</si>
  <si>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</si>
  <si>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</si>
  <si>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</si>
  <si>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</si>
  <si>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</si>
  <si>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</si>
  <si>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</si>
  <si>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</si>
  <si>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</si>
  <si>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</si>
  <si>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</si>
  <si>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</si>
  <si>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</si>
  <si>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</si>
  <si>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</si>
  <si>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</si>
  <si>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</si>
  <si>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</si>
  <si>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</si>
  <si>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</si>
  <si>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</si>
  <si>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</si>
  <si>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</si>
  <si>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</si>
  <si>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</si>
  <si>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</si>
  <si>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</si>
  <si>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</si>
  <si>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</si>
  <si>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</si>
  <si>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</si>
  <si>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</si>
  <si>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</si>
  <si>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</si>
  <si>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</si>
  <si>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</si>
  <si>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</si>
  <si>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</si>
  <si>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</si>
  <si>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</si>
  <si>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</si>
  <si>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</si>
  <si>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</si>
  <si>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</si>
  <si>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</si>
  <si>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</si>
  <si>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</si>
  <si>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</si>
  <si>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</si>
  <si>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</si>
  <si>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</si>
  <si>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</si>
  <si>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</si>
  <si>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</si>
  <si>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</si>
  <si>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</si>
  <si>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</si>
  <si>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</si>
  <si>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</si>
  <si>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</si>
  <si>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</si>
  <si>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</si>
  <si>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</si>
  <si>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</si>
  <si>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</si>
  <si>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</si>
  <si>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</si>
  <si>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</si>
  <si>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</si>
  <si>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</si>
  <si>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</si>
  <si>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</si>
  <si>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</si>
  <si>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</si>
  <si>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</si>
  <si>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</si>
  <si>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</si>
  <si>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</si>
  <si>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</si>
  <si>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</si>
  <si>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</si>
  <si>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</si>
  <si>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</si>
  <si>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</si>
  <si>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</si>
  <si>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</si>
  <si>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</si>
  <si>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</si>
  <si>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</si>
  <si>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</si>
  <si>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</si>
  <si>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</si>
  <si>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</si>
  <si>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</si>
  <si>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</si>
  <si>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</si>
  <si>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</si>
  <si>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</si>
  <si>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</si>
  <si>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</si>
  <si>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</si>
  <si>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</si>
  <si>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</si>
  <si>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</si>
  <si>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</si>
  <si>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</si>
  <si>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</si>
  <si>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</si>
  <si>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</si>
  <si>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</si>
  <si>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</si>
  <si>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</si>
  <si>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</si>
  <si>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</si>
  <si>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</si>
  <si>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</si>
  <si>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</si>
  <si>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</si>
  <si>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</si>
  <si>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</si>
  <si>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</si>
  <si>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</si>
  <si>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</si>
  <si>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</si>
  <si>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</si>
  <si>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</si>
  <si>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</si>
  <si>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</si>
  <si>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</si>
  <si>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</si>
  <si>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</si>
  <si>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</si>
  <si>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</si>
  <si>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</si>
  <si>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</si>
  <si>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</si>
  <si>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</si>
  <si>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</si>
  <si>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</si>
  <si>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</si>
  <si>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</si>
  <si>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</si>
  <si>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</si>
  <si>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</si>
  <si>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</si>
  <si>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</si>
  <si>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</si>
  <si>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</si>
  <si>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</si>
  <si>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</si>
  <si>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</si>
  <si>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</si>
  <si>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</si>
  <si>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</si>
  <si>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</si>
  <si>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</si>
  <si>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</si>
  <si>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</si>
  <si>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</si>
  <si>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</si>
  <si>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</si>
  <si>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</si>
  <si>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</si>
  <si>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</si>
  <si>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</si>
  <si>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</si>
  <si>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</si>
  <si>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</si>
  <si>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</si>
  <si>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</si>
  <si>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</si>
  <si>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</si>
  <si>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</si>
  <si>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</si>
  <si>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</si>
  <si>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</si>
  <si>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</si>
  <si>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</si>
  <si>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</si>
  <si>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</si>
  <si>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</si>
  <si>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</si>
  <si>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</si>
  <si>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</si>
  <si>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</si>
  <si>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</si>
  <si>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</si>
  <si>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</si>
  <si>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</si>
  <si>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</si>
  <si>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</si>
  <si>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</si>
  <si>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</si>
  <si>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</si>
  <si>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</si>
  <si>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</si>
  <si>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</si>
  <si>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</si>
  <si>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</si>
  <si>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</si>
  <si>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</si>
  <si>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</si>
  <si>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</si>
  <si>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</si>
  <si>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</si>
  <si>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</si>
  <si>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</si>
  <si>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</si>
  <si>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</si>
  <si>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</si>
  <si>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</si>
  <si>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</si>
  <si>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</si>
  <si>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</si>
  <si>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</si>
  <si>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</si>
  <si>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</si>
  <si>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</si>
  <si>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</si>
  <si>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</si>
  <si>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</si>
  <si>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</si>
  <si>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</si>
  <si>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</si>
  <si>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</si>
  <si>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</si>
  <si>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</si>
  <si>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</si>
  <si>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</si>
  <si>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</si>
  <si>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</si>
  <si>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</si>
  <si>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</si>
  <si>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</si>
  <si>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</si>
  <si>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</si>
  <si>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</si>
  <si>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</si>
  <si>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</si>
  <si>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</si>
  <si>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</si>
  <si>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</si>
  <si>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</si>
  <si>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</si>
  <si>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</si>
  <si>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</si>
  <si>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</si>
  <si>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</si>
  <si>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</si>
  <si>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</si>
  <si>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</si>
  <si>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</si>
  <si>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</si>
  <si>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</si>
  <si>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</si>
  <si>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</si>
  <si>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</si>
  <si>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</si>
  <si>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</si>
  <si>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</si>
  <si>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</si>
  <si>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</si>
  <si>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</si>
  <si>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</si>
  <si>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</si>
  <si>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</si>
  <si>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</si>
  <si>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</si>
  <si>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</si>
  <si>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</si>
  <si>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</si>
  <si>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</si>
  <si>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</si>
  <si>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</si>
  <si>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</si>
  <si>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</si>
  <si>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</si>
  <si>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</si>
  <si>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</si>
  <si>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</si>
  <si>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</si>
  <si>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</si>
  <si>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</si>
  <si>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</si>
  <si>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</si>
  <si>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</si>
  <si>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</si>
  <si>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</si>
  <si>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</si>
  <si>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</si>
  <si>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</si>
  <si>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</si>
  <si>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</si>
  <si>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</si>
  <si>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</si>
  <si>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</si>
  <si>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</si>
  <si>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</si>
  <si>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</si>
  <si>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</si>
  <si>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</si>
  <si>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</si>
  <si>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</si>
  <si>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</si>
  <si>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</si>
  <si>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</si>
  <si>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</si>
  <si>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</si>
  <si>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</si>
  <si>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</si>
  <si>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</si>
  <si>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</si>
  <si>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</si>
  <si>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</si>
  <si>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</si>
  <si>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</si>
  <si>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</si>
  <si>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</si>
  <si>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</si>
  <si>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</si>
  <si>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</si>
  <si>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</si>
  <si>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</si>
  <si>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</si>
  <si>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</si>
  <si>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</si>
  <si>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</si>
  <si>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</si>
  <si>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</si>
  <si>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</si>
  <si>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</si>
  <si>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</si>
  <si>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</si>
  <si>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</si>
  <si>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</si>
  <si>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</si>
  <si>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</si>
  <si>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</si>
  <si>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</si>
  <si>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</si>
  <si>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</si>
  <si>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</si>
  <si>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</si>
  <si>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</si>
  <si>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</si>
  <si>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</si>
  <si>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</si>
  <si>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</si>
  <si>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</si>
  <si>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</si>
  <si>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</si>
  <si>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</si>
  <si>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</si>
  <si>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</si>
  <si>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</si>
  <si>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</si>
  <si>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</si>
  <si>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</si>
  <si>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</si>
  <si>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</si>
  <si>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</si>
  <si>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</si>
  <si>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</si>
  <si>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</si>
  <si>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</si>
  <si>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</si>
  <si>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</si>
  <si>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</si>
  <si>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</si>
  <si>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</si>
  <si>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</si>
  <si>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</si>
  <si>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</si>
  <si>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</si>
  <si>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</si>
  <si>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</si>
  <si>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</si>
  <si>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</si>
  <si>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</si>
  <si>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</si>
  <si>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</si>
  <si>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</si>
  <si>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</si>
  <si>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</si>
  <si>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</si>
  <si>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</si>
  <si>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</si>
  <si>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</si>
  <si>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</si>
  <si>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</si>
  <si>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</si>
  <si>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</si>
  <si>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</si>
  <si>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</si>
  <si>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</si>
  <si>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</si>
  <si>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</si>
  <si>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</si>
  <si>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</si>
  <si>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</si>
  <si>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</si>
  <si>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</si>
  <si>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</si>
  <si>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</si>
  <si>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</si>
  <si>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</si>
  <si>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</si>
  <si>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</si>
  <si>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</si>
  <si>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</si>
  <si>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</si>
  <si>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</si>
  <si>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</si>
  <si>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</si>
  <si>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</si>
  <si>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</si>
  <si>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</si>
  <si>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</si>
  <si>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</si>
  <si>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</si>
  <si>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</si>
  <si>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</si>
  <si>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</si>
  <si>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</si>
  <si>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</si>
  <si>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</si>
  <si>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</si>
  <si>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</si>
  <si>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</si>
  <si>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</si>
  <si>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</si>
  <si>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</si>
  <si>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</si>
  <si>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</si>
  <si>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</si>
  <si>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</si>
  <si>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</si>
  <si>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</si>
  <si>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</si>
  <si>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</si>
  <si>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</si>
  <si>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</si>
  <si>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</si>
  <si>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</si>
  <si>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</si>
  <si>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</si>
  <si>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</si>
  <si>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</si>
  <si>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</si>
  <si>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</si>
  <si>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</si>
  <si>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</si>
  <si>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</si>
  <si>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</si>
  <si>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</si>
  <si>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</si>
  <si>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</si>
  <si>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</si>
  <si>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</si>
  <si>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</si>
  <si>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</si>
  <si>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</si>
  <si>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</si>
  <si>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</si>
  <si>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</si>
  <si>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</si>
  <si>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</si>
  <si>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</si>
  <si>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</si>
  <si>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</si>
  <si>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</si>
  <si>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</si>
  <si>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</si>
  <si>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</si>
  <si>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</si>
  <si>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</si>
  <si>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</si>
  <si>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</si>
  <si>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</si>
  <si>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</si>
  <si>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</si>
  <si>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</si>
  <si>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</si>
  <si>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</si>
  <si>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</si>
  <si>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</si>
  <si>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</si>
  <si>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</si>
  <si>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</si>
  <si>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</si>
  <si>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</si>
  <si>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</si>
  <si>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</si>
  <si>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</si>
  <si>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</si>
  <si>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</si>
  <si>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</si>
  <si>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</si>
  <si>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</si>
  <si>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</si>
  <si>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</si>
  <si>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</si>
  <si>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</si>
  <si>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5700-6000</t>
  </si>
  <si>
    <t>EPIGRAL</t>
  </si>
  <si>
    <t>370-375</t>
  </si>
  <si>
    <t>2550-2700</t>
  </si>
  <si>
    <t>285-305</t>
  </si>
  <si>
    <t>330-350</t>
  </si>
  <si>
    <t>990-995</t>
  </si>
  <si>
    <t>3800-4000</t>
  </si>
  <si>
    <t>5400-5450</t>
  </si>
  <si>
    <t>CAPLIPOINT</t>
  </si>
  <si>
    <t>1085-1095</t>
  </si>
  <si>
    <t>Second Buying Date</t>
  </si>
  <si>
    <t>990-1050</t>
  </si>
  <si>
    <t>ARE&amp;M</t>
  </si>
  <si>
    <t>R</t>
  </si>
  <si>
    <t>MULTIPLIER SHARE &amp; STOCK ADVISORS PRIVATE LIMITED</t>
  </si>
  <si>
    <t>ADORWELD</t>
  </si>
  <si>
    <t>204-214</t>
  </si>
  <si>
    <t>119-125</t>
  </si>
  <si>
    <t>Accu &lt;&gt;</t>
  </si>
  <si>
    <t>3441-3541</t>
  </si>
  <si>
    <t>QE SECURITIES LLP</t>
  </si>
  <si>
    <t>HRTI PRIVATE LIMITED</t>
  </si>
  <si>
    <t>169-174</t>
  </si>
  <si>
    <t>185-195</t>
  </si>
  <si>
    <t>450-470</t>
  </si>
  <si>
    <t>35.9-37</t>
  </si>
  <si>
    <t>40-42</t>
  </si>
  <si>
    <t>174-185</t>
  </si>
  <si>
    <t>AHLUCONT</t>
  </si>
  <si>
    <t>800-815</t>
  </si>
  <si>
    <t xml:space="preserve">CAMS </t>
  </si>
  <si>
    <t>2665-2765</t>
  </si>
  <si>
    <t>3100-3300</t>
  </si>
  <si>
    <t>3100-3200</t>
  </si>
  <si>
    <t>1500-1520</t>
  </si>
  <si>
    <t>HAZOOR</t>
  </si>
  <si>
    <t>106.40-111.40</t>
  </si>
  <si>
    <t>Accu&lt;&gt;</t>
  </si>
  <si>
    <t>5195-5395</t>
  </si>
  <si>
    <t>DHYAANI</t>
  </si>
  <si>
    <t>MANSI SHARE AND STOCK ADVISORS PVT LTD</t>
  </si>
  <si>
    <t>UPL DEC FUT</t>
  </si>
  <si>
    <t>582-590</t>
  </si>
  <si>
    <t>ADANIPORTS DEC FUT</t>
  </si>
  <si>
    <t>852-865</t>
  </si>
  <si>
    <t>POWERGRID DEC FUT</t>
  </si>
  <si>
    <t>213-216</t>
  </si>
  <si>
    <t>870-900</t>
  </si>
  <si>
    <t>NIFTY DEC FUT</t>
  </si>
  <si>
    <t>20400-20500</t>
  </si>
  <si>
    <t>GGPL</t>
  </si>
  <si>
    <t>JR SEAMLESS PRIVATE LIMITED</t>
  </si>
  <si>
    <t>NAKSH</t>
  </si>
  <si>
    <t>SNEHA SACHIN VISPUTE</t>
  </si>
  <si>
    <t>RGF</t>
  </si>
  <si>
    <t>WARDINMOBI</t>
  </si>
  <si>
    <t>RONAK NICHWANI</t>
  </si>
  <si>
    <t>NARMADA</t>
  </si>
  <si>
    <t>Narmada Agrobase Limited</t>
  </si>
  <si>
    <t>CITADEL SECURITIES INDIA MARKETS PRIVATE LIMITED</t>
  </si>
  <si>
    <t>Retail Research Technical Calls &amp; Fundamental Performance Report for the month of December-2023</t>
  </si>
  <si>
    <t>Profit of Rs.105/-</t>
  </si>
  <si>
    <t>BANKNIFTY 44500 PE 06-DEC</t>
  </si>
  <si>
    <t>350-500</t>
  </si>
  <si>
    <t>Profit of Rs.3.2/-</t>
  </si>
  <si>
    <t>JUBLFOOD DEC FUT</t>
  </si>
  <si>
    <t>564-573</t>
  </si>
  <si>
    <t>ABBOTINDIA DEC FUT</t>
  </si>
  <si>
    <t>24088-24350</t>
  </si>
  <si>
    <t>502.50-542.5</t>
  </si>
  <si>
    <t>600-650</t>
  </si>
  <si>
    <t>N</t>
  </si>
  <si>
    <t>Profit of Rs.35/-</t>
  </si>
  <si>
    <t>Profit of Rs.47/-</t>
  </si>
  <si>
    <t>Profit of Rs.45.5/-</t>
  </si>
  <si>
    <t>Profit of Rs.9.5/-</t>
  </si>
  <si>
    <t>Profit of Rs.10.5/-</t>
  </si>
  <si>
    <t>BHARATFORG DEC FUT</t>
  </si>
  <si>
    <t>1184-1205</t>
  </si>
  <si>
    <t>APOLLOHOSP DEC FUT</t>
  </si>
  <si>
    <t>5744-5828</t>
  </si>
  <si>
    <t>23838-24100</t>
  </si>
  <si>
    <t>Loss of Rs.155/-</t>
  </si>
  <si>
    <t>Profit of Rs.10.25/-</t>
  </si>
  <si>
    <t>NIFTY 20200 PE 28-DEC</t>
  </si>
  <si>
    <t>NIFTY 21000 CE 28-DEC</t>
  </si>
  <si>
    <t>FINNIFTY 20750 PE 05-DEC</t>
  </si>
  <si>
    <t>FINNIFTY 20950 PE 05-DEC</t>
  </si>
  <si>
    <t>Sell</t>
  </si>
  <si>
    <t>BANKNIFTY 46400 CE 06-DEC</t>
  </si>
  <si>
    <t>290-310</t>
  </si>
  <si>
    <t>400-500</t>
  </si>
  <si>
    <t>Profit of Rs.250/-</t>
  </si>
  <si>
    <t>Profit of Rs.56.5/-</t>
  </si>
  <si>
    <t>Profit of Rs.18/-</t>
  </si>
  <si>
    <t>FINNIFTY 20900 PE 05-DEC</t>
  </si>
  <si>
    <t>60-90</t>
  </si>
  <si>
    <t>261.5-271.5</t>
  </si>
  <si>
    <t>Profit of Rs.200/-</t>
  </si>
  <si>
    <t>430-440</t>
  </si>
  <si>
    <t>Profit of Rs.22.5/-</t>
  </si>
  <si>
    <t>Loss of Rs.35/-</t>
  </si>
  <si>
    <t>NIFTY 20700 PE 07-DEC</t>
  </si>
  <si>
    <t>90-120</t>
  </si>
  <si>
    <t>23638-23900</t>
  </si>
  <si>
    <t>DEEPAKNTR DEC FUT</t>
  </si>
  <si>
    <t>2278-2313</t>
  </si>
  <si>
    <t>Loss of Rs.80/-</t>
  </si>
  <si>
    <t>ALEXANDER</t>
  </si>
  <si>
    <t>SHASHANK DIXIT</t>
  </si>
  <si>
    <t>ALSTONE</t>
  </si>
  <si>
    <t>PHOOL DEVI GHOSAL</t>
  </si>
  <si>
    <t>FRANKLININD</t>
  </si>
  <si>
    <t>GALACTICO</t>
  </si>
  <si>
    <t>VIPUL DILEEP LATHI</t>
  </si>
  <si>
    <t>MANSI SHARE &amp; STOCK ADVISORS PRIVATE LIMITED</t>
  </si>
  <si>
    <t>GREEN PEAKS ENTERPRISES LLP</t>
  </si>
  <si>
    <t>IFL</t>
  </si>
  <si>
    <t>MONEYSTAR TRADELINK PRIVATE LIMITED</t>
  </si>
  <si>
    <t>SNEHLATA DINKAR SONAR</t>
  </si>
  <si>
    <t>VISHAL BIPINCHANDRA DOSHI</t>
  </si>
  <si>
    <t>SHIVAEXPO</t>
  </si>
  <si>
    <t>SYLPH</t>
  </si>
  <si>
    <t>SAHASTRAA ADVISORS PRIVATE LIMITED</t>
  </si>
  <si>
    <t>UHZAVERI</t>
  </si>
  <si>
    <t>HARPREET SINGH</t>
  </si>
  <si>
    <t>YACOOBALI AIYUB MOHAMMED</t>
  </si>
  <si>
    <t>UNISTRMU</t>
  </si>
  <si>
    <t>VEERKRUPA</t>
  </si>
  <si>
    <t>AKSHAR</t>
  </si>
  <si>
    <t>Akshar Spintex Limited</t>
  </si>
  <si>
    <t>NIKHIL RAJESH SINGH</t>
  </si>
  <si>
    <t>EROSMEDIA</t>
  </si>
  <si>
    <t>Eros Intl Media Ltd</t>
  </si>
  <si>
    <t>YUGA STOCKS AND COMMODITIES PRIVATE LIMITED  .</t>
  </si>
  <si>
    <t>GANGAFORGE</t>
  </si>
  <si>
    <t>Ganga Forging Limited</t>
  </si>
  <si>
    <t>FLYONTRIP SERVICES PRIVATE LIMITED .</t>
  </si>
  <si>
    <t>SETU SECURITIES PVT LTD</t>
  </si>
  <si>
    <t>GSTL</t>
  </si>
  <si>
    <t>Globesecure Techno Ltd</t>
  </si>
  <si>
    <t>VEENA RAJESH SHAH</t>
  </si>
  <si>
    <t>HCC</t>
  </si>
  <si>
    <t>Hindustan Construc Co.</t>
  </si>
  <si>
    <t>IPL</t>
  </si>
  <si>
    <t>India Pesticides Limited</t>
  </si>
  <si>
    <t>VT CAPITAL MARKET PVT LTD</t>
  </si>
  <si>
    <t>SKSE SECURITIES LTD</t>
  </si>
  <si>
    <t>NDTV</t>
  </si>
  <si>
    <t>New Delhi Television Limi</t>
  </si>
  <si>
    <t>ROCKINGDCE</t>
  </si>
  <si>
    <t>Rockingdeals Circu Eco L</t>
  </si>
  <si>
    <t>RPOWER</t>
  </si>
  <si>
    <t>Reliance Power Limited</t>
  </si>
  <si>
    <t>F3 ADVISORS PRIVATE LIMITED</t>
  </si>
  <si>
    <t>BNP PARIBAS ARBITRAGE</t>
  </si>
  <si>
    <t>JAINAM BROKING LIMITED</t>
  </si>
  <si>
    <t>Swan Energy Limited</t>
  </si>
  <si>
    <t>SOCIETE GENERALE</t>
  </si>
  <si>
    <t>TFL</t>
  </si>
  <si>
    <t>Transwarranty Finance Lim</t>
  </si>
  <si>
    <t>UMA  AGARWAL</t>
  </si>
  <si>
    <t>VAISHALI</t>
  </si>
  <si>
    <t>Vaishali Pharma Limited</t>
  </si>
  <si>
    <t>L7 HITECH PRIVATE LIMITED</t>
  </si>
  <si>
    <t>BANSWRAS</t>
  </si>
  <si>
    <t>Banswara Syntex Limited</t>
  </si>
  <si>
    <t>RAVINDRA KUMAR TOSHNIWAL</t>
  </si>
  <si>
    <t>BRIGHT</t>
  </si>
  <si>
    <t>Bright Solar Limited</t>
  </si>
  <si>
    <t>ETHOSLTD</t>
  </si>
  <si>
    <t>Ethos Limited</t>
  </si>
  <si>
    <t>MAHEN DISTRIBUTION LIMITED</t>
  </si>
  <si>
    <t>MANISHKUMAR CHHAGANBHAI NAR</t>
  </si>
  <si>
    <t>KRISHNAM ENTERPRISE LLP LLP</t>
  </si>
  <si>
    <t>SANTOSH INDUSTRIES LTD</t>
  </si>
  <si>
    <t>2I CAPITAL PCC</t>
  </si>
  <si>
    <t>Loss of Rs.250/-</t>
  </si>
  <si>
    <t>Profit of Rs.116/-</t>
  </si>
  <si>
    <t>Profit of Rs.185/-</t>
  </si>
  <si>
    <t>554.5-555.5</t>
  </si>
  <si>
    <t>563-572</t>
  </si>
  <si>
    <t>HAVELLS DEC FUT</t>
  </si>
  <si>
    <t xml:space="preserve">1330-1333 </t>
  </si>
  <si>
    <t>1353-1374</t>
  </si>
  <si>
    <t>Loss of Rs.29/-</t>
  </si>
  <si>
    <t>ABCGAS</t>
  </si>
  <si>
    <t>NEELAM SATISH SHOREWALA</t>
  </si>
  <si>
    <t>JAGDISH AMRUTLAL AKHANI HUF</t>
  </si>
  <si>
    <t>ADMANUM</t>
  </si>
  <si>
    <t>APEX PROCON PVT LTD</t>
  </si>
  <si>
    <t>AMIC</t>
  </si>
  <si>
    <t>PURE BROKING PRIVATE LIMITED</t>
  </si>
  <si>
    <t>LIESHA CORPORATION PRIVATE LIMITED .</t>
  </si>
  <si>
    <t>PARESH DHIRAJLAL SHAH</t>
  </si>
  <si>
    <t>ASITCFIN</t>
  </si>
  <si>
    <t>SUNIL SINGHAL</t>
  </si>
  <si>
    <t>CANTABIL</t>
  </si>
  <si>
    <t>AUTHUM INVESTMENT &amp; INFRASTRUCTURE LIMITED</t>
  </si>
  <si>
    <t>BOFA SECURITIES EUROPE SA</t>
  </si>
  <si>
    <t>CRESSAN</t>
  </si>
  <si>
    <t>NIKHILESH TRADERS LLP</t>
  </si>
  <si>
    <t>DEEPAKCHEM</t>
  </si>
  <si>
    <t>YUGA STOCKS AND COMMODITIES PRIVATE LIMITED .</t>
  </si>
  <si>
    <t>KIRAN</t>
  </si>
  <si>
    <t>DYNAMIND</t>
  </si>
  <si>
    <t>CHAUHAN TRISHUL JITUSINH</t>
  </si>
  <si>
    <t>EASTRED</t>
  </si>
  <si>
    <t>THOMAS GEORGE MUTHOOT</t>
  </si>
  <si>
    <t>PANKAJ MANSUKHLAL SHAH</t>
  </si>
  <si>
    <t>AMITCHOWDHURY</t>
  </si>
  <si>
    <t>GARBIFIN</t>
  </si>
  <si>
    <t>KALPATARU SHARES &amp; STOCK BROKING PRIVATE LIMITED</t>
  </si>
  <si>
    <t>GOPAIST</t>
  </si>
  <si>
    <t>PRIYANKA AGRAWAL</t>
  </si>
  <si>
    <t>KAPIL</t>
  </si>
  <si>
    <t>GOYALASS</t>
  </si>
  <si>
    <t>VANDANATIWARI</t>
  </si>
  <si>
    <t>NESTING INVESTMENT AND TRADE PRIVATE LIMITED</t>
  </si>
  <si>
    <t>MONA LAROIA</t>
  </si>
  <si>
    <t>KANANIIND</t>
  </si>
  <si>
    <t>PUNISHSADANA</t>
  </si>
  <si>
    <t>MEHAI</t>
  </si>
  <si>
    <t>NAVODAYENT</t>
  </si>
  <si>
    <t>NNM SECURITIES PVT LTD</t>
  </si>
  <si>
    <t>ORIRAIL</t>
  </si>
  <si>
    <t>SEACOAST</t>
  </si>
  <si>
    <t>LAKSHMI NARAYANAMMA POLINENI</t>
  </si>
  <si>
    <t>SOLARA</t>
  </si>
  <si>
    <t>SPIRACCA VENTURES LLP</t>
  </si>
  <si>
    <t>AGNUS HOLDINGS PRIVATE LIMITED</t>
  </si>
  <si>
    <t>SSWRL</t>
  </si>
  <si>
    <t>KAILASHBEN ASHOKKUMAR PATEL</t>
  </si>
  <si>
    <t>DIVYRAJSINH NARENDRASINH SOLANKI</t>
  </si>
  <si>
    <t>SUUMAYA</t>
  </si>
  <si>
    <t>TAAZAINT</t>
  </si>
  <si>
    <t>AMRISH DULRAJ PIPADA</t>
  </si>
  <si>
    <t>COMMENDAM INVESTMENTS PVT LTD</t>
  </si>
  <si>
    <t>RITESH JITENDRA VASNAWALA</t>
  </si>
  <si>
    <t>SW CAPITAL PRIVATE LIMITED</t>
  </si>
  <si>
    <t>VEL</t>
  </si>
  <si>
    <t>KRISHNA AWTAR KABRA</t>
  </si>
  <si>
    <t>SANTOSH KUMAR AGARWAL</t>
  </si>
  <si>
    <t>UMA AGARWAL</t>
  </si>
  <si>
    <t>DEEP AGARWAL .</t>
  </si>
  <si>
    <t>ADVENZYMES</t>
  </si>
  <si>
    <t>Advanced Enzyme Tech Ltd</t>
  </si>
  <si>
    <t>APTECHT</t>
  </si>
  <si>
    <t>Aptech Limited</t>
  </si>
  <si>
    <t>ASIANENE</t>
  </si>
  <si>
    <t>Asian Energy Services Ltd</t>
  </si>
  <si>
    <t>RASHI FINCORP LTD</t>
  </si>
  <si>
    <t>BALAJITELE</t>
  </si>
  <si>
    <t>Balaji Telefilms Limited</t>
  </si>
  <si>
    <t>Balaji Amines Limited</t>
  </si>
  <si>
    <t>POONAM LAMBA</t>
  </si>
  <si>
    <t>Cantabil Retail Ltd</t>
  </si>
  <si>
    <t>CAPACITE</t>
  </si>
  <si>
    <t>Capacite Infraproject Ltd</t>
  </si>
  <si>
    <t>CLOUDPP</t>
  </si>
  <si>
    <t>Var Cld Ltd Rs.2.5 ppd up</t>
  </si>
  <si>
    <t>KHODABHAI MOTILAL PATEL</t>
  </si>
  <si>
    <t>Cochin Shipyard Limited</t>
  </si>
  <si>
    <t>COMPUSOFT</t>
  </si>
  <si>
    <t>Compucom Software Ltd</t>
  </si>
  <si>
    <t>EASTSPRING INVESTMENTS INDIA CONSUMER EQUITY OPEN LIMITED</t>
  </si>
  <si>
    <t>FCSSOFT</t>
  </si>
  <si>
    <t>FCS Software Solutions Li</t>
  </si>
  <si>
    <t>PACE COMMODITY BROKERS PRIVATE LIMITED</t>
  </si>
  <si>
    <t>GICL</t>
  </si>
  <si>
    <t>Globe Intl Carriers Ltd</t>
  </si>
  <si>
    <t>ELAN VENTURES PRIVATE LIMITED</t>
  </si>
  <si>
    <t>CORE4 MARCOM PRIVATE LIMITED</t>
  </si>
  <si>
    <t>GIPCL</t>
  </si>
  <si>
    <t>Gujarat Ind Power Ltd</t>
  </si>
  <si>
    <t>GSLSU</t>
  </si>
  <si>
    <t>Global Surfaces Limited</t>
  </si>
  <si>
    <t>BONANZA COMMODITY BROKERS PRIVATE LIMITED</t>
  </si>
  <si>
    <t>ONE TREE HILL PROPERTIES PVT L</t>
  </si>
  <si>
    <t>ISHAN</t>
  </si>
  <si>
    <t>Ishan International Ltd</t>
  </si>
  <si>
    <t>MANOJ PRAJAPATI</t>
  </si>
  <si>
    <t>JAKHARIA</t>
  </si>
  <si>
    <t>JAKHARIA FABRIC LIMITED</t>
  </si>
  <si>
    <t>CHANDGOTHIA NIRAJKUMAR PARMESWAR</t>
  </si>
  <si>
    <t>JTLIND</t>
  </si>
  <si>
    <t>JTL INDUSTRIES LIMITED</t>
  </si>
  <si>
    <t>PRANAV VIJAY SINGLA</t>
  </si>
  <si>
    <t>EPITOME TRADING AND INVESTMENTS</t>
  </si>
  <si>
    <t>KAMOPAINTS</t>
  </si>
  <si>
    <t>Kamdhenu Ventures Limited</t>
  </si>
  <si>
    <t>KESORAMIND</t>
  </si>
  <si>
    <t>Kesoram Industries Ltd.</t>
  </si>
  <si>
    <t>MORGAN STANLEY ASIA SINGAPORE PTE</t>
  </si>
  <si>
    <t>KHFM</t>
  </si>
  <si>
    <t>KHFM Hos Fac Mana Ser Ltd</t>
  </si>
  <si>
    <t>KETAN KESHAVJI SHAH</t>
  </si>
  <si>
    <t>AVIRAT ENTERPRISE</t>
  </si>
  <si>
    <t>KOHINOOR</t>
  </si>
  <si>
    <t>Kohinoor Foods Limited</t>
  </si>
  <si>
    <t>LFIC</t>
  </si>
  <si>
    <t>Lakshmi Fin Ind Corp Ltd</t>
  </si>
  <si>
    <t>SANDEEP PRAKASHCHANDRA JAIN (HUF)</t>
  </si>
  <si>
    <t>MADHAV</t>
  </si>
  <si>
    <t>Madhav Marbles and Granit</t>
  </si>
  <si>
    <t>MITTAL RIMPY</t>
  </si>
  <si>
    <t>MADRASFERT</t>
  </si>
  <si>
    <t>Madras Fertilizers Ltd</t>
  </si>
  <si>
    <t>AAKRAYA RESEARCH LLP</t>
  </si>
  <si>
    <t>NFL</t>
  </si>
  <si>
    <t>National Fertilizers Limi</t>
  </si>
  <si>
    <t>PARTYCRUS</t>
  </si>
  <si>
    <t>Party Cruisers Limited</t>
  </si>
  <si>
    <t>BHUTRA VENTURES PRIVATE LIMITED</t>
  </si>
  <si>
    <t>Rashtriya Chem Fert Ltd.</t>
  </si>
  <si>
    <t>SADHNANIQ</t>
  </si>
  <si>
    <t>Sadhana Nitrochem Limited</t>
  </si>
  <si>
    <t>VIRAL DINESH SHAH</t>
  </si>
  <si>
    <t>SARTELE</t>
  </si>
  <si>
    <t>Sar Televenture Limited</t>
  </si>
  <si>
    <t>BHAVESHKUMAR NATVARLAL SHETH</t>
  </si>
  <si>
    <t>SEPC-RE1</t>
  </si>
  <si>
    <t>SEPC Limited</t>
  </si>
  <si>
    <t>SHALPAINTS</t>
  </si>
  <si>
    <t>Shalimar Paints Ltd</t>
  </si>
  <si>
    <t>RAJASTHAN GLOBAL SECURITIES PVT LTD</t>
  </si>
  <si>
    <t>CRONY VYAPAR PVT LTD</t>
  </si>
  <si>
    <t>HELLA INFRA MARKET PRIVATE LIMITED</t>
  </si>
  <si>
    <t>PARTH INFIN BROKERS PVT LTD</t>
  </si>
  <si>
    <t>SPENCERS</t>
  </si>
  <si>
    <t>Spencer's Retail Limited</t>
  </si>
  <si>
    <t>SUMIT</t>
  </si>
  <si>
    <t>Sumit Woods Limited</t>
  </si>
  <si>
    <t>TAINWALCHM</t>
  </si>
  <si>
    <t>Tainwala Chem &amp; Plastics</t>
  </si>
  <si>
    <t>TRACXN</t>
  </si>
  <si>
    <t>Tracxn Technologies Ltd</t>
  </si>
  <si>
    <t>TV18 Broadcast Limited</t>
  </si>
  <si>
    <t>QUANT MUTUAL FUND / QUANT MF ACTIVE FUND</t>
  </si>
  <si>
    <t>VINYLINDIA</t>
  </si>
  <si>
    <t>Vinyl Chemicals (India) L</t>
  </si>
  <si>
    <t>ADVANCED VITAL ENZYMES PRIVATE LIMITED</t>
  </si>
  <si>
    <t>APT REAL ESTATES PVT LTD.</t>
  </si>
  <si>
    <t>TRIPTY DOSHI</t>
  </si>
  <si>
    <t>INFINITY ASSET ADVISORS PRIVATE LIMITED</t>
  </si>
  <si>
    <t>MUMTAZ HAIDERALI KHOJA</t>
  </si>
  <si>
    <t>KHOJA PERSIS</t>
  </si>
  <si>
    <t>CMRSL</t>
  </si>
  <si>
    <t>Cyber Media Res &amp; Ser Ltd</t>
  </si>
  <si>
    <t>KDA CORPORATE ADVISORS LLP</t>
  </si>
  <si>
    <t>WILSON HOLDINGS PRIVATE LIMITED</t>
  </si>
  <si>
    <t>HAFIZA MOHAMED HASANFATTA</t>
  </si>
  <si>
    <t>MAHADEV MANUBHAI MAKVANA</t>
  </si>
  <si>
    <t>BUILD ASH CONSTRUCTIONS LLP</t>
  </si>
  <si>
    <t>KUSUM BANSAL</t>
  </si>
  <si>
    <t>SHILPA BANSAL</t>
  </si>
  <si>
    <t>MOHINDER PAL</t>
  </si>
  <si>
    <t>MUKESH KUMAR</t>
  </si>
  <si>
    <t>Kanani Industries Ltd</t>
  </si>
  <si>
    <t>MANASH DUTTA</t>
  </si>
  <si>
    <t>CHHEDA JAYVANTI DHANJI</t>
  </si>
  <si>
    <t>KSHITIJPOL</t>
  </si>
  <si>
    <t>Kshitij Polyline Limited</t>
  </si>
  <si>
    <t>SHILPA HARSHIT TALATI</t>
  </si>
  <si>
    <t>WINRO COMMERCIAL INDIA LIMITED</t>
  </si>
  <si>
    <t>BANK OF INDIA</t>
  </si>
  <si>
    <t>STATE BANK OF INDIA</t>
  </si>
  <si>
    <t>UNION BANK OF INDIA</t>
  </si>
  <si>
    <t>SHIVANG JHUNJHNUWALA</t>
  </si>
  <si>
    <t>SARIKA JHUNJHNUWALA</t>
  </si>
  <si>
    <t>SURYA KUMAR JHUNJHNUWALA</t>
  </si>
  <si>
    <t>RITU JHUNJHNUWALA</t>
  </si>
  <si>
    <t>GAURANG SURYA JHUNJHNUWALA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</si>
</sst>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6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0" fillId="0" borderId="30" xfId="0" applyBorder="1"/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3" borderId="2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166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4" borderId="30" xfId="0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vertical="center"/>
    </xf>
    <xf numFmtId="0" fontId="36" fillId="11" borderId="30" xfId="0" applyFont="1" applyFill="1" applyBorder="1" applyAlignment="1">
      <alignment vertical="center"/>
    </xf>
    <xf numFmtId="0" fontId="37" fillId="43" borderId="26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6" fontId="36" fillId="6" borderId="43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166" fontId="36" fillId="43" borderId="7" xfId="0" applyNumberFormat="1" applyFont="1" applyFill="1" applyBorder="1" applyAlignment="1">
      <alignment horizontal="center" vertical="center"/>
    </xf>
    <xf numFmtId="166" fontId="36" fillId="43" borderId="44" xfId="0" applyNumberFormat="1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4" xfId="0" applyNumberFormat="1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4" xfId="0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45267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45267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1" t="s">
        <v>16</v>
      </c>
      <c r="B9" s="333" t="s">
        <v>17</v>
      </c>
      <c r="C9" s="333" t="s">
        <v>18</v>
      </c>
      <c r="D9" s="333" t="s">
        <v>19</v>
      </c>
      <c r="E9" s="26" t="s">
        <v>20</v>
      </c>
      <c r="F9" s="26" t="s">
        <v>21</v>
      </c>
      <c r="G9" s="328" t="s">
        <v>22</v>
      </c>
      <c r="H9" s="329"/>
      <c r="I9" s="330"/>
      <c r="J9" s="328" t="s">
        <v>23</v>
      </c>
      <c r="K9" s="329"/>
      <c r="L9" s="330"/>
      <c r="M9" s="26"/>
      <c r="N9" s="27"/>
      <c r="O9" s="27"/>
      <c r="P9" s="27"/>
    </row>
    <row r="10" spans="1:16" ht="38.25">
      <c r="A10" s="332"/>
      <c r="B10" s="334"/>
      <c r="C10" s="334"/>
      <c r="D10" s="334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859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45288</v>
      </c>
      <c r="E11" s="249">
        <v>21039.3</v>
      </c>
      <c r="F11" s="249">
        <v>21020.183333333334</v>
      </c>
      <c r="G11" s="248">
        <v>20960.366666666669</v>
      </c>
      <c r="H11" s="248">
        <v>20881.433333333334</v>
      </c>
      <c r="I11" s="248">
        <v>20821.616666666669</v>
      </c>
      <c r="J11" s="248">
        <v>21099.116666666669</v>
      </c>
      <c r="K11" s="248">
        <v>21158.933333333334</v>
      </c>
      <c r="L11" s="248">
        <v>21237.866666666669</v>
      </c>
      <c r="M11" s="247">
        <v>21080</v>
      </c>
      <c r="N11" s="247">
        <v>20941.25</v>
      </c>
      <c r="O11" s="247">
        <v>12761000</v>
      </c>
      <c r="P11" s="250">
        <v>3.7682149362477234E-2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45288</v>
      </c>
      <c r="E12" s="249">
        <v>46926.2</v>
      </c>
      <c r="F12" s="249">
        <v>47046.383333333331</v>
      </c>
      <c r="G12" s="248">
        <v>46724.816666666666</v>
      </c>
      <c r="H12" s="248">
        <v>46523.433333333334</v>
      </c>
      <c r="I12" s="248">
        <v>46201.866666666669</v>
      </c>
      <c r="J12" s="248">
        <v>47247.766666666663</v>
      </c>
      <c r="K12" s="248">
        <v>47569.333333333328</v>
      </c>
      <c r="L12" s="248">
        <v>47770.71666666666</v>
      </c>
      <c r="M12" s="247">
        <v>47367.95</v>
      </c>
      <c r="N12" s="247">
        <v>46845</v>
      </c>
      <c r="O12" s="247">
        <v>2196975</v>
      </c>
      <c r="P12" s="250">
        <v>-8.1937105499037835E-2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45286</v>
      </c>
      <c r="E13" s="264">
        <v>21082.35</v>
      </c>
      <c r="F13" s="264">
        <v>21106.983333333334</v>
      </c>
      <c r="G13" s="266">
        <v>21011.466666666667</v>
      </c>
      <c r="H13" s="266">
        <v>20940.583333333332</v>
      </c>
      <c r="I13" s="266">
        <v>20845.066666666666</v>
      </c>
      <c r="J13" s="266">
        <v>21177.866666666669</v>
      </c>
      <c r="K13" s="266">
        <v>21273.383333333339</v>
      </c>
      <c r="L13" s="266">
        <v>21344.26666666667</v>
      </c>
      <c r="M13" s="267">
        <v>21202.5</v>
      </c>
      <c r="N13" s="267">
        <v>21036.1</v>
      </c>
      <c r="O13" s="267">
        <v>59960</v>
      </c>
      <c r="P13" s="268">
        <v>8.3092485549132941E-2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45282</v>
      </c>
      <c r="E14" s="264">
        <v>9972.9500000000007</v>
      </c>
      <c r="F14" s="264">
        <v>9960.5166666666664</v>
      </c>
      <c r="G14" s="266">
        <v>9927.3833333333332</v>
      </c>
      <c r="H14" s="266">
        <v>9881.8166666666675</v>
      </c>
      <c r="I14" s="266">
        <v>9848.6833333333343</v>
      </c>
      <c r="J14" s="266">
        <v>10006.083333333332</v>
      </c>
      <c r="K14" s="266">
        <v>10039.216666666664</v>
      </c>
      <c r="L14" s="266">
        <v>10084.783333333331</v>
      </c>
      <c r="M14" s="267">
        <v>9993.65</v>
      </c>
      <c r="N14" s="267">
        <v>9914.9500000000007</v>
      </c>
      <c r="O14" s="267">
        <v>511050</v>
      </c>
      <c r="P14" s="268">
        <v>-1.5602427044206876E-2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45288</v>
      </c>
      <c r="E15" s="264">
        <v>578.35</v>
      </c>
      <c r="F15" s="264">
        <v>580</v>
      </c>
      <c r="G15" s="266">
        <v>571.25</v>
      </c>
      <c r="H15" s="266">
        <v>564.15</v>
      </c>
      <c r="I15" s="266">
        <v>555.4</v>
      </c>
      <c r="J15" s="266">
        <v>587.1</v>
      </c>
      <c r="K15" s="266">
        <v>595.85</v>
      </c>
      <c r="L15" s="266">
        <v>602.95000000000005</v>
      </c>
      <c r="M15" s="267">
        <v>588.75</v>
      </c>
      <c r="N15" s="267">
        <v>572.9</v>
      </c>
      <c r="O15" s="267">
        <v>12552000</v>
      </c>
      <c r="P15" s="268">
        <v>5.2859202306583374E-3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45288</v>
      </c>
      <c r="E16" s="264">
        <v>4766.05</v>
      </c>
      <c r="F16" s="264">
        <v>4807.3166666666666</v>
      </c>
      <c r="G16" s="266">
        <v>4708.7333333333336</v>
      </c>
      <c r="H16" s="266">
        <v>4651.416666666667</v>
      </c>
      <c r="I16" s="266">
        <v>4552.8333333333339</v>
      </c>
      <c r="J16" s="266">
        <v>4864.6333333333332</v>
      </c>
      <c r="K16" s="266">
        <v>4963.2166666666672</v>
      </c>
      <c r="L16" s="266">
        <v>5020.5333333333328</v>
      </c>
      <c r="M16" s="267">
        <v>4905.8999999999996</v>
      </c>
      <c r="N16" s="267">
        <v>4750</v>
      </c>
      <c r="O16" s="267">
        <v>1086250</v>
      </c>
      <c r="P16" s="268">
        <v>-5.3376906318082791E-2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45288</v>
      </c>
      <c r="E17" s="264">
        <v>23252.7</v>
      </c>
      <c r="F17" s="264">
        <v>23241.616666666669</v>
      </c>
      <c r="G17" s="266">
        <v>23036.383333333339</v>
      </c>
      <c r="H17" s="266">
        <v>22820.066666666669</v>
      </c>
      <c r="I17" s="266">
        <v>22614.833333333339</v>
      </c>
      <c r="J17" s="266">
        <v>23457.933333333338</v>
      </c>
      <c r="K17" s="266">
        <v>23663.166666666668</v>
      </c>
      <c r="L17" s="266">
        <v>23879.483333333337</v>
      </c>
      <c r="M17" s="267">
        <v>23446.85</v>
      </c>
      <c r="N17" s="267">
        <v>23025.3</v>
      </c>
      <c r="O17" s="267">
        <v>100520</v>
      </c>
      <c r="P17" s="268">
        <v>6.9361702127659575E-2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45288</v>
      </c>
      <c r="E18" s="264">
        <v>173.85</v>
      </c>
      <c r="F18" s="264">
        <v>174.03333333333333</v>
      </c>
      <c r="G18" s="266">
        <v>172.96666666666667</v>
      </c>
      <c r="H18" s="266">
        <v>172.08333333333334</v>
      </c>
      <c r="I18" s="266">
        <v>171.01666666666668</v>
      </c>
      <c r="J18" s="266">
        <v>174.91666666666666</v>
      </c>
      <c r="K18" s="266">
        <v>175.98333333333332</v>
      </c>
      <c r="L18" s="266">
        <v>176.86666666666665</v>
      </c>
      <c r="M18" s="267">
        <v>175.1</v>
      </c>
      <c r="N18" s="267">
        <v>173.15</v>
      </c>
      <c r="O18" s="267">
        <v>64864800</v>
      </c>
      <c r="P18" s="268">
        <v>-3.4843205574912892E-3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45288</v>
      </c>
      <c r="E19" s="264">
        <v>238.5</v>
      </c>
      <c r="F19" s="264">
        <v>240.70000000000002</v>
      </c>
      <c r="G19" s="266">
        <v>235.40000000000003</v>
      </c>
      <c r="H19" s="266">
        <v>232.3</v>
      </c>
      <c r="I19" s="266">
        <v>227.00000000000003</v>
      </c>
      <c r="J19" s="266">
        <v>243.80000000000004</v>
      </c>
      <c r="K19" s="266">
        <v>249.10000000000005</v>
      </c>
      <c r="L19" s="266">
        <v>252.20000000000005</v>
      </c>
      <c r="M19" s="267">
        <v>246</v>
      </c>
      <c r="N19" s="267">
        <v>237.6</v>
      </c>
      <c r="O19" s="267">
        <v>30820400</v>
      </c>
      <c r="P19" s="268">
        <v>7.6071169208424105E-2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45288</v>
      </c>
      <c r="E20" s="264">
        <v>2140.9499999999998</v>
      </c>
      <c r="F20" s="264">
        <v>2163.65</v>
      </c>
      <c r="G20" s="266">
        <v>2102.3000000000002</v>
      </c>
      <c r="H20" s="266">
        <v>2063.65</v>
      </c>
      <c r="I20" s="266">
        <v>2002.3000000000002</v>
      </c>
      <c r="J20" s="266">
        <v>2202.3000000000002</v>
      </c>
      <c r="K20" s="266">
        <v>2263.6499999999996</v>
      </c>
      <c r="L20" s="266">
        <v>2302.3000000000002</v>
      </c>
      <c r="M20" s="267">
        <v>2225</v>
      </c>
      <c r="N20" s="267">
        <v>2125</v>
      </c>
      <c r="O20" s="267">
        <v>4625700</v>
      </c>
      <c r="P20" s="268">
        <v>-1.1660296689771329E-3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45288</v>
      </c>
      <c r="E21" s="264">
        <v>2904.4</v>
      </c>
      <c r="F21" s="264">
        <v>2976.9333333333329</v>
      </c>
      <c r="G21" s="266">
        <v>2789.4666666666658</v>
      </c>
      <c r="H21" s="266">
        <v>2674.5333333333328</v>
      </c>
      <c r="I21" s="266">
        <v>2487.0666666666657</v>
      </c>
      <c r="J21" s="266">
        <v>3091.8666666666659</v>
      </c>
      <c r="K21" s="266">
        <v>3279.333333333333</v>
      </c>
      <c r="L21" s="266">
        <v>3394.266666666666</v>
      </c>
      <c r="M21" s="267">
        <v>3164.4</v>
      </c>
      <c r="N21" s="267">
        <v>2862</v>
      </c>
      <c r="O21" s="267">
        <v>11141700</v>
      </c>
      <c r="P21" s="268">
        <v>-3.572634038686226E-2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45288</v>
      </c>
      <c r="E22" s="264">
        <v>1024.25</v>
      </c>
      <c r="F22" s="264">
        <v>1040.6833333333334</v>
      </c>
      <c r="G22" s="266">
        <v>996.36666666666679</v>
      </c>
      <c r="H22" s="266">
        <v>968.48333333333335</v>
      </c>
      <c r="I22" s="266">
        <v>924.16666666666674</v>
      </c>
      <c r="J22" s="266">
        <v>1068.5666666666668</v>
      </c>
      <c r="K22" s="266">
        <v>1112.8833333333334</v>
      </c>
      <c r="L22" s="266">
        <v>1140.7666666666669</v>
      </c>
      <c r="M22" s="267">
        <v>1085</v>
      </c>
      <c r="N22" s="267">
        <v>1012.8</v>
      </c>
      <c r="O22" s="267">
        <v>51412800</v>
      </c>
      <c r="P22" s="268">
        <v>-2.8671614044103198E-2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45288</v>
      </c>
      <c r="E23" s="264">
        <v>4741.3500000000004</v>
      </c>
      <c r="F23" s="264">
        <v>4740.4333333333334</v>
      </c>
      <c r="G23" s="266">
        <v>4655.8666666666668</v>
      </c>
      <c r="H23" s="266">
        <v>4570.3833333333332</v>
      </c>
      <c r="I23" s="266">
        <v>4485.8166666666666</v>
      </c>
      <c r="J23" s="266">
        <v>4825.916666666667</v>
      </c>
      <c r="K23" s="266">
        <v>4910.4833333333345</v>
      </c>
      <c r="L23" s="266">
        <v>4995.9666666666672</v>
      </c>
      <c r="M23" s="267">
        <v>4825</v>
      </c>
      <c r="N23" s="267">
        <v>4654.95</v>
      </c>
      <c r="O23" s="267">
        <v>593200</v>
      </c>
      <c r="P23" s="268">
        <v>-1.9179894179894179E-2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45288</v>
      </c>
      <c r="E24" s="264">
        <v>503.8</v>
      </c>
      <c r="F24" s="264">
        <v>509.90000000000003</v>
      </c>
      <c r="G24" s="266">
        <v>494.95000000000005</v>
      </c>
      <c r="H24" s="266">
        <v>486.1</v>
      </c>
      <c r="I24" s="266">
        <v>471.15000000000003</v>
      </c>
      <c r="J24" s="266">
        <v>518.75</v>
      </c>
      <c r="K24" s="266">
        <v>533.70000000000005</v>
      </c>
      <c r="L24" s="266">
        <v>542.55000000000007</v>
      </c>
      <c r="M24" s="267">
        <v>524.85</v>
      </c>
      <c r="N24" s="267">
        <v>501.05</v>
      </c>
      <c r="O24" s="267">
        <v>54167400</v>
      </c>
      <c r="P24" s="268">
        <v>-2.5643516270033997E-2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45288</v>
      </c>
      <c r="E25" s="264">
        <v>5568.45</v>
      </c>
      <c r="F25" s="264">
        <v>5587.6833333333334</v>
      </c>
      <c r="G25" s="266">
        <v>5519.5166666666664</v>
      </c>
      <c r="H25" s="266">
        <v>5470.583333333333</v>
      </c>
      <c r="I25" s="266">
        <v>5402.4166666666661</v>
      </c>
      <c r="J25" s="266">
        <v>5636.6166666666668</v>
      </c>
      <c r="K25" s="266">
        <v>5704.7833333333328</v>
      </c>
      <c r="L25" s="266">
        <v>5753.7166666666672</v>
      </c>
      <c r="M25" s="267">
        <v>5655.85</v>
      </c>
      <c r="N25" s="267">
        <v>5538.75</v>
      </c>
      <c r="O25" s="267">
        <v>1687875</v>
      </c>
      <c r="P25" s="268">
        <v>-7.4242869744192887E-3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45288</v>
      </c>
      <c r="E26" s="264">
        <v>462.45</v>
      </c>
      <c r="F26" s="264">
        <v>462.16666666666669</v>
      </c>
      <c r="G26" s="266">
        <v>459.03333333333336</v>
      </c>
      <c r="H26" s="266">
        <v>455.61666666666667</v>
      </c>
      <c r="I26" s="266">
        <v>452.48333333333335</v>
      </c>
      <c r="J26" s="266">
        <v>465.58333333333337</v>
      </c>
      <c r="K26" s="266">
        <v>468.7166666666667</v>
      </c>
      <c r="L26" s="266">
        <v>472.13333333333338</v>
      </c>
      <c r="M26" s="267">
        <v>465.3</v>
      </c>
      <c r="N26" s="267">
        <v>458.75</v>
      </c>
      <c r="O26" s="267">
        <v>11390000</v>
      </c>
      <c r="P26" s="268">
        <v>-1.3545347467608953E-2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45288</v>
      </c>
      <c r="E27" s="264">
        <v>177.85</v>
      </c>
      <c r="F27" s="264">
        <v>177.20000000000002</v>
      </c>
      <c r="G27" s="266">
        <v>176.15000000000003</v>
      </c>
      <c r="H27" s="266">
        <v>174.45000000000002</v>
      </c>
      <c r="I27" s="266">
        <v>173.40000000000003</v>
      </c>
      <c r="J27" s="266">
        <v>178.90000000000003</v>
      </c>
      <c r="K27" s="266">
        <v>179.95000000000005</v>
      </c>
      <c r="L27" s="266">
        <v>181.65000000000003</v>
      </c>
      <c r="M27" s="267">
        <v>178.25</v>
      </c>
      <c r="N27" s="267">
        <v>175.5</v>
      </c>
      <c r="O27" s="267">
        <v>98905000</v>
      </c>
      <c r="P27" s="268">
        <v>1.1350273531366634E-2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45288</v>
      </c>
      <c r="E28" s="264">
        <v>3270.8</v>
      </c>
      <c r="F28" s="264">
        <v>3276.8166666666671</v>
      </c>
      <c r="G28" s="266">
        <v>3244.983333333334</v>
      </c>
      <c r="H28" s="266">
        <v>3219.166666666667</v>
      </c>
      <c r="I28" s="266">
        <v>3187.3333333333339</v>
      </c>
      <c r="J28" s="266">
        <v>3302.6333333333341</v>
      </c>
      <c r="K28" s="266">
        <v>3334.4666666666672</v>
      </c>
      <c r="L28" s="266">
        <v>3360.2833333333342</v>
      </c>
      <c r="M28" s="267">
        <v>3308.65</v>
      </c>
      <c r="N28" s="267">
        <v>3251</v>
      </c>
      <c r="O28" s="267">
        <v>5429800</v>
      </c>
      <c r="P28" s="268">
        <v>9.2169296563928619E-4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45288</v>
      </c>
      <c r="E29" s="264">
        <v>1978.05</v>
      </c>
      <c r="F29" s="264">
        <v>1986.2333333333333</v>
      </c>
      <c r="G29" s="266">
        <v>1965.8666666666668</v>
      </c>
      <c r="H29" s="266">
        <v>1953.6833333333334</v>
      </c>
      <c r="I29" s="266">
        <v>1933.3166666666668</v>
      </c>
      <c r="J29" s="266">
        <v>1998.4166666666667</v>
      </c>
      <c r="K29" s="266">
        <v>2018.7833333333331</v>
      </c>
      <c r="L29" s="266">
        <v>2030.9666666666667</v>
      </c>
      <c r="M29" s="267">
        <v>2006.6</v>
      </c>
      <c r="N29" s="267">
        <v>1974.05</v>
      </c>
      <c r="O29" s="267">
        <v>3035824</v>
      </c>
      <c r="P29" s="268">
        <v>-5.8887152986419906E-3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45288</v>
      </c>
      <c r="E30" s="264">
        <v>6866.85</v>
      </c>
      <c r="F30" s="264">
        <v>6873.2</v>
      </c>
      <c r="G30" s="266">
        <v>6810.5499999999993</v>
      </c>
      <c r="H30" s="266">
        <v>6754.2499999999991</v>
      </c>
      <c r="I30" s="266">
        <v>6691.5999999999985</v>
      </c>
      <c r="J30" s="266">
        <v>6929.5</v>
      </c>
      <c r="K30" s="266">
        <v>6992.15</v>
      </c>
      <c r="L30" s="266">
        <v>7048.4500000000007</v>
      </c>
      <c r="M30" s="267">
        <v>6935.85</v>
      </c>
      <c r="N30" s="267">
        <v>6816.9</v>
      </c>
      <c r="O30" s="267">
        <v>223200</v>
      </c>
      <c r="P30" s="268">
        <v>-1.0309278350515464E-2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45288</v>
      </c>
      <c r="E31" s="264">
        <v>745.8</v>
      </c>
      <c r="F31" s="264">
        <v>749.93333333333339</v>
      </c>
      <c r="G31" s="266">
        <v>739.11666666666679</v>
      </c>
      <c r="H31" s="266">
        <v>732.43333333333339</v>
      </c>
      <c r="I31" s="266">
        <v>721.61666666666679</v>
      </c>
      <c r="J31" s="266">
        <v>756.61666666666679</v>
      </c>
      <c r="K31" s="266">
        <v>767.43333333333339</v>
      </c>
      <c r="L31" s="266">
        <v>774.11666666666679</v>
      </c>
      <c r="M31" s="267">
        <v>760.75</v>
      </c>
      <c r="N31" s="267">
        <v>743.25</v>
      </c>
      <c r="O31" s="267">
        <v>13120000</v>
      </c>
      <c r="P31" s="268">
        <v>2.1091135496925831E-2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45288</v>
      </c>
      <c r="E32" s="264">
        <v>1023.85</v>
      </c>
      <c r="F32" s="264">
        <v>1024.6333333333334</v>
      </c>
      <c r="G32" s="266">
        <v>1014.6166666666668</v>
      </c>
      <c r="H32" s="266">
        <v>1005.3833333333333</v>
      </c>
      <c r="I32" s="266">
        <v>995.36666666666667</v>
      </c>
      <c r="J32" s="266">
        <v>1033.8666666666668</v>
      </c>
      <c r="K32" s="266">
        <v>1043.8833333333337</v>
      </c>
      <c r="L32" s="266">
        <v>1053.116666666667</v>
      </c>
      <c r="M32" s="267">
        <v>1034.6500000000001</v>
      </c>
      <c r="N32" s="267">
        <v>1015.4</v>
      </c>
      <c r="O32" s="267">
        <v>20333500</v>
      </c>
      <c r="P32" s="268">
        <v>3.7375834783096695E-2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45288</v>
      </c>
      <c r="E33" s="264">
        <v>1124.4000000000001</v>
      </c>
      <c r="F33" s="264">
        <v>1131.1833333333334</v>
      </c>
      <c r="G33" s="266">
        <v>1116.3666666666668</v>
      </c>
      <c r="H33" s="266">
        <v>1108.3333333333335</v>
      </c>
      <c r="I33" s="266">
        <v>1093.5166666666669</v>
      </c>
      <c r="J33" s="266">
        <v>1139.2166666666667</v>
      </c>
      <c r="K33" s="266">
        <v>1154.0333333333333</v>
      </c>
      <c r="L33" s="266">
        <v>1162.0666666666666</v>
      </c>
      <c r="M33" s="267">
        <v>1146</v>
      </c>
      <c r="N33" s="267">
        <v>1123.1500000000001</v>
      </c>
      <c r="O33" s="267">
        <v>44321250</v>
      </c>
      <c r="P33" s="268">
        <v>-3.5472375615462036E-2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45288</v>
      </c>
      <c r="E34" s="264">
        <v>6107.35</v>
      </c>
      <c r="F34" s="264">
        <v>6085.9333333333334</v>
      </c>
      <c r="G34" s="266">
        <v>6036.416666666667</v>
      </c>
      <c r="H34" s="266">
        <v>5965.4833333333336</v>
      </c>
      <c r="I34" s="266">
        <v>5915.9666666666672</v>
      </c>
      <c r="J34" s="266">
        <v>6156.8666666666668</v>
      </c>
      <c r="K34" s="266">
        <v>6206.3833333333332</v>
      </c>
      <c r="L34" s="266">
        <v>6277.3166666666666</v>
      </c>
      <c r="M34" s="267">
        <v>6135.45</v>
      </c>
      <c r="N34" s="267">
        <v>6015</v>
      </c>
      <c r="O34" s="267">
        <v>2380750</v>
      </c>
      <c r="P34" s="268">
        <v>-4.0310390003023278E-2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45288</v>
      </c>
      <c r="E35" s="264">
        <v>1711.1</v>
      </c>
      <c r="F35" s="264">
        <v>1711.5333333333335</v>
      </c>
      <c r="G35" s="266">
        <v>1702.366666666667</v>
      </c>
      <c r="H35" s="266">
        <v>1693.6333333333334</v>
      </c>
      <c r="I35" s="266">
        <v>1684.4666666666669</v>
      </c>
      <c r="J35" s="266">
        <v>1720.2666666666671</v>
      </c>
      <c r="K35" s="266">
        <v>1729.4333333333336</v>
      </c>
      <c r="L35" s="266">
        <v>1738.1666666666672</v>
      </c>
      <c r="M35" s="267">
        <v>1720.7</v>
      </c>
      <c r="N35" s="267">
        <v>1702.8</v>
      </c>
      <c r="O35" s="267">
        <v>8509000</v>
      </c>
      <c r="P35" s="268">
        <v>-6.0740567690690337E-3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45288</v>
      </c>
      <c r="E36" s="264">
        <v>7461.8</v>
      </c>
      <c r="F36" s="264">
        <v>7452.3166666666666</v>
      </c>
      <c r="G36" s="266">
        <v>7409.4333333333334</v>
      </c>
      <c r="H36" s="266">
        <v>7357.0666666666666</v>
      </c>
      <c r="I36" s="266">
        <v>7314.1833333333334</v>
      </c>
      <c r="J36" s="266">
        <v>7504.6833333333334</v>
      </c>
      <c r="K36" s="266">
        <v>7547.5666666666666</v>
      </c>
      <c r="L36" s="266">
        <v>7599.9333333333334</v>
      </c>
      <c r="M36" s="267">
        <v>7495.2</v>
      </c>
      <c r="N36" s="267">
        <v>7399.95</v>
      </c>
      <c r="O36" s="267">
        <v>6750875</v>
      </c>
      <c r="P36" s="268">
        <v>-1.0044908807625333E-2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45288</v>
      </c>
      <c r="E37" s="264">
        <v>2600.0500000000002</v>
      </c>
      <c r="F37" s="264">
        <v>2615.0166666666669</v>
      </c>
      <c r="G37" s="266">
        <v>2582.0333333333338</v>
      </c>
      <c r="H37" s="266">
        <v>2564.0166666666669</v>
      </c>
      <c r="I37" s="266">
        <v>2531.0333333333338</v>
      </c>
      <c r="J37" s="266">
        <v>2633.0333333333338</v>
      </c>
      <c r="K37" s="266">
        <v>2666.0166666666664</v>
      </c>
      <c r="L37" s="266">
        <v>2684.0333333333338</v>
      </c>
      <c r="M37" s="267">
        <v>2648</v>
      </c>
      <c r="N37" s="267">
        <v>2597</v>
      </c>
      <c r="O37" s="267">
        <v>1712100</v>
      </c>
      <c r="P37" s="268">
        <v>2.478003232178129E-2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45288</v>
      </c>
      <c r="E38" s="264">
        <v>433.1</v>
      </c>
      <c r="F38" s="264">
        <v>442.63333333333338</v>
      </c>
      <c r="G38" s="266">
        <v>419.01666666666677</v>
      </c>
      <c r="H38" s="266">
        <v>404.93333333333339</v>
      </c>
      <c r="I38" s="266">
        <v>381.31666666666678</v>
      </c>
      <c r="J38" s="266">
        <v>456.71666666666675</v>
      </c>
      <c r="K38" s="266">
        <v>480.33333333333343</v>
      </c>
      <c r="L38" s="266">
        <v>494.41666666666674</v>
      </c>
      <c r="M38" s="267">
        <v>466.25</v>
      </c>
      <c r="N38" s="267">
        <v>428.55</v>
      </c>
      <c r="O38" s="267">
        <v>9832000</v>
      </c>
      <c r="P38" s="268">
        <v>2.5876460767946578E-2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45288</v>
      </c>
      <c r="E39" s="264">
        <v>238.4</v>
      </c>
      <c r="F39" s="264">
        <v>238.56666666666669</v>
      </c>
      <c r="G39" s="266">
        <v>235.38333333333338</v>
      </c>
      <c r="H39" s="266">
        <v>232.3666666666667</v>
      </c>
      <c r="I39" s="266">
        <v>229.18333333333339</v>
      </c>
      <c r="J39" s="266">
        <v>241.58333333333337</v>
      </c>
      <c r="K39" s="266">
        <v>244.76666666666671</v>
      </c>
      <c r="L39" s="266">
        <v>247.78333333333336</v>
      </c>
      <c r="M39" s="267">
        <v>241.75</v>
      </c>
      <c r="N39" s="267">
        <v>235.55</v>
      </c>
      <c r="O39" s="267">
        <v>71762500</v>
      </c>
      <c r="P39" s="268">
        <v>-8.7017055342847197E-4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45288</v>
      </c>
      <c r="E40" s="264">
        <v>210.95</v>
      </c>
      <c r="F40" s="264">
        <v>211.08333333333334</v>
      </c>
      <c r="G40" s="266">
        <v>209.16666666666669</v>
      </c>
      <c r="H40" s="266">
        <v>207.38333333333335</v>
      </c>
      <c r="I40" s="266">
        <v>205.4666666666667</v>
      </c>
      <c r="J40" s="266">
        <v>212.86666666666667</v>
      </c>
      <c r="K40" s="266">
        <v>214.78333333333336</v>
      </c>
      <c r="L40" s="266">
        <v>216.56666666666666</v>
      </c>
      <c r="M40" s="267">
        <v>213</v>
      </c>
      <c r="N40" s="267">
        <v>209.3</v>
      </c>
      <c r="O40" s="267">
        <v>122279625</v>
      </c>
      <c r="P40" s="268">
        <v>3.9951242568223092E-2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45288</v>
      </c>
      <c r="E41" s="264">
        <v>1652.4</v>
      </c>
      <c r="F41" s="264">
        <v>1656.2833333333335</v>
      </c>
      <c r="G41" s="266">
        <v>1644.7166666666672</v>
      </c>
      <c r="H41" s="266">
        <v>1637.0333333333335</v>
      </c>
      <c r="I41" s="266">
        <v>1625.4666666666672</v>
      </c>
      <c r="J41" s="266">
        <v>1663.9666666666672</v>
      </c>
      <c r="K41" s="266">
        <v>1675.5333333333333</v>
      </c>
      <c r="L41" s="266">
        <v>1683.2166666666672</v>
      </c>
      <c r="M41" s="267">
        <v>1667.85</v>
      </c>
      <c r="N41" s="267">
        <v>1648.6</v>
      </c>
      <c r="O41" s="267">
        <v>1925250</v>
      </c>
      <c r="P41" s="268">
        <v>2.4137243167763812E-2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45288</v>
      </c>
      <c r="E42" s="264">
        <v>156.65</v>
      </c>
      <c r="F42" s="264">
        <v>155.75000000000003</v>
      </c>
      <c r="G42" s="266">
        <v>153.45000000000005</v>
      </c>
      <c r="H42" s="266">
        <v>150.25000000000003</v>
      </c>
      <c r="I42" s="266">
        <v>147.95000000000005</v>
      </c>
      <c r="J42" s="266">
        <v>158.95000000000005</v>
      </c>
      <c r="K42" s="266">
        <v>161.25000000000006</v>
      </c>
      <c r="L42" s="266">
        <v>164.45000000000005</v>
      </c>
      <c r="M42" s="267">
        <v>158.05000000000001</v>
      </c>
      <c r="N42" s="267">
        <v>152.55000000000001</v>
      </c>
      <c r="O42" s="267">
        <v>80803200</v>
      </c>
      <c r="P42" s="268">
        <v>-2.7642499485561425E-2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45288</v>
      </c>
      <c r="E43" s="264">
        <v>582.4</v>
      </c>
      <c r="F43" s="264">
        <v>586.33333333333326</v>
      </c>
      <c r="G43" s="266">
        <v>576.61666666666656</v>
      </c>
      <c r="H43" s="266">
        <v>570.83333333333326</v>
      </c>
      <c r="I43" s="266">
        <v>561.11666666666656</v>
      </c>
      <c r="J43" s="266">
        <v>592.11666666666656</v>
      </c>
      <c r="K43" s="266">
        <v>601.83333333333326</v>
      </c>
      <c r="L43" s="266">
        <v>607.61666666666656</v>
      </c>
      <c r="M43" s="267">
        <v>596.04999999999995</v>
      </c>
      <c r="N43" s="267">
        <v>580.54999999999995</v>
      </c>
      <c r="O43" s="267">
        <v>8486280</v>
      </c>
      <c r="P43" s="268">
        <v>4.5195903105186147E-2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45288</v>
      </c>
      <c r="E44" s="264">
        <v>1176.05</v>
      </c>
      <c r="F44" s="264">
        <v>1175.5666666666666</v>
      </c>
      <c r="G44" s="266">
        <v>1168.6833333333332</v>
      </c>
      <c r="H44" s="266">
        <v>1161.3166666666666</v>
      </c>
      <c r="I44" s="266">
        <v>1154.4333333333332</v>
      </c>
      <c r="J44" s="266">
        <v>1182.9333333333332</v>
      </c>
      <c r="K44" s="266">
        <v>1189.8166666666664</v>
      </c>
      <c r="L44" s="266">
        <v>1197.1833333333332</v>
      </c>
      <c r="M44" s="267">
        <v>1182.45</v>
      </c>
      <c r="N44" s="267">
        <v>1168.2</v>
      </c>
      <c r="O44" s="267">
        <v>6755500</v>
      </c>
      <c r="P44" s="268">
        <v>-1.083534665788125E-2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45288</v>
      </c>
      <c r="E45" s="264">
        <v>1030.45</v>
      </c>
      <c r="F45" s="264">
        <v>1029.4333333333334</v>
      </c>
      <c r="G45" s="266">
        <v>1020.1666666666667</v>
      </c>
      <c r="H45" s="266">
        <v>1009.8833333333333</v>
      </c>
      <c r="I45" s="266">
        <v>1000.6166666666667</v>
      </c>
      <c r="J45" s="266">
        <v>1039.7166666666667</v>
      </c>
      <c r="K45" s="266">
        <v>1048.9833333333331</v>
      </c>
      <c r="L45" s="266">
        <v>1059.2666666666669</v>
      </c>
      <c r="M45" s="267">
        <v>1038.7</v>
      </c>
      <c r="N45" s="267">
        <v>1019.15</v>
      </c>
      <c r="O45" s="267">
        <v>31634050</v>
      </c>
      <c r="P45" s="268">
        <v>1.1912359072537758E-2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45288</v>
      </c>
      <c r="E46" s="264">
        <v>179.45</v>
      </c>
      <c r="F46" s="264">
        <v>179</v>
      </c>
      <c r="G46" s="266">
        <v>175.8</v>
      </c>
      <c r="H46" s="266">
        <v>172.15</v>
      </c>
      <c r="I46" s="266">
        <v>168.95000000000002</v>
      </c>
      <c r="J46" s="266">
        <v>182.65</v>
      </c>
      <c r="K46" s="266">
        <v>185.85</v>
      </c>
      <c r="L46" s="266">
        <v>189.5</v>
      </c>
      <c r="M46" s="267">
        <v>182.2</v>
      </c>
      <c r="N46" s="267">
        <v>175.35</v>
      </c>
      <c r="O46" s="267">
        <v>96269250</v>
      </c>
      <c r="P46" s="268">
        <v>-7.7917861587576426E-3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45288</v>
      </c>
      <c r="E47" s="264">
        <v>241.95</v>
      </c>
      <c r="F47" s="264">
        <v>242.70000000000002</v>
      </c>
      <c r="G47" s="266">
        <v>240.15000000000003</v>
      </c>
      <c r="H47" s="266">
        <v>238.35000000000002</v>
      </c>
      <c r="I47" s="266">
        <v>235.80000000000004</v>
      </c>
      <c r="J47" s="266">
        <v>244.50000000000003</v>
      </c>
      <c r="K47" s="266">
        <v>247.05000000000004</v>
      </c>
      <c r="L47" s="266">
        <v>248.85000000000002</v>
      </c>
      <c r="M47" s="267">
        <v>245.25</v>
      </c>
      <c r="N47" s="267">
        <v>240.9</v>
      </c>
      <c r="O47" s="267">
        <v>36035000</v>
      </c>
      <c r="P47" s="268">
        <v>4.0496643326355303E-2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45288</v>
      </c>
      <c r="E48" s="264">
        <v>21725</v>
      </c>
      <c r="F48" s="264">
        <v>21767.633333333335</v>
      </c>
      <c r="G48" s="266">
        <v>21635.366666666669</v>
      </c>
      <c r="H48" s="266">
        <v>21545.733333333334</v>
      </c>
      <c r="I48" s="266">
        <v>21413.466666666667</v>
      </c>
      <c r="J48" s="266">
        <v>21857.26666666667</v>
      </c>
      <c r="K48" s="266">
        <v>21989.53333333334</v>
      </c>
      <c r="L48" s="266">
        <v>22079.166666666672</v>
      </c>
      <c r="M48" s="267">
        <v>21899.9</v>
      </c>
      <c r="N48" s="267">
        <v>21678</v>
      </c>
      <c r="O48" s="267">
        <v>147550</v>
      </c>
      <c r="P48" s="268">
        <v>1.7937219730941704E-2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45288</v>
      </c>
      <c r="E49" s="264">
        <v>475.6</v>
      </c>
      <c r="F49" s="264">
        <v>476.38333333333338</v>
      </c>
      <c r="G49" s="266">
        <v>469.21666666666675</v>
      </c>
      <c r="H49" s="266">
        <v>462.83333333333337</v>
      </c>
      <c r="I49" s="266">
        <v>455.66666666666674</v>
      </c>
      <c r="J49" s="266">
        <v>482.76666666666677</v>
      </c>
      <c r="K49" s="266">
        <v>489.93333333333339</v>
      </c>
      <c r="L49" s="266">
        <v>496.31666666666678</v>
      </c>
      <c r="M49" s="267">
        <v>483.55</v>
      </c>
      <c r="N49" s="267">
        <v>470</v>
      </c>
      <c r="O49" s="267">
        <v>31240800</v>
      </c>
      <c r="P49" s="268">
        <v>4.165166246549034E-2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45288</v>
      </c>
      <c r="E50" s="264">
        <v>5029.45</v>
      </c>
      <c r="F50" s="264">
        <v>5014.3666666666659</v>
      </c>
      <c r="G50" s="266">
        <v>4979.0333333333319</v>
      </c>
      <c r="H50" s="266">
        <v>4928.6166666666659</v>
      </c>
      <c r="I50" s="266">
        <v>4893.2833333333319</v>
      </c>
      <c r="J50" s="266">
        <v>5064.7833333333319</v>
      </c>
      <c r="K50" s="266">
        <v>5100.1166666666659</v>
      </c>
      <c r="L50" s="266">
        <v>5150.5333333333319</v>
      </c>
      <c r="M50" s="267">
        <v>5049.7</v>
      </c>
      <c r="N50" s="267">
        <v>4963.95</v>
      </c>
      <c r="O50" s="267">
        <v>1828000</v>
      </c>
      <c r="P50" s="268">
        <v>-2.8176501860712386E-2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45288</v>
      </c>
      <c r="E51" s="264">
        <v>657.8</v>
      </c>
      <c r="F51" s="264">
        <v>654</v>
      </c>
      <c r="G51" s="266">
        <v>645.95000000000005</v>
      </c>
      <c r="H51" s="266">
        <v>634.1</v>
      </c>
      <c r="I51" s="266">
        <v>626.05000000000007</v>
      </c>
      <c r="J51" s="266">
        <v>665.85</v>
      </c>
      <c r="K51" s="266">
        <v>673.9</v>
      </c>
      <c r="L51" s="266">
        <v>685.75</v>
      </c>
      <c r="M51" s="267">
        <v>662.05</v>
      </c>
      <c r="N51" s="267">
        <v>642.15</v>
      </c>
      <c r="O51" s="267">
        <v>6288000</v>
      </c>
      <c r="P51" s="268">
        <v>0.24910607866507747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45288</v>
      </c>
      <c r="E52" s="264">
        <v>439.25</v>
      </c>
      <c r="F52" s="264">
        <v>437.7166666666667</v>
      </c>
      <c r="G52" s="266">
        <v>432.33333333333337</v>
      </c>
      <c r="H52" s="266">
        <v>425.41666666666669</v>
      </c>
      <c r="I52" s="266">
        <v>420.03333333333336</v>
      </c>
      <c r="J52" s="266">
        <v>444.63333333333338</v>
      </c>
      <c r="K52" s="266">
        <v>450.01666666666671</v>
      </c>
      <c r="L52" s="266">
        <v>456.93333333333339</v>
      </c>
      <c r="M52" s="267">
        <v>443.1</v>
      </c>
      <c r="N52" s="267">
        <v>430.8</v>
      </c>
      <c r="O52" s="267">
        <v>51645600</v>
      </c>
      <c r="P52" s="268">
        <v>1.3565069944891903E-2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45288</v>
      </c>
      <c r="E53" s="264">
        <v>792.65</v>
      </c>
      <c r="F53" s="264">
        <v>807.61666666666667</v>
      </c>
      <c r="G53" s="266">
        <v>771.7833333333333</v>
      </c>
      <c r="H53" s="266">
        <v>750.91666666666663</v>
      </c>
      <c r="I53" s="266">
        <v>715.08333333333326</v>
      </c>
      <c r="J53" s="266">
        <v>828.48333333333335</v>
      </c>
      <c r="K53" s="266">
        <v>864.31666666666661</v>
      </c>
      <c r="L53" s="266">
        <v>885.18333333333339</v>
      </c>
      <c r="M53" s="267">
        <v>843.45</v>
      </c>
      <c r="N53" s="267">
        <v>786.75</v>
      </c>
      <c r="O53" s="267">
        <v>5285475</v>
      </c>
      <c r="P53" s="268">
        <v>0.10610079575596817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45288</v>
      </c>
      <c r="E54" s="264">
        <v>354.3</v>
      </c>
      <c r="F54" s="264">
        <v>347.23333333333329</v>
      </c>
      <c r="G54" s="266">
        <v>337.71666666666658</v>
      </c>
      <c r="H54" s="266">
        <v>321.13333333333327</v>
      </c>
      <c r="I54" s="266">
        <v>311.61666666666656</v>
      </c>
      <c r="J54" s="266">
        <v>363.81666666666661</v>
      </c>
      <c r="K54" s="266">
        <v>373.33333333333337</v>
      </c>
      <c r="L54" s="266">
        <v>389.91666666666663</v>
      </c>
      <c r="M54" s="267">
        <v>356.75</v>
      </c>
      <c r="N54" s="267">
        <v>330.65</v>
      </c>
      <c r="O54" s="267">
        <v>14624300</v>
      </c>
      <c r="P54" s="268">
        <v>0.1243061641834648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45288</v>
      </c>
      <c r="E55" s="264">
        <v>1161.8499999999999</v>
      </c>
      <c r="F55" s="264">
        <v>1159.2833333333333</v>
      </c>
      <c r="G55" s="266">
        <v>1145.5666666666666</v>
      </c>
      <c r="H55" s="266">
        <v>1129.2833333333333</v>
      </c>
      <c r="I55" s="266">
        <v>1115.5666666666666</v>
      </c>
      <c r="J55" s="266">
        <v>1175.5666666666666</v>
      </c>
      <c r="K55" s="266">
        <v>1189.2833333333333</v>
      </c>
      <c r="L55" s="266">
        <v>1205.5666666666666</v>
      </c>
      <c r="M55" s="267">
        <v>1173</v>
      </c>
      <c r="N55" s="267">
        <v>1143</v>
      </c>
      <c r="O55" s="267">
        <v>12616875</v>
      </c>
      <c r="P55" s="268">
        <v>1.462605548854041E-2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45288</v>
      </c>
      <c r="E56" s="264">
        <v>1212.5999999999999</v>
      </c>
      <c r="F56" s="264">
        <v>1217.6499999999999</v>
      </c>
      <c r="G56" s="266">
        <v>1202.6999999999998</v>
      </c>
      <c r="H56" s="266">
        <v>1192.8</v>
      </c>
      <c r="I56" s="266">
        <v>1177.8499999999999</v>
      </c>
      <c r="J56" s="266">
        <v>1227.5499999999997</v>
      </c>
      <c r="K56" s="266">
        <v>1242.5</v>
      </c>
      <c r="L56" s="266">
        <v>1252.3999999999996</v>
      </c>
      <c r="M56" s="267">
        <v>1232.5999999999999</v>
      </c>
      <c r="N56" s="267">
        <v>1207.75</v>
      </c>
      <c r="O56" s="267">
        <v>10639200</v>
      </c>
      <c r="P56" s="268">
        <v>2.2488755622188907E-2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45288</v>
      </c>
      <c r="E57" s="264">
        <v>354.3</v>
      </c>
      <c r="F57" s="264">
        <v>356.86666666666662</v>
      </c>
      <c r="G57" s="266">
        <v>348.93333333333322</v>
      </c>
      <c r="H57" s="266">
        <v>343.56666666666661</v>
      </c>
      <c r="I57" s="266">
        <v>335.63333333333321</v>
      </c>
      <c r="J57" s="266">
        <v>362.23333333333323</v>
      </c>
      <c r="K57" s="266">
        <v>370.16666666666663</v>
      </c>
      <c r="L57" s="266">
        <v>375.53333333333325</v>
      </c>
      <c r="M57" s="267">
        <v>364.8</v>
      </c>
      <c r="N57" s="267">
        <v>351.5</v>
      </c>
      <c r="O57" s="267">
        <v>58134300</v>
      </c>
      <c r="P57" s="268">
        <v>4.8439630359036506E-2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45288</v>
      </c>
      <c r="E58" s="264">
        <v>5736.15</v>
      </c>
      <c r="F58" s="264">
        <v>5723.8833333333341</v>
      </c>
      <c r="G58" s="266">
        <v>5660.2666666666682</v>
      </c>
      <c r="H58" s="266">
        <v>5584.3833333333341</v>
      </c>
      <c r="I58" s="266">
        <v>5520.7666666666682</v>
      </c>
      <c r="J58" s="266">
        <v>5799.7666666666682</v>
      </c>
      <c r="K58" s="266">
        <v>5863.383333333335</v>
      </c>
      <c r="L58" s="266">
        <v>5939.2666666666682</v>
      </c>
      <c r="M58" s="267">
        <v>5787.5</v>
      </c>
      <c r="N58" s="267">
        <v>5648</v>
      </c>
      <c r="O58" s="267">
        <v>1125750</v>
      </c>
      <c r="P58" s="268">
        <v>3.2750791248107883E-2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45288</v>
      </c>
      <c r="E59" s="264">
        <v>2324.5</v>
      </c>
      <c r="F59" s="264">
        <v>2326.0499999999997</v>
      </c>
      <c r="G59" s="266">
        <v>2311.3499999999995</v>
      </c>
      <c r="H59" s="266">
        <v>2298.1999999999998</v>
      </c>
      <c r="I59" s="266">
        <v>2283.4999999999995</v>
      </c>
      <c r="J59" s="266">
        <v>2339.1999999999994</v>
      </c>
      <c r="K59" s="266">
        <v>2353.8999999999992</v>
      </c>
      <c r="L59" s="266">
        <v>2367.0499999999993</v>
      </c>
      <c r="M59" s="267">
        <v>2340.75</v>
      </c>
      <c r="N59" s="267">
        <v>2312.9</v>
      </c>
      <c r="O59" s="267">
        <v>4324250</v>
      </c>
      <c r="P59" s="268">
        <v>1.7123569605663951E-2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45288</v>
      </c>
      <c r="E60" s="264">
        <v>800.9</v>
      </c>
      <c r="F60" s="264">
        <v>801.06666666666661</v>
      </c>
      <c r="G60" s="266">
        <v>792.33333333333326</v>
      </c>
      <c r="H60" s="266">
        <v>783.76666666666665</v>
      </c>
      <c r="I60" s="266">
        <v>775.0333333333333</v>
      </c>
      <c r="J60" s="266">
        <v>809.63333333333321</v>
      </c>
      <c r="K60" s="266">
        <v>818.36666666666656</v>
      </c>
      <c r="L60" s="266">
        <v>826.93333333333317</v>
      </c>
      <c r="M60" s="267">
        <v>809.8</v>
      </c>
      <c r="N60" s="267">
        <v>792.5</v>
      </c>
      <c r="O60" s="267">
        <v>5453000</v>
      </c>
      <c r="P60" s="268">
        <v>3.9855072463768113E-2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45288</v>
      </c>
      <c r="E61" s="264">
        <v>1226.2</v>
      </c>
      <c r="F61" s="264">
        <v>1220.4166666666667</v>
      </c>
      <c r="G61" s="266">
        <v>1209.1333333333334</v>
      </c>
      <c r="H61" s="266">
        <v>1192.0666666666666</v>
      </c>
      <c r="I61" s="266">
        <v>1180.7833333333333</v>
      </c>
      <c r="J61" s="266">
        <v>1237.4833333333336</v>
      </c>
      <c r="K61" s="266">
        <v>1248.7666666666669</v>
      </c>
      <c r="L61" s="266">
        <v>1265.8333333333337</v>
      </c>
      <c r="M61" s="267">
        <v>1231.7</v>
      </c>
      <c r="N61" s="267">
        <v>1203.3499999999999</v>
      </c>
      <c r="O61" s="267">
        <v>1465800</v>
      </c>
      <c r="P61" s="268">
        <v>8.0495356037151702E-2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45288</v>
      </c>
      <c r="E62" s="264">
        <v>297.89999999999998</v>
      </c>
      <c r="F62" s="264">
        <v>297.66666666666669</v>
      </c>
      <c r="G62" s="266">
        <v>296.23333333333335</v>
      </c>
      <c r="H62" s="266">
        <v>294.56666666666666</v>
      </c>
      <c r="I62" s="266">
        <v>293.13333333333333</v>
      </c>
      <c r="J62" s="266">
        <v>299.33333333333337</v>
      </c>
      <c r="K62" s="266">
        <v>300.76666666666665</v>
      </c>
      <c r="L62" s="266">
        <v>302.43333333333339</v>
      </c>
      <c r="M62" s="267">
        <v>299.10000000000002</v>
      </c>
      <c r="N62" s="267">
        <v>296</v>
      </c>
      <c r="O62" s="267">
        <v>11291400</v>
      </c>
      <c r="P62" s="268">
        <v>-2.3854961832061069E-3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45288</v>
      </c>
      <c r="E63" s="264">
        <v>154.35</v>
      </c>
      <c r="F63" s="264">
        <v>154.01666666666665</v>
      </c>
      <c r="G63" s="266">
        <v>152.93333333333331</v>
      </c>
      <c r="H63" s="266">
        <v>151.51666666666665</v>
      </c>
      <c r="I63" s="266">
        <v>150.43333333333331</v>
      </c>
      <c r="J63" s="266">
        <v>155.43333333333331</v>
      </c>
      <c r="K63" s="266">
        <v>156.51666666666668</v>
      </c>
      <c r="L63" s="266">
        <v>157.93333333333331</v>
      </c>
      <c r="M63" s="267">
        <v>155.1</v>
      </c>
      <c r="N63" s="267">
        <v>152.6</v>
      </c>
      <c r="O63" s="267">
        <v>29510000</v>
      </c>
      <c r="P63" s="268">
        <v>3.4002040122407345E-3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45288</v>
      </c>
      <c r="E64" s="264">
        <v>1966.2</v>
      </c>
      <c r="F64" s="264">
        <v>1970.7666666666664</v>
      </c>
      <c r="G64" s="266">
        <v>1955.5333333333328</v>
      </c>
      <c r="H64" s="266">
        <v>1944.8666666666663</v>
      </c>
      <c r="I64" s="266">
        <v>1929.6333333333328</v>
      </c>
      <c r="J64" s="266">
        <v>1981.4333333333329</v>
      </c>
      <c r="K64" s="266">
        <v>1996.6666666666665</v>
      </c>
      <c r="L64" s="266">
        <v>2007.333333333333</v>
      </c>
      <c r="M64" s="267">
        <v>1986</v>
      </c>
      <c r="N64" s="267">
        <v>1960.1</v>
      </c>
      <c r="O64" s="267">
        <v>3522300</v>
      </c>
      <c r="P64" s="268">
        <v>-1.8885267819837886E-2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45288</v>
      </c>
      <c r="E65" s="264">
        <v>552</v>
      </c>
      <c r="F65" s="264">
        <v>553.23333333333335</v>
      </c>
      <c r="G65" s="266">
        <v>549.9666666666667</v>
      </c>
      <c r="H65" s="266">
        <v>547.93333333333339</v>
      </c>
      <c r="I65" s="266">
        <v>544.66666666666674</v>
      </c>
      <c r="J65" s="266">
        <v>555.26666666666665</v>
      </c>
      <c r="K65" s="266">
        <v>558.5333333333333</v>
      </c>
      <c r="L65" s="266">
        <v>560.56666666666661</v>
      </c>
      <c r="M65" s="267">
        <v>556.5</v>
      </c>
      <c r="N65" s="267">
        <v>551.20000000000005</v>
      </c>
      <c r="O65" s="267">
        <v>18583750</v>
      </c>
      <c r="P65" s="268">
        <v>-6.6813656711431817E-3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45288</v>
      </c>
      <c r="E66" s="264">
        <v>2368.65</v>
      </c>
      <c r="F66" s="264">
        <v>2355.2333333333331</v>
      </c>
      <c r="G66" s="266">
        <v>2333.8666666666663</v>
      </c>
      <c r="H66" s="266">
        <v>2299.083333333333</v>
      </c>
      <c r="I66" s="266">
        <v>2277.7166666666662</v>
      </c>
      <c r="J66" s="266">
        <v>2390.0166666666664</v>
      </c>
      <c r="K66" s="266">
        <v>2411.3833333333332</v>
      </c>
      <c r="L66" s="266">
        <v>2446.1666666666665</v>
      </c>
      <c r="M66" s="267">
        <v>2376.6</v>
      </c>
      <c r="N66" s="267">
        <v>2320.4499999999998</v>
      </c>
      <c r="O66" s="267">
        <v>2402750</v>
      </c>
      <c r="P66" s="268">
        <v>5.9660875026167053E-3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45288</v>
      </c>
      <c r="E67" s="264">
        <v>2267.4</v>
      </c>
      <c r="F67" s="264">
        <v>2283.2000000000003</v>
      </c>
      <c r="G67" s="266">
        <v>2227.2000000000007</v>
      </c>
      <c r="H67" s="266">
        <v>2187.0000000000005</v>
      </c>
      <c r="I67" s="266">
        <v>2131.0000000000009</v>
      </c>
      <c r="J67" s="266">
        <v>2323.4000000000005</v>
      </c>
      <c r="K67" s="266">
        <v>2379.3999999999996</v>
      </c>
      <c r="L67" s="266">
        <v>2419.6000000000004</v>
      </c>
      <c r="M67" s="267">
        <v>2339.1999999999998</v>
      </c>
      <c r="N67" s="267">
        <v>2243</v>
      </c>
      <c r="O67" s="267">
        <v>2600400</v>
      </c>
      <c r="P67" s="268">
        <v>9.2926490984743412E-2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45288</v>
      </c>
      <c r="E68" s="264">
        <v>139.75</v>
      </c>
      <c r="F68" s="264">
        <v>140.13333333333333</v>
      </c>
      <c r="G68" s="266">
        <v>138.61666666666665</v>
      </c>
      <c r="H68" s="266">
        <v>137.48333333333332</v>
      </c>
      <c r="I68" s="266">
        <v>135.96666666666664</v>
      </c>
      <c r="J68" s="266">
        <v>141.26666666666665</v>
      </c>
      <c r="K68" s="266">
        <v>142.7833333333333</v>
      </c>
      <c r="L68" s="266">
        <v>143.91666666666666</v>
      </c>
      <c r="M68" s="267">
        <v>141.65</v>
      </c>
      <c r="N68" s="267">
        <v>139</v>
      </c>
      <c r="O68" s="267">
        <v>18570400</v>
      </c>
      <c r="P68" s="268">
        <v>-2.9698831692687108E-2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45288</v>
      </c>
      <c r="E69" s="264">
        <v>3759.3</v>
      </c>
      <c r="F69" s="264">
        <v>3766.75</v>
      </c>
      <c r="G69" s="266">
        <v>3732.5</v>
      </c>
      <c r="H69" s="266">
        <v>3705.7</v>
      </c>
      <c r="I69" s="266">
        <v>3671.45</v>
      </c>
      <c r="J69" s="266">
        <v>3793.55</v>
      </c>
      <c r="K69" s="266">
        <v>3827.8</v>
      </c>
      <c r="L69" s="266">
        <v>3854.6000000000004</v>
      </c>
      <c r="M69" s="267">
        <v>3801</v>
      </c>
      <c r="N69" s="267">
        <v>3739.95</v>
      </c>
      <c r="O69" s="267">
        <v>2706000</v>
      </c>
      <c r="P69" s="268">
        <v>1.5460822575803062E-2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45288</v>
      </c>
      <c r="E70" s="264">
        <v>6019.25</v>
      </c>
      <c r="F70" s="264">
        <v>6037.416666666667</v>
      </c>
      <c r="G70" s="266">
        <v>5975.6333333333341</v>
      </c>
      <c r="H70" s="266">
        <v>5932.0166666666673</v>
      </c>
      <c r="I70" s="266">
        <v>5870.2333333333345</v>
      </c>
      <c r="J70" s="266">
        <v>6081.0333333333338</v>
      </c>
      <c r="K70" s="266">
        <v>6142.8166666666666</v>
      </c>
      <c r="L70" s="266">
        <v>6186.4333333333334</v>
      </c>
      <c r="M70" s="267">
        <v>6099.2</v>
      </c>
      <c r="N70" s="267">
        <v>5993.8</v>
      </c>
      <c r="O70" s="267">
        <v>1203700</v>
      </c>
      <c r="P70" s="268">
        <v>-2.0726247720112751E-3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45288</v>
      </c>
      <c r="E71" s="264">
        <v>656.75</v>
      </c>
      <c r="F71" s="264">
        <v>657.05000000000007</v>
      </c>
      <c r="G71" s="266">
        <v>651.85000000000014</v>
      </c>
      <c r="H71" s="266">
        <v>646.95000000000005</v>
      </c>
      <c r="I71" s="266">
        <v>641.75000000000011</v>
      </c>
      <c r="J71" s="266">
        <v>661.95000000000016</v>
      </c>
      <c r="K71" s="266">
        <v>667.1500000000002</v>
      </c>
      <c r="L71" s="266">
        <v>672.05000000000018</v>
      </c>
      <c r="M71" s="267">
        <v>662.25</v>
      </c>
      <c r="N71" s="267">
        <v>652.15</v>
      </c>
      <c r="O71" s="267">
        <v>42500700</v>
      </c>
      <c r="P71" s="268">
        <v>-1.3569573139999224E-3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45288</v>
      </c>
      <c r="E72" s="264">
        <v>5748.9</v>
      </c>
      <c r="F72" s="264">
        <v>5774.3</v>
      </c>
      <c r="G72" s="266">
        <v>5699.6</v>
      </c>
      <c r="H72" s="266">
        <v>5650.3</v>
      </c>
      <c r="I72" s="266">
        <v>5575.6</v>
      </c>
      <c r="J72" s="266">
        <v>5823.6</v>
      </c>
      <c r="K72" s="266">
        <v>5898.2999999999993</v>
      </c>
      <c r="L72" s="266">
        <v>5947.6</v>
      </c>
      <c r="M72" s="267">
        <v>5849</v>
      </c>
      <c r="N72" s="267">
        <v>5725</v>
      </c>
      <c r="O72" s="267">
        <v>2809750</v>
      </c>
      <c r="P72" s="268">
        <v>-4.2429922467410751E-2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45288</v>
      </c>
      <c r="E73" s="264">
        <v>4069.55</v>
      </c>
      <c r="F73" s="264">
        <v>4081.8333333333335</v>
      </c>
      <c r="G73" s="266">
        <v>4033.7166666666672</v>
      </c>
      <c r="H73" s="266">
        <v>3997.8833333333337</v>
      </c>
      <c r="I73" s="266">
        <v>3949.7666666666673</v>
      </c>
      <c r="J73" s="266">
        <v>4117.666666666667</v>
      </c>
      <c r="K73" s="266">
        <v>4165.7833333333328</v>
      </c>
      <c r="L73" s="266">
        <v>4201.6166666666668</v>
      </c>
      <c r="M73" s="267">
        <v>4129.95</v>
      </c>
      <c r="N73" s="267">
        <v>4046</v>
      </c>
      <c r="O73" s="267">
        <v>3351775</v>
      </c>
      <c r="P73" s="268">
        <v>2.6090217507768135E-2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45288</v>
      </c>
      <c r="E74" s="264">
        <v>3245.85</v>
      </c>
      <c r="F74" s="264">
        <v>3256.9666666666672</v>
      </c>
      <c r="G74" s="266">
        <v>3208.9333333333343</v>
      </c>
      <c r="H74" s="266">
        <v>3172.0166666666673</v>
      </c>
      <c r="I74" s="266">
        <v>3123.9833333333345</v>
      </c>
      <c r="J74" s="266">
        <v>3293.8833333333341</v>
      </c>
      <c r="K74" s="266">
        <v>3341.916666666667</v>
      </c>
      <c r="L74" s="266">
        <v>3378.8333333333339</v>
      </c>
      <c r="M74" s="267">
        <v>3305</v>
      </c>
      <c r="N74" s="267">
        <v>3220.05</v>
      </c>
      <c r="O74" s="267">
        <v>2551725</v>
      </c>
      <c r="P74" s="268">
        <v>5.5391264786169243E-2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45288</v>
      </c>
      <c r="E75" s="264">
        <v>292.95</v>
      </c>
      <c r="F75" s="264">
        <v>293.21666666666664</v>
      </c>
      <c r="G75" s="266">
        <v>290.73333333333329</v>
      </c>
      <c r="H75" s="266">
        <v>288.51666666666665</v>
      </c>
      <c r="I75" s="266">
        <v>286.0333333333333</v>
      </c>
      <c r="J75" s="266">
        <v>295.43333333333328</v>
      </c>
      <c r="K75" s="266">
        <v>297.91666666666663</v>
      </c>
      <c r="L75" s="266">
        <v>300.13333333333327</v>
      </c>
      <c r="M75" s="267">
        <v>295.7</v>
      </c>
      <c r="N75" s="267">
        <v>291</v>
      </c>
      <c r="O75" s="267">
        <v>18612000</v>
      </c>
      <c r="P75" s="268">
        <v>3.3379972016789924E-2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45288</v>
      </c>
      <c r="E76" s="264">
        <v>155.69999999999999</v>
      </c>
      <c r="F76" s="264">
        <v>156.9</v>
      </c>
      <c r="G76" s="266">
        <v>154.15</v>
      </c>
      <c r="H76" s="266">
        <v>152.6</v>
      </c>
      <c r="I76" s="266">
        <v>149.85</v>
      </c>
      <c r="J76" s="266">
        <v>158.45000000000002</v>
      </c>
      <c r="K76" s="266">
        <v>161.20000000000002</v>
      </c>
      <c r="L76" s="266">
        <v>162.75000000000003</v>
      </c>
      <c r="M76" s="267">
        <v>159.65</v>
      </c>
      <c r="N76" s="267">
        <v>155.35</v>
      </c>
      <c r="O76" s="267">
        <v>98660000</v>
      </c>
      <c r="P76" s="268">
        <v>-3.132262301707588E-3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45288</v>
      </c>
      <c r="E77" s="264">
        <v>141.44999999999999</v>
      </c>
      <c r="F77" s="264">
        <v>141.35</v>
      </c>
      <c r="G77" s="266">
        <v>139.64999999999998</v>
      </c>
      <c r="H77" s="266">
        <v>137.85</v>
      </c>
      <c r="I77" s="266">
        <v>136.14999999999998</v>
      </c>
      <c r="J77" s="266">
        <v>143.14999999999998</v>
      </c>
      <c r="K77" s="266">
        <v>144.84999999999997</v>
      </c>
      <c r="L77" s="266">
        <v>146.64999999999998</v>
      </c>
      <c r="M77" s="267">
        <v>143.05000000000001</v>
      </c>
      <c r="N77" s="267">
        <v>139.55000000000001</v>
      </c>
      <c r="O77" s="267">
        <v>165976425</v>
      </c>
      <c r="P77" s="268">
        <v>3.5684647302904565E-3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45288</v>
      </c>
      <c r="E78" s="264">
        <v>811.65</v>
      </c>
      <c r="F78" s="264">
        <v>806.21666666666658</v>
      </c>
      <c r="G78" s="266">
        <v>788.98333333333312</v>
      </c>
      <c r="H78" s="266">
        <v>766.31666666666649</v>
      </c>
      <c r="I78" s="266">
        <v>749.08333333333303</v>
      </c>
      <c r="J78" s="266">
        <v>828.88333333333321</v>
      </c>
      <c r="K78" s="266">
        <v>846.11666666666656</v>
      </c>
      <c r="L78" s="266">
        <v>868.7833333333333</v>
      </c>
      <c r="M78" s="267">
        <v>823.45</v>
      </c>
      <c r="N78" s="267">
        <v>783.55</v>
      </c>
      <c r="O78" s="267">
        <v>11941475</v>
      </c>
      <c r="P78" s="268">
        <v>2.0697775299002293E-2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45288</v>
      </c>
      <c r="E79" s="264">
        <v>61.7</v>
      </c>
      <c r="F79" s="264">
        <v>62</v>
      </c>
      <c r="G79" s="266">
        <v>61.1</v>
      </c>
      <c r="H79" s="266">
        <v>60.5</v>
      </c>
      <c r="I79" s="266">
        <v>59.6</v>
      </c>
      <c r="J79" s="266">
        <v>62.6</v>
      </c>
      <c r="K79" s="266">
        <v>63.500000000000007</v>
      </c>
      <c r="L79" s="266">
        <v>64.099999999999994</v>
      </c>
      <c r="M79" s="267">
        <v>62.9</v>
      </c>
      <c r="N79" s="267">
        <v>61.4</v>
      </c>
      <c r="O79" s="267">
        <v>135742500</v>
      </c>
      <c r="P79" s="268">
        <v>1.1484617319138234E-2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45288</v>
      </c>
      <c r="E80" s="264">
        <v>742.3</v>
      </c>
      <c r="F80" s="264">
        <v>735.9666666666667</v>
      </c>
      <c r="G80" s="266">
        <v>722.58333333333337</v>
      </c>
      <c r="H80" s="266">
        <v>702.86666666666667</v>
      </c>
      <c r="I80" s="266">
        <v>689.48333333333335</v>
      </c>
      <c r="J80" s="266">
        <v>755.68333333333339</v>
      </c>
      <c r="K80" s="266">
        <v>769.06666666666661</v>
      </c>
      <c r="L80" s="266">
        <v>788.78333333333342</v>
      </c>
      <c r="M80" s="267">
        <v>749.35</v>
      </c>
      <c r="N80" s="267">
        <v>716.25</v>
      </c>
      <c r="O80" s="267">
        <v>8184800</v>
      </c>
      <c r="P80" s="268">
        <v>3.5526315789473684E-2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45288</v>
      </c>
      <c r="E81" s="264">
        <v>1044.1500000000001</v>
      </c>
      <c r="F81" s="264">
        <v>1044.2166666666667</v>
      </c>
      <c r="G81" s="266">
        <v>1036.5333333333333</v>
      </c>
      <c r="H81" s="266">
        <v>1028.9166666666665</v>
      </c>
      <c r="I81" s="266">
        <v>1021.2333333333331</v>
      </c>
      <c r="J81" s="266">
        <v>1051.8333333333335</v>
      </c>
      <c r="K81" s="266">
        <v>1059.5166666666669</v>
      </c>
      <c r="L81" s="266">
        <v>1067.1333333333337</v>
      </c>
      <c r="M81" s="267">
        <v>1051.9000000000001</v>
      </c>
      <c r="N81" s="267">
        <v>1036.5999999999999</v>
      </c>
      <c r="O81" s="267">
        <v>8455500</v>
      </c>
      <c r="P81" s="268">
        <v>1.0637662104822806E-2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45288</v>
      </c>
      <c r="E82" s="264">
        <v>1944</v>
      </c>
      <c r="F82" s="264">
        <v>1935.9166666666667</v>
      </c>
      <c r="G82" s="266">
        <v>1920.8333333333335</v>
      </c>
      <c r="H82" s="266">
        <v>1897.6666666666667</v>
      </c>
      <c r="I82" s="266">
        <v>1882.5833333333335</v>
      </c>
      <c r="J82" s="266">
        <v>1959.0833333333335</v>
      </c>
      <c r="K82" s="266">
        <v>1974.166666666667</v>
      </c>
      <c r="L82" s="266">
        <v>1997.3333333333335</v>
      </c>
      <c r="M82" s="267">
        <v>1951</v>
      </c>
      <c r="N82" s="267">
        <v>1912.75</v>
      </c>
      <c r="O82" s="267">
        <v>3578650</v>
      </c>
      <c r="P82" s="268">
        <v>-1.2452483942849653E-2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45288</v>
      </c>
      <c r="E83" s="264">
        <v>393.8</v>
      </c>
      <c r="F83" s="264">
        <v>393.26666666666665</v>
      </c>
      <c r="G83" s="266">
        <v>389.0333333333333</v>
      </c>
      <c r="H83" s="266">
        <v>384.26666666666665</v>
      </c>
      <c r="I83" s="266">
        <v>380.0333333333333</v>
      </c>
      <c r="J83" s="266">
        <v>398.0333333333333</v>
      </c>
      <c r="K83" s="266">
        <v>402.26666666666665</v>
      </c>
      <c r="L83" s="266">
        <v>407.0333333333333</v>
      </c>
      <c r="M83" s="267">
        <v>397.5</v>
      </c>
      <c r="N83" s="267">
        <v>388.5</v>
      </c>
      <c r="O83" s="267">
        <v>10778000</v>
      </c>
      <c r="P83" s="268">
        <v>2.9614061902942301E-2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45288</v>
      </c>
      <c r="E84" s="264">
        <v>2069.9</v>
      </c>
      <c r="F84" s="264">
        <v>2072.5666666666671</v>
      </c>
      <c r="G84" s="266">
        <v>2054.4333333333343</v>
      </c>
      <c r="H84" s="266">
        <v>2038.9666666666672</v>
      </c>
      <c r="I84" s="266">
        <v>2020.8333333333344</v>
      </c>
      <c r="J84" s="266">
        <v>2088.0333333333342</v>
      </c>
      <c r="K84" s="266">
        <v>2106.1666666666665</v>
      </c>
      <c r="L84" s="266">
        <v>2121.6333333333341</v>
      </c>
      <c r="M84" s="267">
        <v>2090.6999999999998</v>
      </c>
      <c r="N84" s="267">
        <v>2057.1</v>
      </c>
      <c r="O84" s="267">
        <v>9843900</v>
      </c>
      <c r="P84" s="268">
        <v>1.788562865567748E-3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45288</v>
      </c>
      <c r="E85" s="264">
        <v>444.4</v>
      </c>
      <c r="F85" s="264">
        <v>445.5</v>
      </c>
      <c r="G85" s="266">
        <v>442.35</v>
      </c>
      <c r="H85" s="266">
        <v>440.3</v>
      </c>
      <c r="I85" s="266">
        <v>437.15000000000003</v>
      </c>
      <c r="J85" s="266">
        <v>447.55</v>
      </c>
      <c r="K85" s="266">
        <v>450.7</v>
      </c>
      <c r="L85" s="266">
        <v>452.75</v>
      </c>
      <c r="M85" s="267">
        <v>448.65</v>
      </c>
      <c r="N85" s="267">
        <v>443.45</v>
      </c>
      <c r="O85" s="267">
        <v>6837500</v>
      </c>
      <c r="P85" s="268">
        <v>4.775900073475386E-3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45288</v>
      </c>
      <c r="E86" s="264">
        <v>2734.7</v>
      </c>
      <c r="F86" s="264">
        <v>2691.4333333333329</v>
      </c>
      <c r="G86" s="266">
        <v>2612.9166666666661</v>
      </c>
      <c r="H86" s="266">
        <v>2491.1333333333332</v>
      </c>
      <c r="I86" s="266">
        <v>2412.6166666666663</v>
      </c>
      <c r="J86" s="266">
        <v>2813.2166666666658</v>
      </c>
      <c r="K86" s="266">
        <v>2891.7333333333331</v>
      </c>
      <c r="L86" s="266">
        <v>3013.5166666666655</v>
      </c>
      <c r="M86" s="267">
        <v>2769.95</v>
      </c>
      <c r="N86" s="267">
        <v>2569.65</v>
      </c>
      <c r="O86" s="267">
        <v>6891900</v>
      </c>
      <c r="P86" s="268">
        <v>0.16295433836185078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45288</v>
      </c>
      <c r="E87" s="264">
        <v>1333.05</v>
      </c>
      <c r="F87" s="264">
        <v>1336.3833333333334</v>
      </c>
      <c r="G87" s="266">
        <v>1325.0666666666668</v>
      </c>
      <c r="H87" s="266">
        <v>1317.0833333333335</v>
      </c>
      <c r="I87" s="266">
        <v>1305.7666666666669</v>
      </c>
      <c r="J87" s="266">
        <v>1344.3666666666668</v>
      </c>
      <c r="K87" s="266">
        <v>1355.6833333333334</v>
      </c>
      <c r="L87" s="266">
        <v>1363.6666666666667</v>
      </c>
      <c r="M87" s="267">
        <v>1347.7</v>
      </c>
      <c r="N87" s="267">
        <v>1328.4</v>
      </c>
      <c r="O87" s="267">
        <v>6218500</v>
      </c>
      <c r="P87" s="268">
        <v>2.387420762328147E-2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45288</v>
      </c>
      <c r="E88" s="264">
        <v>1338</v>
      </c>
      <c r="F88" s="264">
        <v>1336.8833333333334</v>
      </c>
      <c r="G88" s="266">
        <v>1327.7666666666669</v>
      </c>
      <c r="H88" s="266">
        <v>1317.5333333333335</v>
      </c>
      <c r="I88" s="266">
        <v>1308.416666666667</v>
      </c>
      <c r="J88" s="266">
        <v>1347.1166666666668</v>
      </c>
      <c r="K88" s="266">
        <v>1356.2333333333331</v>
      </c>
      <c r="L88" s="266">
        <v>1366.4666666666667</v>
      </c>
      <c r="M88" s="267">
        <v>1346</v>
      </c>
      <c r="N88" s="267">
        <v>1326.65</v>
      </c>
      <c r="O88" s="267">
        <v>12810000</v>
      </c>
      <c r="P88" s="268">
        <v>1.7344896597731821E-2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45288</v>
      </c>
      <c r="E89" s="264">
        <v>3010.05</v>
      </c>
      <c r="F89" s="264">
        <v>3020.35</v>
      </c>
      <c r="G89" s="266">
        <v>2990.7</v>
      </c>
      <c r="H89" s="266">
        <v>2971.35</v>
      </c>
      <c r="I89" s="266">
        <v>2941.7</v>
      </c>
      <c r="J89" s="266">
        <v>3039.7</v>
      </c>
      <c r="K89" s="266">
        <v>3069.3500000000004</v>
      </c>
      <c r="L89" s="266">
        <v>3088.7</v>
      </c>
      <c r="M89" s="267">
        <v>3050</v>
      </c>
      <c r="N89" s="267">
        <v>3001</v>
      </c>
      <c r="O89" s="267">
        <v>2570700</v>
      </c>
      <c r="P89" s="268">
        <v>1.3243466950455245E-2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45288</v>
      </c>
      <c r="E90" s="264">
        <v>1629.85</v>
      </c>
      <c r="F90" s="264">
        <v>1628.6333333333332</v>
      </c>
      <c r="G90" s="266">
        <v>1620.3666666666663</v>
      </c>
      <c r="H90" s="266">
        <v>1610.8833333333332</v>
      </c>
      <c r="I90" s="266">
        <v>1602.6166666666663</v>
      </c>
      <c r="J90" s="266">
        <v>1638.1166666666663</v>
      </c>
      <c r="K90" s="266">
        <v>1646.3833333333332</v>
      </c>
      <c r="L90" s="266">
        <v>1655.8666666666663</v>
      </c>
      <c r="M90" s="267">
        <v>1636.9</v>
      </c>
      <c r="N90" s="267">
        <v>1619.15</v>
      </c>
      <c r="O90" s="267">
        <v>125312550</v>
      </c>
      <c r="P90" s="268">
        <v>-3.8645569620253166E-2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45288</v>
      </c>
      <c r="E91" s="264">
        <v>681.4</v>
      </c>
      <c r="F91" s="264">
        <v>680.73333333333335</v>
      </c>
      <c r="G91" s="266">
        <v>677.7166666666667</v>
      </c>
      <c r="H91" s="266">
        <v>674.0333333333333</v>
      </c>
      <c r="I91" s="266">
        <v>671.01666666666665</v>
      </c>
      <c r="J91" s="266">
        <v>684.41666666666674</v>
      </c>
      <c r="K91" s="266">
        <v>687.43333333333339</v>
      </c>
      <c r="L91" s="266">
        <v>691.11666666666679</v>
      </c>
      <c r="M91" s="267">
        <v>683.75</v>
      </c>
      <c r="N91" s="267">
        <v>677.05</v>
      </c>
      <c r="O91" s="267">
        <v>16487900</v>
      </c>
      <c r="P91" s="268">
        <v>-3.7221668328348287E-3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45288</v>
      </c>
      <c r="E92" s="264">
        <v>3784.4</v>
      </c>
      <c r="F92" s="264">
        <v>3788.7166666666672</v>
      </c>
      <c r="G92" s="266">
        <v>3746.1333333333341</v>
      </c>
      <c r="H92" s="266">
        <v>3707.8666666666668</v>
      </c>
      <c r="I92" s="266">
        <v>3665.2833333333338</v>
      </c>
      <c r="J92" s="266">
        <v>3826.9833333333345</v>
      </c>
      <c r="K92" s="266">
        <v>3869.5666666666675</v>
      </c>
      <c r="L92" s="266">
        <v>3907.8333333333348</v>
      </c>
      <c r="M92" s="267">
        <v>3831.3</v>
      </c>
      <c r="N92" s="267">
        <v>3750.45</v>
      </c>
      <c r="O92" s="267">
        <v>3826800</v>
      </c>
      <c r="P92" s="268">
        <v>5.4906267158208487E-4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45288</v>
      </c>
      <c r="E93" s="264">
        <v>526.4</v>
      </c>
      <c r="F93" s="264">
        <v>525.08333333333337</v>
      </c>
      <c r="G93" s="266">
        <v>519.91666666666674</v>
      </c>
      <c r="H93" s="266">
        <v>513.43333333333339</v>
      </c>
      <c r="I93" s="266">
        <v>508.26666666666677</v>
      </c>
      <c r="J93" s="266">
        <v>531.56666666666672</v>
      </c>
      <c r="K93" s="266">
        <v>536.73333333333346</v>
      </c>
      <c r="L93" s="266">
        <v>543.2166666666667</v>
      </c>
      <c r="M93" s="267">
        <v>530.25</v>
      </c>
      <c r="N93" s="267">
        <v>518.6</v>
      </c>
      <c r="O93" s="267">
        <v>38343200</v>
      </c>
      <c r="P93" s="268">
        <v>2.3506110093800218E-2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45288</v>
      </c>
      <c r="E94" s="264">
        <v>181.45</v>
      </c>
      <c r="F94" s="264">
        <v>180.36666666666665</v>
      </c>
      <c r="G94" s="266">
        <v>178.1333333333333</v>
      </c>
      <c r="H94" s="266">
        <v>174.81666666666666</v>
      </c>
      <c r="I94" s="266">
        <v>172.58333333333331</v>
      </c>
      <c r="J94" s="266">
        <v>183.68333333333328</v>
      </c>
      <c r="K94" s="266">
        <v>185.91666666666663</v>
      </c>
      <c r="L94" s="266">
        <v>189.23333333333326</v>
      </c>
      <c r="M94" s="267">
        <v>182.6</v>
      </c>
      <c r="N94" s="267">
        <v>177.05</v>
      </c>
      <c r="O94" s="267">
        <v>37285500</v>
      </c>
      <c r="P94" s="268">
        <v>3.1373698871133268E-2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45288</v>
      </c>
      <c r="E95" s="264">
        <v>387</v>
      </c>
      <c r="F95" s="264">
        <v>385.0333333333333</v>
      </c>
      <c r="G95" s="266">
        <v>378.61666666666662</v>
      </c>
      <c r="H95" s="266">
        <v>370.23333333333329</v>
      </c>
      <c r="I95" s="266">
        <v>363.81666666666661</v>
      </c>
      <c r="J95" s="266">
        <v>393.41666666666663</v>
      </c>
      <c r="K95" s="266">
        <v>399.83333333333337</v>
      </c>
      <c r="L95" s="266">
        <v>408.21666666666664</v>
      </c>
      <c r="M95" s="267">
        <v>391.45</v>
      </c>
      <c r="N95" s="267">
        <v>376.65</v>
      </c>
      <c r="O95" s="267">
        <v>37581300</v>
      </c>
      <c r="P95" s="268">
        <v>1.0068320747932398E-3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45288</v>
      </c>
      <c r="E96" s="264">
        <v>2583.1</v>
      </c>
      <c r="F96" s="264">
        <v>2585.9833333333331</v>
      </c>
      <c r="G96" s="266">
        <v>2573.2666666666664</v>
      </c>
      <c r="H96" s="266">
        <v>2563.4333333333334</v>
      </c>
      <c r="I96" s="266">
        <v>2550.7166666666667</v>
      </c>
      <c r="J96" s="266">
        <v>2595.8166666666662</v>
      </c>
      <c r="K96" s="266">
        <v>2608.5333333333324</v>
      </c>
      <c r="L96" s="266">
        <v>2618.3666666666659</v>
      </c>
      <c r="M96" s="267">
        <v>2598.6999999999998</v>
      </c>
      <c r="N96" s="267">
        <v>2576.15</v>
      </c>
      <c r="O96" s="267">
        <v>9153000</v>
      </c>
      <c r="P96" s="268">
        <v>1.4328933807639882E-2</v>
      </c>
    </row>
    <row r="97" spans="1:16" ht="12.75" customHeight="1">
      <c r="A97" s="259">
        <v>87</v>
      </c>
      <c r="B97" s="272" t="s">
        <v>68</v>
      </c>
      <c r="C97" s="264" t="s">
        <v>137</v>
      </c>
      <c r="D97" s="265">
        <v>45288</v>
      </c>
      <c r="E97" s="264">
        <v>201.1</v>
      </c>
      <c r="F97" s="264">
        <v>201.35</v>
      </c>
      <c r="G97" s="266">
        <v>197.75</v>
      </c>
      <c r="H97" s="266">
        <v>194.4</v>
      </c>
      <c r="I97" s="266">
        <v>190.8</v>
      </c>
      <c r="J97" s="266">
        <v>204.7</v>
      </c>
      <c r="K97" s="266">
        <v>208.29999999999995</v>
      </c>
      <c r="L97" s="266">
        <v>211.64999999999998</v>
      </c>
      <c r="M97" s="267">
        <v>204.95</v>
      </c>
      <c r="N97" s="267">
        <v>198</v>
      </c>
      <c r="O97" s="267">
        <v>61755900</v>
      </c>
      <c r="P97" s="268">
        <v>-1.8640084285598508E-2</v>
      </c>
    </row>
    <row r="98" spans="1:16" ht="12.75" customHeight="1">
      <c r="A98" s="259">
        <v>88</v>
      </c>
      <c r="B98" s="272" t="s">
        <v>63</v>
      </c>
      <c r="C98" s="264" t="s">
        <v>138</v>
      </c>
      <c r="D98" s="265">
        <v>45288</v>
      </c>
      <c r="E98" s="264">
        <v>1006.4</v>
      </c>
      <c r="F98" s="264">
        <v>1009.9666666666666</v>
      </c>
      <c r="G98" s="266">
        <v>1000.4833333333331</v>
      </c>
      <c r="H98" s="266">
        <v>994.56666666666649</v>
      </c>
      <c r="I98" s="266">
        <v>985.08333333333303</v>
      </c>
      <c r="J98" s="266">
        <v>1015.8833333333332</v>
      </c>
      <c r="K98" s="266">
        <v>1025.3666666666666</v>
      </c>
      <c r="L98" s="266">
        <v>1031.2833333333333</v>
      </c>
      <c r="M98" s="267">
        <v>1019.45</v>
      </c>
      <c r="N98" s="267">
        <v>1004.05</v>
      </c>
      <c r="O98" s="267">
        <v>81259500</v>
      </c>
      <c r="P98" s="268">
        <v>-3.9301852127712401E-2</v>
      </c>
    </row>
    <row r="99" spans="1:16" ht="12.75" customHeight="1">
      <c r="A99" s="259">
        <v>89</v>
      </c>
      <c r="B99" s="272" t="s">
        <v>68</v>
      </c>
      <c r="C99" s="264" t="s">
        <v>139</v>
      </c>
      <c r="D99" s="265">
        <v>45288</v>
      </c>
      <c r="E99" s="264">
        <v>1453.85</v>
      </c>
      <c r="F99" s="264">
        <v>1458.6333333333332</v>
      </c>
      <c r="G99" s="266">
        <v>1441.2666666666664</v>
      </c>
      <c r="H99" s="266">
        <v>1428.6833333333332</v>
      </c>
      <c r="I99" s="266">
        <v>1411.3166666666664</v>
      </c>
      <c r="J99" s="266">
        <v>1471.2166666666665</v>
      </c>
      <c r="K99" s="266">
        <v>1488.5833333333333</v>
      </c>
      <c r="L99" s="266">
        <v>1501.1666666666665</v>
      </c>
      <c r="M99" s="267">
        <v>1476</v>
      </c>
      <c r="N99" s="267">
        <v>1446.05</v>
      </c>
      <c r="O99" s="267">
        <v>2747500</v>
      </c>
      <c r="P99" s="268">
        <v>1.683937823834197E-2</v>
      </c>
    </row>
    <row r="100" spans="1:16" ht="12.75" customHeight="1">
      <c r="A100" s="259">
        <v>90</v>
      </c>
      <c r="B100" s="272" t="s">
        <v>68</v>
      </c>
      <c r="C100" s="264" t="s">
        <v>140</v>
      </c>
      <c r="D100" s="265">
        <v>45288</v>
      </c>
      <c r="E100" s="264">
        <v>553.29999999999995</v>
      </c>
      <c r="F100" s="264">
        <v>552.49999999999989</v>
      </c>
      <c r="G100" s="266">
        <v>548.5999999999998</v>
      </c>
      <c r="H100" s="266">
        <v>543.89999999999986</v>
      </c>
      <c r="I100" s="266">
        <v>539.99999999999977</v>
      </c>
      <c r="J100" s="266">
        <v>557.19999999999982</v>
      </c>
      <c r="K100" s="266">
        <v>561.09999999999991</v>
      </c>
      <c r="L100" s="266">
        <v>565.79999999999984</v>
      </c>
      <c r="M100" s="267">
        <v>556.4</v>
      </c>
      <c r="N100" s="267">
        <v>547.79999999999995</v>
      </c>
      <c r="O100" s="267">
        <v>11698500</v>
      </c>
      <c r="P100" s="268">
        <v>-1.6641065028161802E-3</v>
      </c>
    </row>
    <row r="101" spans="1:16" ht="12.75" customHeight="1">
      <c r="A101" s="259">
        <v>91</v>
      </c>
      <c r="B101" s="272" t="s">
        <v>79</v>
      </c>
      <c r="C101" s="264" t="s">
        <v>141</v>
      </c>
      <c r="D101" s="265">
        <v>45288</v>
      </c>
      <c r="E101" s="264">
        <v>12.95</v>
      </c>
      <c r="F101" s="264">
        <v>13.016666666666666</v>
      </c>
      <c r="G101" s="266">
        <v>12.833333333333332</v>
      </c>
      <c r="H101" s="266">
        <v>12.716666666666667</v>
      </c>
      <c r="I101" s="266">
        <v>12.533333333333333</v>
      </c>
      <c r="J101" s="266">
        <v>13.133333333333331</v>
      </c>
      <c r="K101" s="266">
        <v>13.316666666666665</v>
      </c>
      <c r="L101" s="266">
        <v>13.43333333333333</v>
      </c>
      <c r="M101" s="267">
        <v>13.2</v>
      </c>
      <c r="N101" s="267">
        <v>12.9</v>
      </c>
      <c r="O101" s="267">
        <v>1729520000</v>
      </c>
      <c r="P101" s="268">
        <v>3.7018185183471379E-4</v>
      </c>
    </row>
    <row r="102" spans="1:16" ht="12.75" customHeight="1">
      <c r="A102" s="259">
        <v>92</v>
      </c>
      <c r="B102" s="272" t="s">
        <v>68</v>
      </c>
      <c r="C102" s="270" t="s">
        <v>142</v>
      </c>
      <c r="D102" s="265">
        <v>45288</v>
      </c>
      <c r="E102" s="264">
        <v>125.25</v>
      </c>
      <c r="F102" s="264">
        <v>125.21666666666665</v>
      </c>
      <c r="G102" s="266">
        <v>124.5333333333333</v>
      </c>
      <c r="H102" s="266">
        <v>123.81666666666665</v>
      </c>
      <c r="I102" s="266">
        <v>123.1333333333333</v>
      </c>
      <c r="J102" s="266">
        <v>125.93333333333331</v>
      </c>
      <c r="K102" s="266">
        <v>126.61666666666667</v>
      </c>
      <c r="L102" s="266">
        <v>127.33333333333331</v>
      </c>
      <c r="M102" s="267">
        <v>125.9</v>
      </c>
      <c r="N102" s="267">
        <v>124.5</v>
      </c>
      <c r="O102" s="267">
        <v>74245000</v>
      </c>
      <c r="P102" s="268">
        <v>1.6289097255492439E-2</v>
      </c>
    </row>
    <row r="103" spans="1:16" ht="12.75" customHeight="1">
      <c r="A103" s="259">
        <v>93</v>
      </c>
      <c r="B103" s="272" t="s">
        <v>63</v>
      </c>
      <c r="C103" s="264" t="s">
        <v>143</v>
      </c>
      <c r="D103" s="265">
        <v>45288</v>
      </c>
      <c r="E103" s="264">
        <v>90.1</v>
      </c>
      <c r="F103" s="264">
        <v>90.05</v>
      </c>
      <c r="G103" s="266">
        <v>89.399999999999991</v>
      </c>
      <c r="H103" s="266">
        <v>88.699999999999989</v>
      </c>
      <c r="I103" s="266">
        <v>88.049999999999983</v>
      </c>
      <c r="J103" s="266">
        <v>90.75</v>
      </c>
      <c r="K103" s="266">
        <v>91.4</v>
      </c>
      <c r="L103" s="266">
        <v>92.100000000000009</v>
      </c>
      <c r="M103" s="267">
        <v>90.7</v>
      </c>
      <c r="N103" s="267">
        <v>89.35</v>
      </c>
      <c r="O103" s="267">
        <v>281145000</v>
      </c>
      <c r="P103" s="268">
        <v>1.2041036717062635E-2</v>
      </c>
    </row>
    <row r="104" spans="1:16" ht="12.75" customHeight="1">
      <c r="A104" s="259">
        <v>94</v>
      </c>
      <c r="B104" s="272" t="s">
        <v>45</v>
      </c>
      <c r="C104" s="271" t="s">
        <v>144</v>
      </c>
      <c r="D104" s="265">
        <v>45288</v>
      </c>
      <c r="E104" s="264">
        <v>148.75</v>
      </c>
      <c r="F104" s="264">
        <v>147.95000000000002</v>
      </c>
      <c r="G104" s="266">
        <v>145.65000000000003</v>
      </c>
      <c r="H104" s="266">
        <v>142.55000000000001</v>
      </c>
      <c r="I104" s="266">
        <v>140.25000000000003</v>
      </c>
      <c r="J104" s="266">
        <v>151.05000000000004</v>
      </c>
      <c r="K104" s="266">
        <v>153.35000000000005</v>
      </c>
      <c r="L104" s="266">
        <v>156.45000000000005</v>
      </c>
      <c r="M104" s="267">
        <v>150.25</v>
      </c>
      <c r="N104" s="267">
        <v>144.85</v>
      </c>
      <c r="O104" s="267">
        <v>60836250</v>
      </c>
      <c r="P104" s="268">
        <v>-2.376940666746901E-2</v>
      </c>
    </row>
    <row r="105" spans="1:16" ht="12.75" customHeight="1">
      <c r="A105" s="259">
        <v>95</v>
      </c>
      <c r="B105" s="272" t="s">
        <v>84</v>
      </c>
      <c r="C105" s="264" t="s">
        <v>145</v>
      </c>
      <c r="D105" s="265">
        <v>45288</v>
      </c>
      <c r="E105" s="264">
        <v>403.1</v>
      </c>
      <c r="F105" s="264">
        <v>404.2</v>
      </c>
      <c r="G105" s="266">
        <v>400</v>
      </c>
      <c r="H105" s="266">
        <v>396.90000000000003</v>
      </c>
      <c r="I105" s="266">
        <v>392.70000000000005</v>
      </c>
      <c r="J105" s="266">
        <v>407.29999999999995</v>
      </c>
      <c r="K105" s="266">
        <v>411.49999999999989</v>
      </c>
      <c r="L105" s="266">
        <v>414.59999999999991</v>
      </c>
      <c r="M105" s="267">
        <v>408.4</v>
      </c>
      <c r="N105" s="267">
        <v>401.1</v>
      </c>
      <c r="O105" s="267">
        <v>16307500</v>
      </c>
      <c r="P105" s="268">
        <v>1.6019874925040693E-2</v>
      </c>
    </row>
    <row r="106" spans="1:16" ht="12.75" customHeight="1">
      <c r="A106" s="259">
        <v>96</v>
      </c>
      <c r="B106" s="272" t="s">
        <v>117</v>
      </c>
      <c r="C106" s="271" t="s">
        <v>146</v>
      </c>
      <c r="D106" s="265">
        <v>45288</v>
      </c>
      <c r="E106" s="264">
        <v>440.4</v>
      </c>
      <c r="F106" s="264">
        <v>439.5333333333333</v>
      </c>
      <c r="G106" s="266">
        <v>436.61666666666662</v>
      </c>
      <c r="H106" s="266">
        <v>432.83333333333331</v>
      </c>
      <c r="I106" s="266">
        <v>429.91666666666663</v>
      </c>
      <c r="J106" s="266">
        <v>443.31666666666661</v>
      </c>
      <c r="K106" s="266">
        <v>446.23333333333335</v>
      </c>
      <c r="L106" s="266">
        <v>450.01666666666659</v>
      </c>
      <c r="M106" s="267">
        <v>442.45</v>
      </c>
      <c r="N106" s="267">
        <v>435.75</v>
      </c>
      <c r="O106" s="267">
        <v>18994000</v>
      </c>
      <c r="P106" s="268">
        <v>2.3218997361477574E-3</v>
      </c>
    </row>
    <row r="107" spans="1:16" ht="12.75" customHeight="1">
      <c r="A107" s="259">
        <v>97</v>
      </c>
      <c r="B107" s="272" t="s">
        <v>49</v>
      </c>
      <c r="C107" s="269" t="s">
        <v>147</v>
      </c>
      <c r="D107" s="265">
        <v>45288</v>
      </c>
      <c r="E107" s="264">
        <v>253.35</v>
      </c>
      <c r="F107" s="264">
        <v>255.45000000000002</v>
      </c>
      <c r="G107" s="266">
        <v>248.90000000000003</v>
      </c>
      <c r="H107" s="266">
        <v>244.45000000000002</v>
      </c>
      <c r="I107" s="266">
        <v>237.90000000000003</v>
      </c>
      <c r="J107" s="266">
        <v>259.90000000000003</v>
      </c>
      <c r="K107" s="266">
        <v>266.45000000000005</v>
      </c>
      <c r="L107" s="266">
        <v>270.90000000000003</v>
      </c>
      <c r="M107" s="267">
        <v>262</v>
      </c>
      <c r="N107" s="267">
        <v>251</v>
      </c>
      <c r="O107" s="267">
        <v>25685300</v>
      </c>
      <c r="P107" s="268">
        <v>-3.0538528896672506E-2</v>
      </c>
    </row>
    <row r="108" spans="1:16" ht="12.75" customHeight="1">
      <c r="A108" s="259">
        <v>98</v>
      </c>
      <c r="B108" s="272" t="s">
        <v>45</v>
      </c>
      <c r="C108" s="271" t="s">
        <v>148</v>
      </c>
      <c r="D108" s="265">
        <v>45288</v>
      </c>
      <c r="E108" s="264">
        <v>2728.05</v>
      </c>
      <c r="F108" s="264">
        <v>2697.2666666666669</v>
      </c>
      <c r="G108" s="266">
        <v>2649.5333333333338</v>
      </c>
      <c r="H108" s="266">
        <v>2571.0166666666669</v>
      </c>
      <c r="I108" s="266">
        <v>2523.2833333333338</v>
      </c>
      <c r="J108" s="266">
        <v>2775.7833333333338</v>
      </c>
      <c r="K108" s="266">
        <v>2823.5166666666664</v>
      </c>
      <c r="L108" s="266">
        <v>2902.0333333333338</v>
      </c>
      <c r="M108" s="267">
        <v>2745</v>
      </c>
      <c r="N108" s="267">
        <v>2618.75</v>
      </c>
      <c r="O108" s="267">
        <v>1315800</v>
      </c>
      <c r="P108" s="268">
        <v>0.22308979364194087</v>
      </c>
    </row>
    <row r="109" spans="1:16" ht="12.75" customHeight="1">
      <c r="A109" s="259">
        <v>99</v>
      </c>
      <c r="B109" s="272" t="s">
        <v>45</v>
      </c>
      <c r="C109" s="264" t="s">
        <v>149</v>
      </c>
      <c r="D109" s="265">
        <v>45288</v>
      </c>
      <c r="E109" s="264">
        <v>2881.35</v>
      </c>
      <c r="F109" s="264">
        <v>2873.7833333333333</v>
      </c>
      <c r="G109" s="266">
        <v>2847.5666666666666</v>
      </c>
      <c r="H109" s="266">
        <v>2813.7833333333333</v>
      </c>
      <c r="I109" s="266">
        <v>2787.5666666666666</v>
      </c>
      <c r="J109" s="266">
        <v>2907.5666666666666</v>
      </c>
      <c r="K109" s="266">
        <v>2933.7833333333328</v>
      </c>
      <c r="L109" s="266">
        <v>2967.5666666666666</v>
      </c>
      <c r="M109" s="267">
        <v>2900</v>
      </c>
      <c r="N109" s="267">
        <v>2840</v>
      </c>
      <c r="O109" s="267">
        <v>6228600</v>
      </c>
      <c r="P109" s="268">
        <v>-2.8542017593112482E-2</v>
      </c>
    </row>
    <row r="110" spans="1:16" ht="12.75" customHeight="1">
      <c r="A110" s="259">
        <v>100</v>
      </c>
      <c r="B110" s="272" t="s">
        <v>63</v>
      </c>
      <c r="C110" s="264" t="s">
        <v>150</v>
      </c>
      <c r="D110" s="265">
        <v>45288</v>
      </c>
      <c r="E110" s="264">
        <v>1506.75</v>
      </c>
      <c r="F110" s="264">
        <v>1510.7333333333333</v>
      </c>
      <c r="G110" s="266">
        <v>1496.0666666666666</v>
      </c>
      <c r="H110" s="266">
        <v>1485.3833333333332</v>
      </c>
      <c r="I110" s="266">
        <v>1470.7166666666665</v>
      </c>
      <c r="J110" s="266">
        <v>1521.4166666666667</v>
      </c>
      <c r="K110" s="266">
        <v>1536.0833333333333</v>
      </c>
      <c r="L110" s="266">
        <v>1546.7666666666669</v>
      </c>
      <c r="M110" s="267">
        <v>1525.4</v>
      </c>
      <c r="N110" s="267">
        <v>1500.05</v>
      </c>
      <c r="O110" s="267">
        <v>20210500</v>
      </c>
      <c r="P110" s="268">
        <v>-3.2458051080738202E-2</v>
      </c>
    </row>
    <row r="111" spans="1:16" ht="12.75" customHeight="1">
      <c r="A111" s="259">
        <v>101</v>
      </c>
      <c r="B111" s="272" t="s">
        <v>79</v>
      </c>
      <c r="C111" s="264" t="s">
        <v>151</v>
      </c>
      <c r="D111" s="265">
        <v>45288</v>
      </c>
      <c r="E111" s="264">
        <v>186.9</v>
      </c>
      <c r="F111" s="264">
        <v>187.28333333333333</v>
      </c>
      <c r="G111" s="266">
        <v>185.36666666666667</v>
      </c>
      <c r="H111" s="266">
        <v>183.83333333333334</v>
      </c>
      <c r="I111" s="266">
        <v>181.91666666666669</v>
      </c>
      <c r="J111" s="266">
        <v>188.81666666666666</v>
      </c>
      <c r="K111" s="266">
        <v>190.73333333333335</v>
      </c>
      <c r="L111" s="266">
        <v>192.26666666666665</v>
      </c>
      <c r="M111" s="267">
        <v>189.2</v>
      </c>
      <c r="N111" s="267">
        <v>185.75</v>
      </c>
      <c r="O111" s="267">
        <v>69696600</v>
      </c>
      <c r="P111" s="268">
        <v>-4.7096523596814911E-3</v>
      </c>
    </row>
    <row r="112" spans="1:16" ht="12.75" customHeight="1">
      <c r="A112" s="259">
        <v>102</v>
      </c>
      <c r="B112" s="272" t="s">
        <v>87</v>
      </c>
      <c r="C112" s="264" t="s">
        <v>152</v>
      </c>
      <c r="D112" s="265">
        <v>45288</v>
      </c>
      <c r="E112" s="264">
        <v>1483.5</v>
      </c>
      <c r="F112" s="264">
        <v>1475.6833333333334</v>
      </c>
      <c r="G112" s="266">
        <v>1465.0666666666668</v>
      </c>
      <c r="H112" s="266">
        <v>1446.6333333333334</v>
      </c>
      <c r="I112" s="266">
        <v>1436.0166666666669</v>
      </c>
      <c r="J112" s="266">
        <v>1494.1166666666668</v>
      </c>
      <c r="K112" s="266">
        <v>1504.7333333333336</v>
      </c>
      <c r="L112" s="266">
        <v>1523.1666666666667</v>
      </c>
      <c r="M112" s="267">
        <v>1486.3</v>
      </c>
      <c r="N112" s="267">
        <v>1457.25</v>
      </c>
      <c r="O112" s="267">
        <v>26604400</v>
      </c>
      <c r="P112" s="268">
        <v>-7.031739870412947E-3</v>
      </c>
    </row>
    <row r="113" spans="1:16" ht="12.75" customHeight="1">
      <c r="A113" s="259">
        <v>103</v>
      </c>
      <c r="B113" s="272" t="s">
        <v>84</v>
      </c>
      <c r="C113" s="264" t="s">
        <v>154</v>
      </c>
      <c r="D113" s="265">
        <v>45288</v>
      </c>
      <c r="E113" s="264">
        <v>119.7</v>
      </c>
      <c r="F113" s="264">
        <v>119.30000000000001</v>
      </c>
      <c r="G113" s="266">
        <v>118.20000000000002</v>
      </c>
      <c r="H113" s="266">
        <v>116.7</v>
      </c>
      <c r="I113" s="266">
        <v>115.60000000000001</v>
      </c>
      <c r="J113" s="266">
        <v>120.80000000000003</v>
      </c>
      <c r="K113" s="266">
        <v>121.90000000000002</v>
      </c>
      <c r="L113" s="266">
        <v>123.40000000000003</v>
      </c>
      <c r="M113" s="267">
        <v>120.4</v>
      </c>
      <c r="N113" s="267">
        <v>117.8</v>
      </c>
      <c r="O113" s="267">
        <v>142983750</v>
      </c>
      <c r="P113" s="268">
        <v>2.3923444976076554E-3</v>
      </c>
    </row>
    <row r="114" spans="1:16" ht="12.75" customHeight="1">
      <c r="A114" s="259">
        <v>104</v>
      </c>
      <c r="B114" s="272" t="s">
        <v>43</v>
      </c>
      <c r="C114" s="271" t="s">
        <v>155</v>
      </c>
      <c r="D114" s="265">
        <v>45288</v>
      </c>
      <c r="E114" s="264">
        <v>1127</v>
      </c>
      <c r="F114" s="264">
        <v>1133.2166666666665</v>
      </c>
      <c r="G114" s="266">
        <v>1118.4833333333329</v>
      </c>
      <c r="H114" s="266">
        <v>1109.9666666666665</v>
      </c>
      <c r="I114" s="266">
        <v>1095.2333333333329</v>
      </c>
      <c r="J114" s="266">
        <v>1141.7333333333329</v>
      </c>
      <c r="K114" s="266">
        <v>1156.4666666666665</v>
      </c>
      <c r="L114" s="266">
        <v>1164.9833333333329</v>
      </c>
      <c r="M114" s="267">
        <v>1147.95</v>
      </c>
      <c r="N114" s="267">
        <v>1124.7</v>
      </c>
      <c r="O114" s="267">
        <v>1951950</v>
      </c>
      <c r="P114" s="268">
        <v>-3.3288948069241014E-4</v>
      </c>
    </row>
    <row r="115" spans="1:16" ht="12.75" customHeight="1">
      <c r="A115" s="259">
        <v>105</v>
      </c>
      <c r="B115" s="272" t="s">
        <v>45</v>
      </c>
      <c r="C115" s="264" t="s">
        <v>156</v>
      </c>
      <c r="D115" s="265">
        <v>45288</v>
      </c>
      <c r="E115" s="264">
        <v>745.15</v>
      </c>
      <c r="F115" s="264">
        <v>739.58333333333337</v>
      </c>
      <c r="G115" s="266">
        <v>724.41666666666674</v>
      </c>
      <c r="H115" s="266">
        <v>703.68333333333339</v>
      </c>
      <c r="I115" s="266">
        <v>688.51666666666677</v>
      </c>
      <c r="J115" s="266">
        <v>760.31666666666672</v>
      </c>
      <c r="K115" s="266">
        <v>775.48333333333346</v>
      </c>
      <c r="L115" s="266">
        <v>796.2166666666667</v>
      </c>
      <c r="M115" s="267">
        <v>754.75</v>
      </c>
      <c r="N115" s="267">
        <v>718.85</v>
      </c>
      <c r="O115" s="267">
        <v>15484000</v>
      </c>
      <c r="P115" s="268">
        <v>1.3168441543570365E-2</v>
      </c>
    </row>
    <row r="116" spans="1:16" ht="12.75" customHeight="1">
      <c r="A116" s="259">
        <v>106</v>
      </c>
      <c r="B116" s="272" t="s">
        <v>59</v>
      </c>
      <c r="C116" s="264" t="s">
        <v>157</v>
      </c>
      <c r="D116" s="265">
        <v>45288</v>
      </c>
      <c r="E116" s="264">
        <v>465.95</v>
      </c>
      <c r="F116" s="264">
        <v>462.59999999999997</v>
      </c>
      <c r="G116" s="266">
        <v>457.79999999999995</v>
      </c>
      <c r="H116" s="266">
        <v>449.65</v>
      </c>
      <c r="I116" s="266">
        <v>444.84999999999997</v>
      </c>
      <c r="J116" s="266">
        <v>470.74999999999994</v>
      </c>
      <c r="K116" s="266">
        <v>475.55</v>
      </c>
      <c r="L116" s="266">
        <v>483.69999999999993</v>
      </c>
      <c r="M116" s="267">
        <v>467.4</v>
      </c>
      <c r="N116" s="267">
        <v>454.45</v>
      </c>
      <c r="O116" s="267">
        <v>71588800</v>
      </c>
      <c r="P116" s="268">
        <v>1.716377193780122E-2</v>
      </c>
    </row>
    <row r="117" spans="1:16" ht="12.75" customHeight="1">
      <c r="A117" s="259">
        <v>107</v>
      </c>
      <c r="B117" s="272" t="s">
        <v>132</v>
      </c>
      <c r="C117" s="264" t="s">
        <v>158</v>
      </c>
      <c r="D117" s="265">
        <v>45288</v>
      </c>
      <c r="E117" s="264">
        <v>690.8</v>
      </c>
      <c r="F117" s="264">
        <v>687.86666666666667</v>
      </c>
      <c r="G117" s="266">
        <v>680.2833333333333</v>
      </c>
      <c r="H117" s="266">
        <v>669.76666666666665</v>
      </c>
      <c r="I117" s="266">
        <v>662.18333333333328</v>
      </c>
      <c r="J117" s="266">
        <v>698.38333333333333</v>
      </c>
      <c r="K117" s="266">
        <v>705.96666666666658</v>
      </c>
      <c r="L117" s="266">
        <v>716.48333333333335</v>
      </c>
      <c r="M117" s="267">
        <v>695.45</v>
      </c>
      <c r="N117" s="267">
        <v>677.35</v>
      </c>
      <c r="O117" s="267">
        <v>25941250</v>
      </c>
      <c r="P117" s="268">
        <v>2.2970375117070046E-2</v>
      </c>
    </row>
    <row r="118" spans="1:16" ht="12.75" customHeight="1">
      <c r="A118" s="259">
        <v>108</v>
      </c>
      <c r="B118" s="272" t="s">
        <v>49</v>
      </c>
      <c r="C118" s="269" t="s">
        <v>159</v>
      </c>
      <c r="D118" s="265">
        <v>45288</v>
      </c>
      <c r="E118" s="264">
        <v>3786.55</v>
      </c>
      <c r="F118" s="264">
        <v>3782.2833333333328</v>
      </c>
      <c r="G118" s="266">
        <v>3760.4666666666658</v>
      </c>
      <c r="H118" s="266">
        <v>3734.3833333333328</v>
      </c>
      <c r="I118" s="266">
        <v>3712.5666666666657</v>
      </c>
      <c r="J118" s="266">
        <v>3808.3666666666659</v>
      </c>
      <c r="K118" s="266">
        <v>3830.1833333333334</v>
      </c>
      <c r="L118" s="266">
        <v>3856.266666666666</v>
      </c>
      <c r="M118" s="267">
        <v>3804.1</v>
      </c>
      <c r="N118" s="267">
        <v>3756.2</v>
      </c>
      <c r="O118" s="267">
        <v>532250</v>
      </c>
      <c r="P118" s="268">
        <v>-6.4997804128238912E-2</v>
      </c>
    </row>
    <row r="119" spans="1:16" ht="12.75" customHeight="1">
      <c r="A119" s="259">
        <v>109</v>
      </c>
      <c r="B119" s="272" t="s">
        <v>132</v>
      </c>
      <c r="C119" s="264" t="s">
        <v>160</v>
      </c>
      <c r="D119" s="265">
        <v>45288</v>
      </c>
      <c r="E119" s="264">
        <v>829.95</v>
      </c>
      <c r="F119" s="264">
        <v>828.98333333333323</v>
      </c>
      <c r="G119" s="266">
        <v>819.26666666666642</v>
      </c>
      <c r="H119" s="266">
        <v>808.58333333333314</v>
      </c>
      <c r="I119" s="266">
        <v>798.86666666666633</v>
      </c>
      <c r="J119" s="266">
        <v>839.66666666666652</v>
      </c>
      <c r="K119" s="266">
        <v>849.38333333333344</v>
      </c>
      <c r="L119" s="266">
        <v>860.06666666666661</v>
      </c>
      <c r="M119" s="267">
        <v>838.7</v>
      </c>
      <c r="N119" s="267">
        <v>818.3</v>
      </c>
      <c r="O119" s="267">
        <v>14532750</v>
      </c>
      <c r="P119" s="268">
        <v>4.4788653541102917E-3</v>
      </c>
    </row>
    <row r="120" spans="1:16" ht="12.75" customHeight="1">
      <c r="A120" s="259">
        <v>110</v>
      </c>
      <c r="B120" s="272" t="s">
        <v>45</v>
      </c>
      <c r="C120" s="264" t="s">
        <v>161</v>
      </c>
      <c r="D120" s="265">
        <v>45288</v>
      </c>
      <c r="E120" s="264">
        <v>554.1</v>
      </c>
      <c r="F120" s="264">
        <v>555.94999999999993</v>
      </c>
      <c r="G120" s="266">
        <v>551.64999999999986</v>
      </c>
      <c r="H120" s="266">
        <v>549.19999999999993</v>
      </c>
      <c r="I120" s="266">
        <v>544.89999999999986</v>
      </c>
      <c r="J120" s="266">
        <v>558.39999999999986</v>
      </c>
      <c r="K120" s="266">
        <v>562.69999999999982</v>
      </c>
      <c r="L120" s="266">
        <v>565.14999999999986</v>
      </c>
      <c r="M120" s="267">
        <v>560.25</v>
      </c>
      <c r="N120" s="267">
        <v>553.5</v>
      </c>
      <c r="O120" s="267">
        <v>23547500</v>
      </c>
      <c r="P120" s="268">
        <v>1.9868983812462781E-2</v>
      </c>
    </row>
    <row r="121" spans="1:16" ht="12.75" customHeight="1">
      <c r="A121" s="259">
        <v>111</v>
      </c>
      <c r="B121" s="272" t="s">
        <v>63</v>
      </c>
      <c r="C121" s="264" t="s">
        <v>162</v>
      </c>
      <c r="D121" s="265">
        <v>45288</v>
      </c>
      <c r="E121" s="264">
        <v>1827.3</v>
      </c>
      <c r="F121" s="264">
        <v>1830.7333333333333</v>
      </c>
      <c r="G121" s="266">
        <v>1816.5666666666666</v>
      </c>
      <c r="H121" s="266">
        <v>1805.8333333333333</v>
      </c>
      <c r="I121" s="266">
        <v>1791.6666666666665</v>
      </c>
      <c r="J121" s="266">
        <v>1841.4666666666667</v>
      </c>
      <c r="K121" s="266">
        <v>1855.6333333333332</v>
      </c>
      <c r="L121" s="266">
        <v>1866.3666666666668</v>
      </c>
      <c r="M121" s="267">
        <v>1844.9</v>
      </c>
      <c r="N121" s="267">
        <v>1820</v>
      </c>
      <c r="O121" s="267">
        <v>27673200</v>
      </c>
      <c r="P121" s="268">
        <v>-4.1414953167433356E-2</v>
      </c>
    </row>
    <row r="122" spans="1:16" ht="12.75" customHeight="1">
      <c r="A122" s="259">
        <v>112</v>
      </c>
      <c r="B122" s="272" t="s">
        <v>68</v>
      </c>
      <c r="C122" s="264" t="s">
        <v>163</v>
      </c>
      <c r="D122" s="265">
        <v>45288</v>
      </c>
      <c r="E122" s="264">
        <v>156.80000000000001</v>
      </c>
      <c r="F122" s="264">
        <v>156.20000000000002</v>
      </c>
      <c r="G122" s="266">
        <v>153.90000000000003</v>
      </c>
      <c r="H122" s="266">
        <v>151.00000000000003</v>
      </c>
      <c r="I122" s="266">
        <v>148.70000000000005</v>
      </c>
      <c r="J122" s="266">
        <v>159.10000000000002</v>
      </c>
      <c r="K122" s="266">
        <v>161.40000000000003</v>
      </c>
      <c r="L122" s="266">
        <v>164.3</v>
      </c>
      <c r="M122" s="267">
        <v>158.5</v>
      </c>
      <c r="N122" s="267">
        <v>153.30000000000001</v>
      </c>
      <c r="O122" s="267">
        <v>55984714</v>
      </c>
      <c r="P122" s="268">
        <v>4.4104185736872761E-2</v>
      </c>
    </row>
    <row r="123" spans="1:16" ht="12.75" customHeight="1">
      <c r="A123" s="259">
        <v>113</v>
      </c>
      <c r="B123" s="272" t="s">
        <v>45</v>
      </c>
      <c r="C123" s="264" t="s">
        <v>164</v>
      </c>
      <c r="D123" s="265">
        <v>45288</v>
      </c>
      <c r="E123" s="264">
        <v>2701.15</v>
      </c>
      <c r="F123" s="264">
        <v>2701.7000000000003</v>
      </c>
      <c r="G123" s="266">
        <v>2675.5000000000005</v>
      </c>
      <c r="H123" s="266">
        <v>2649.8500000000004</v>
      </c>
      <c r="I123" s="266">
        <v>2623.6500000000005</v>
      </c>
      <c r="J123" s="266">
        <v>2727.3500000000004</v>
      </c>
      <c r="K123" s="266">
        <v>2753.55</v>
      </c>
      <c r="L123" s="266">
        <v>2779.2000000000003</v>
      </c>
      <c r="M123" s="267">
        <v>2727.9</v>
      </c>
      <c r="N123" s="267">
        <v>2676.05</v>
      </c>
      <c r="O123" s="267">
        <v>1043700</v>
      </c>
      <c r="P123" s="268">
        <v>3.8817557479844729E-2</v>
      </c>
    </row>
    <row r="124" spans="1:16" ht="12.75" customHeight="1">
      <c r="A124" s="259">
        <v>114</v>
      </c>
      <c r="B124" s="272" t="s">
        <v>43</v>
      </c>
      <c r="C124" s="269" t="s">
        <v>165</v>
      </c>
      <c r="D124" s="265">
        <v>45288</v>
      </c>
      <c r="E124" s="264">
        <v>381.4</v>
      </c>
      <c r="F124" s="264">
        <v>380.9666666666667</v>
      </c>
      <c r="G124" s="266">
        <v>378.08333333333337</v>
      </c>
      <c r="H124" s="266">
        <v>374.76666666666665</v>
      </c>
      <c r="I124" s="266">
        <v>371.88333333333333</v>
      </c>
      <c r="J124" s="266">
        <v>384.28333333333342</v>
      </c>
      <c r="K124" s="266">
        <v>387.16666666666674</v>
      </c>
      <c r="L124" s="266">
        <v>390.48333333333346</v>
      </c>
      <c r="M124" s="267">
        <v>383.85</v>
      </c>
      <c r="N124" s="267">
        <v>377.65</v>
      </c>
      <c r="O124" s="267">
        <v>12134600</v>
      </c>
      <c r="P124" s="268">
        <v>2.7198158008346525E-2</v>
      </c>
    </row>
    <row r="125" spans="1:16" ht="12.75" customHeight="1">
      <c r="A125" s="259">
        <v>115</v>
      </c>
      <c r="B125" s="272" t="s">
        <v>68</v>
      </c>
      <c r="C125" s="264" t="s">
        <v>166</v>
      </c>
      <c r="D125" s="265">
        <v>45288</v>
      </c>
      <c r="E125" s="264">
        <v>508.2</v>
      </c>
      <c r="F125" s="264">
        <v>507.2</v>
      </c>
      <c r="G125" s="266">
        <v>501.6</v>
      </c>
      <c r="H125" s="266">
        <v>495.00000000000006</v>
      </c>
      <c r="I125" s="266">
        <v>489.40000000000009</v>
      </c>
      <c r="J125" s="266">
        <v>513.79999999999995</v>
      </c>
      <c r="K125" s="266">
        <v>519.4</v>
      </c>
      <c r="L125" s="266">
        <v>525.99999999999989</v>
      </c>
      <c r="M125" s="267">
        <v>512.79999999999995</v>
      </c>
      <c r="N125" s="267">
        <v>500.6</v>
      </c>
      <c r="O125" s="267">
        <v>21900000</v>
      </c>
      <c r="P125" s="268">
        <v>-8.7806644337829268E-3</v>
      </c>
    </row>
    <row r="126" spans="1:16" ht="12.75" customHeight="1">
      <c r="A126" s="259">
        <v>116</v>
      </c>
      <c r="B126" s="272" t="s">
        <v>41</v>
      </c>
      <c r="C126" s="264" t="s">
        <v>167</v>
      </c>
      <c r="D126" s="265">
        <v>45288</v>
      </c>
      <c r="E126" s="264">
        <v>3403.5</v>
      </c>
      <c r="F126" s="264">
        <v>3385.1166666666668</v>
      </c>
      <c r="G126" s="266">
        <v>3358.2333333333336</v>
      </c>
      <c r="H126" s="266">
        <v>3312.9666666666667</v>
      </c>
      <c r="I126" s="266">
        <v>3286.0833333333335</v>
      </c>
      <c r="J126" s="266">
        <v>3430.3833333333337</v>
      </c>
      <c r="K126" s="266">
        <v>3457.2666666666669</v>
      </c>
      <c r="L126" s="266">
        <v>3502.5333333333338</v>
      </c>
      <c r="M126" s="267">
        <v>3412</v>
      </c>
      <c r="N126" s="267">
        <v>3339.85</v>
      </c>
      <c r="O126" s="267">
        <v>9521700</v>
      </c>
      <c r="P126" s="268">
        <v>1.7275641025641025E-2</v>
      </c>
    </row>
    <row r="127" spans="1:16" ht="12.75" customHeight="1">
      <c r="A127" s="259">
        <v>117</v>
      </c>
      <c r="B127" s="272" t="s">
        <v>87</v>
      </c>
      <c r="C127" s="264" t="s">
        <v>168</v>
      </c>
      <c r="D127" s="265">
        <v>45288</v>
      </c>
      <c r="E127" s="264">
        <v>5676.05</v>
      </c>
      <c r="F127" s="264">
        <v>5635.3999999999987</v>
      </c>
      <c r="G127" s="266">
        <v>5565.7999999999975</v>
      </c>
      <c r="H127" s="266">
        <v>5455.5499999999984</v>
      </c>
      <c r="I127" s="266">
        <v>5385.9499999999971</v>
      </c>
      <c r="J127" s="266">
        <v>5745.6499999999978</v>
      </c>
      <c r="K127" s="266">
        <v>5815.2499999999982</v>
      </c>
      <c r="L127" s="266">
        <v>5925.4999999999982</v>
      </c>
      <c r="M127" s="267">
        <v>5705</v>
      </c>
      <c r="N127" s="267">
        <v>5525.15</v>
      </c>
      <c r="O127" s="267">
        <v>1533600</v>
      </c>
      <c r="P127" s="268">
        <v>4.8292832974469395E-2</v>
      </c>
    </row>
    <row r="128" spans="1:16" ht="12.75" customHeight="1">
      <c r="A128" s="259">
        <v>118</v>
      </c>
      <c r="B128" s="272" t="s">
        <v>87</v>
      </c>
      <c r="C128" s="264" t="s">
        <v>169</v>
      </c>
      <c r="D128" s="265">
        <v>45288</v>
      </c>
      <c r="E128" s="264">
        <v>4874.3</v>
      </c>
      <c r="F128" s="264">
        <v>4827.6166666666668</v>
      </c>
      <c r="G128" s="266">
        <v>4756.5833333333339</v>
      </c>
      <c r="H128" s="266">
        <v>4638.8666666666668</v>
      </c>
      <c r="I128" s="266">
        <v>4567.8333333333339</v>
      </c>
      <c r="J128" s="266">
        <v>4945.3333333333339</v>
      </c>
      <c r="K128" s="266">
        <v>5016.3666666666668</v>
      </c>
      <c r="L128" s="266">
        <v>5134.0833333333339</v>
      </c>
      <c r="M128" s="267">
        <v>4898.6499999999996</v>
      </c>
      <c r="N128" s="267">
        <v>4709.8999999999996</v>
      </c>
      <c r="O128" s="267">
        <v>671000</v>
      </c>
      <c r="P128" s="268">
        <v>-0.11872865773574993</v>
      </c>
    </row>
    <row r="129" spans="1:16" ht="12.75" customHeight="1">
      <c r="A129" s="259">
        <v>119</v>
      </c>
      <c r="B129" s="272" t="s">
        <v>43</v>
      </c>
      <c r="C129" s="264" t="s">
        <v>170</v>
      </c>
      <c r="D129" s="265">
        <v>45288</v>
      </c>
      <c r="E129" s="264">
        <v>1251.75</v>
      </c>
      <c r="F129" s="264">
        <v>1257.45</v>
      </c>
      <c r="G129" s="266">
        <v>1240.45</v>
      </c>
      <c r="H129" s="266">
        <v>1229.1500000000001</v>
      </c>
      <c r="I129" s="266">
        <v>1212.1500000000001</v>
      </c>
      <c r="J129" s="266">
        <v>1268.75</v>
      </c>
      <c r="K129" s="266">
        <v>1285.75</v>
      </c>
      <c r="L129" s="266">
        <v>1297.05</v>
      </c>
      <c r="M129" s="267">
        <v>1274.45</v>
      </c>
      <c r="N129" s="267">
        <v>1246.1500000000001</v>
      </c>
      <c r="O129" s="267">
        <v>9781800</v>
      </c>
      <c r="P129" s="268">
        <v>5.8012319573411783E-2</v>
      </c>
    </row>
    <row r="130" spans="1:16" ht="12.75" customHeight="1">
      <c r="A130" s="259">
        <v>120</v>
      </c>
      <c r="B130" s="272" t="s">
        <v>56</v>
      </c>
      <c r="C130" s="264" t="s">
        <v>171</v>
      </c>
      <c r="D130" s="265">
        <v>45288</v>
      </c>
      <c r="E130" s="264">
        <v>1708.25</v>
      </c>
      <c r="F130" s="264">
        <v>1705.45</v>
      </c>
      <c r="G130" s="266">
        <v>1693.9</v>
      </c>
      <c r="H130" s="266">
        <v>1679.55</v>
      </c>
      <c r="I130" s="266">
        <v>1668</v>
      </c>
      <c r="J130" s="266">
        <v>1719.8000000000002</v>
      </c>
      <c r="K130" s="266">
        <v>1731.35</v>
      </c>
      <c r="L130" s="266">
        <v>1745.7000000000003</v>
      </c>
      <c r="M130" s="267">
        <v>1717</v>
      </c>
      <c r="N130" s="267">
        <v>1691.1</v>
      </c>
      <c r="O130" s="267">
        <v>15138550</v>
      </c>
      <c r="P130" s="268">
        <v>-8.0724687535833044E-3</v>
      </c>
    </row>
    <row r="131" spans="1:16" ht="12.75" customHeight="1">
      <c r="A131" s="259">
        <v>121</v>
      </c>
      <c r="B131" s="272" t="s">
        <v>68</v>
      </c>
      <c r="C131" s="264" t="s">
        <v>172</v>
      </c>
      <c r="D131" s="265">
        <v>45288</v>
      </c>
      <c r="E131" s="264">
        <v>272.95</v>
      </c>
      <c r="F131" s="264">
        <v>272.51666666666665</v>
      </c>
      <c r="G131" s="266">
        <v>269.58333333333331</v>
      </c>
      <c r="H131" s="266">
        <v>266.21666666666664</v>
      </c>
      <c r="I131" s="266">
        <v>263.2833333333333</v>
      </c>
      <c r="J131" s="266">
        <v>275.88333333333333</v>
      </c>
      <c r="K131" s="266">
        <v>278.81666666666672</v>
      </c>
      <c r="L131" s="266">
        <v>282.18333333333334</v>
      </c>
      <c r="M131" s="267">
        <v>275.45</v>
      </c>
      <c r="N131" s="267">
        <v>269.14999999999998</v>
      </c>
      <c r="O131" s="267">
        <v>32204000</v>
      </c>
      <c r="P131" s="268">
        <v>-3.9718511450381681E-2</v>
      </c>
    </row>
    <row r="132" spans="1:16" ht="12.75" customHeight="1">
      <c r="A132" s="259">
        <v>122</v>
      </c>
      <c r="B132" s="272" t="s">
        <v>68</v>
      </c>
      <c r="C132" s="264" t="s">
        <v>173</v>
      </c>
      <c r="D132" s="265">
        <v>45288</v>
      </c>
      <c r="E132" s="264">
        <v>165.3</v>
      </c>
      <c r="F132" s="264">
        <v>165.13333333333333</v>
      </c>
      <c r="G132" s="266">
        <v>163.31666666666666</v>
      </c>
      <c r="H132" s="266">
        <v>161.33333333333334</v>
      </c>
      <c r="I132" s="266">
        <v>159.51666666666668</v>
      </c>
      <c r="J132" s="266">
        <v>167.11666666666665</v>
      </c>
      <c r="K132" s="266">
        <v>168.93333333333331</v>
      </c>
      <c r="L132" s="266">
        <v>170.91666666666663</v>
      </c>
      <c r="M132" s="267">
        <v>166.95</v>
      </c>
      <c r="N132" s="267">
        <v>163.15</v>
      </c>
      <c r="O132" s="267">
        <v>68256000</v>
      </c>
      <c r="P132" s="268">
        <v>3.9714058776806989E-3</v>
      </c>
    </row>
    <row r="133" spans="1:16" ht="12.75" customHeight="1">
      <c r="A133" s="259">
        <v>123</v>
      </c>
      <c r="B133" s="272" t="s">
        <v>59</v>
      </c>
      <c r="C133" s="264" t="s">
        <v>174</v>
      </c>
      <c r="D133" s="265">
        <v>45288</v>
      </c>
      <c r="E133" s="264">
        <v>542.5</v>
      </c>
      <c r="F133" s="264">
        <v>543.30000000000007</v>
      </c>
      <c r="G133" s="266">
        <v>538.90000000000009</v>
      </c>
      <c r="H133" s="266">
        <v>535.30000000000007</v>
      </c>
      <c r="I133" s="266">
        <v>530.90000000000009</v>
      </c>
      <c r="J133" s="266">
        <v>546.90000000000009</v>
      </c>
      <c r="K133" s="266">
        <v>551.29999999999995</v>
      </c>
      <c r="L133" s="266">
        <v>554.90000000000009</v>
      </c>
      <c r="M133" s="267">
        <v>547.70000000000005</v>
      </c>
      <c r="N133" s="267">
        <v>539.70000000000005</v>
      </c>
      <c r="O133" s="267">
        <v>10568400</v>
      </c>
      <c r="P133" s="268">
        <v>1.9918934568616098E-2</v>
      </c>
    </row>
    <row r="134" spans="1:16" ht="12.75" customHeight="1">
      <c r="A134" s="259">
        <v>124</v>
      </c>
      <c r="B134" s="272" t="s">
        <v>56</v>
      </c>
      <c r="C134" s="264" t="s">
        <v>175</v>
      </c>
      <c r="D134" s="265">
        <v>45288</v>
      </c>
      <c r="E134" s="264">
        <v>10658.5</v>
      </c>
      <c r="F134" s="264">
        <v>10692.816666666666</v>
      </c>
      <c r="G134" s="266">
        <v>10581.033333333331</v>
      </c>
      <c r="H134" s="266">
        <v>10503.566666666666</v>
      </c>
      <c r="I134" s="266">
        <v>10391.783333333331</v>
      </c>
      <c r="J134" s="266">
        <v>10770.283333333331</v>
      </c>
      <c r="K134" s="266">
        <v>10882.066666666664</v>
      </c>
      <c r="L134" s="266">
        <v>10959.533333333331</v>
      </c>
      <c r="M134" s="267">
        <v>10804.6</v>
      </c>
      <c r="N134" s="267">
        <v>10615.35</v>
      </c>
      <c r="O134" s="267">
        <v>2576950</v>
      </c>
      <c r="P134" s="268">
        <v>3.9934546304593449E-3</v>
      </c>
    </row>
    <row r="135" spans="1:16" ht="12.75" customHeight="1">
      <c r="A135" s="259">
        <v>125</v>
      </c>
      <c r="B135" s="272" t="s">
        <v>59</v>
      </c>
      <c r="C135" s="264" t="s">
        <v>176</v>
      </c>
      <c r="D135" s="265">
        <v>45288</v>
      </c>
      <c r="E135" s="264">
        <v>1066.5999999999999</v>
      </c>
      <c r="F135" s="264">
        <v>1069.8833333333332</v>
      </c>
      <c r="G135" s="266">
        <v>1057.7666666666664</v>
      </c>
      <c r="H135" s="266">
        <v>1048.9333333333332</v>
      </c>
      <c r="I135" s="266">
        <v>1036.8166666666664</v>
      </c>
      <c r="J135" s="266">
        <v>1078.7166666666665</v>
      </c>
      <c r="K135" s="266">
        <v>1090.8333333333333</v>
      </c>
      <c r="L135" s="266">
        <v>1099.6666666666665</v>
      </c>
      <c r="M135" s="267">
        <v>1082</v>
      </c>
      <c r="N135" s="267">
        <v>1061.05</v>
      </c>
      <c r="O135" s="267">
        <v>9489200</v>
      </c>
      <c r="P135" s="268">
        <v>2.9699962020508924E-2</v>
      </c>
    </row>
    <row r="136" spans="1:16" ht="12.75" customHeight="1">
      <c r="A136" s="259">
        <v>126</v>
      </c>
      <c r="B136" s="272" t="s">
        <v>45</v>
      </c>
      <c r="C136" s="271" t="s">
        <v>177</v>
      </c>
      <c r="D136" s="265">
        <v>45288</v>
      </c>
      <c r="E136" s="264">
        <v>3194.05</v>
      </c>
      <c r="F136" s="264">
        <v>3203.9</v>
      </c>
      <c r="G136" s="266">
        <v>3169.2000000000003</v>
      </c>
      <c r="H136" s="266">
        <v>3144.3500000000004</v>
      </c>
      <c r="I136" s="266">
        <v>3109.6500000000005</v>
      </c>
      <c r="J136" s="266">
        <v>3228.75</v>
      </c>
      <c r="K136" s="266">
        <v>3263.45</v>
      </c>
      <c r="L136" s="266">
        <v>3288.2999999999997</v>
      </c>
      <c r="M136" s="267">
        <v>3238.6</v>
      </c>
      <c r="N136" s="267">
        <v>3179.05</v>
      </c>
      <c r="O136" s="267">
        <v>2352400</v>
      </c>
      <c r="P136" s="268">
        <v>-1.3751467382190173E-2</v>
      </c>
    </row>
    <row r="137" spans="1:16" ht="12.75" customHeight="1">
      <c r="A137" s="259">
        <v>127</v>
      </c>
      <c r="B137" s="272" t="s">
        <v>43</v>
      </c>
      <c r="C137" s="271" t="s">
        <v>178</v>
      </c>
      <c r="D137" s="265">
        <v>45288</v>
      </c>
      <c r="E137" s="264">
        <v>1675.3</v>
      </c>
      <c r="F137" s="264">
        <v>1681.9666666666665</v>
      </c>
      <c r="G137" s="266">
        <v>1659.9833333333329</v>
      </c>
      <c r="H137" s="266">
        <v>1644.6666666666665</v>
      </c>
      <c r="I137" s="266">
        <v>1622.6833333333329</v>
      </c>
      <c r="J137" s="266">
        <v>1697.2833333333328</v>
      </c>
      <c r="K137" s="266">
        <v>1719.2666666666664</v>
      </c>
      <c r="L137" s="266">
        <v>1734.5833333333328</v>
      </c>
      <c r="M137" s="267">
        <v>1703.95</v>
      </c>
      <c r="N137" s="267">
        <v>1666.65</v>
      </c>
      <c r="O137" s="267">
        <v>1077600</v>
      </c>
      <c r="P137" s="268">
        <v>2.7851964898893553E-2</v>
      </c>
    </row>
    <row r="138" spans="1:16" ht="12.75" customHeight="1">
      <c r="A138" s="259">
        <v>128</v>
      </c>
      <c r="B138" s="272" t="s">
        <v>68</v>
      </c>
      <c r="C138" s="264" t="s">
        <v>179</v>
      </c>
      <c r="D138" s="265">
        <v>45288</v>
      </c>
      <c r="E138" s="264">
        <v>1025.7</v>
      </c>
      <c r="F138" s="264">
        <v>1025</v>
      </c>
      <c r="G138" s="266">
        <v>1016.25</v>
      </c>
      <c r="H138" s="266">
        <v>1006.8</v>
      </c>
      <c r="I138" s="266">
        <v>998.05</v>
      </c>
      <c r="J138" s="266">
        <v>1034.45</v>
      </c>
      <c r="K138" s="266">
        <v>1043.2</v>
      </c>
      <c r="L138" s="266">
        <v>1052.6500000000001</v>
      </c>
      <c r="M138" s="267">
        <v>1033.75</v>
      </c>
      <c r="N138" s="267">
        <v>1015.55</v>
      </c>
      <c r="O138" s="267">
        <v>6141600</v>
      </c>
      <c r="P138" s="268">
        <v>-2.1539638032118277E-2</v>
      </c>
    </row>
    <row r="139" spans="1:16" ht="12.75" customHeight="1">
      <c r="A139" s="259">
        <v>129</v>
      </c>
      <c r="B139" s="272" t="s">
        <v>84</v>
      </c>
      <c r="C139" s="264" t="s">
        <v>180</v>
      </c>
      <c r="D139" s="265">
        <v>45288</v>
      </c>
      <c r="E139" s="264">
        <v>1124.05</v>
      </c>
      <c r="F139" s="264">
        <v>1122.6833333333334</v>
      </c>
      <c r="G139" s="266">
        <v>1117.3666666666668</v>
      </c>
      <c r="H139" s="266">
        <v>1110.6833333333334</v>
      </c>
      <c r="I139" s="266">
        <v>1105.3666666666668</v>
      </c>
      <c r="J139" s="266">
        <v>1129.3666666666668</v>
      </c>
      <c r="K139" s="266">
        <v>1134.6833333333334</v>
      </c>
      <c r="L139" s="266">
        <v>1141.3666666666668</v>
      </c>
      <c r="M139" s="267">
        <v>1128</v>
      </c>
      <c r="N139" s="267">
        <v>1116</v>
      </c>
      <c r="O139" s="267">
        <v>2025600</v>
      </c>
      <c r="P139" s="268">
        <v>-3.9339103068450039E-3</v>
      </c>
    </row>
    <row r="140" spans="1:16" ht="12.75" customHeight="1">
      <c r="A140" s="259">
        <v>130</v>
      </c>
      <c r="B140" s="272" t="s">
        <v>56</v>
      </c>
      <c r="C140" s="269" t="s">
        <v>181</v>
      </c>
      <c r="D140" s="265">
        <v>45288</v>
      </c>
      <c r="E140" s="264">
        <v>94.45</v>
      </c>
      <c r="F140" s="264">
        <v>94.516666666666666</v>
      </c>
      <c r="G140" s="266">
        <v>93.633333333333326</v>
      </c>
      <c r="H140" s="266">
        <v>92.816666666666663</v>
      </c>
      <c r="I140" s="266">
        <v>91.933333333333323</v>
      </c>
      <c r="J140" s="266">
        <v>95.333333333333329</v>
      </c>
      <c r="K140" s="266">
        <v>96.216666666666683</v>
      </c>
      <c r="L140" s="266">
        <v>97.033333333333331</v>
      </c>
      <c r="M140" s="267">
        <v>95.4</v>
      </c>
      <c r="N140" s="267">
        <v>93.7</v>
      </c>
      <c r="O140" s="267">
        <v>93208800</v>
      </c>
      <c r="P140" s="268">
        <v>4.360798714711958E-3</v>
      </c>
    </row>
    <row r="141" spans="1:16" ht="12.75" customHeight="1">
      <c r="A141" s="259">
        <v>131</v>
      </c>
      <c r="B141" s="272" t="s">
        <v>87</v>
      </c>
      <c r="C141" s="264" t="s">
        <v>182</v>
      </c>
      <c r="D141" s="265">
        <v>45288</v>
      </c>
      <c r="E141" s="264">
        <v>2400.3000000000002</v>
      </c>
      <c r="F141" s="264">
        <v>2393.6833333333338</v>
      </c>
      <c r="G141" s="266">
        <v>2368.9666666666676</v>
      </c>
      <c r="H141" s="266">
        <v>2337.6333333333337</v>
      </c>
      <c r="I141" s="266">
        <v>2312.9166666666674</v>
      </c>
      <c r="J141" s="266">
        <v>2425.0166666666678</v>
      </c>
      <c r="K141" s="266">
        <v>2449.733333333334</v>
      </c>
      <c r="L141" s="266">
        <v>2481.066666666668</v>
      </c>
      <c r="M141" s="267">
        <v>2418.4</v>
      </c>
      <c r="N141" s="267">
        <v>2362.35</v>
      </c>
      <c r="O141" s="267">
        <v>2418900</v>
      </c>
      <c r="P141" s="268">
        <v>4.7891350964974981E-2</v>
      </c>
    </row>
    <row r="142" spans="1:16" ht="12.75" customHeight="1">
      <c r="A142" s="259">
        <v>132</v>
      </c>
      <c r="B142" s="272" t="s">
        <v>56</v>
      </c>
      <c r="C142" s="264" t="s">
        <v>183</v>
      </c>
      <c r="D142" s="265">
        <v>45288</v>
      </c>
      <c r="E142" s="264">
        <v>114710.35</v>
      </c>
      <c r="F142" s="264">
        <v>114641.05</v>
      </c>
      <c r="G142" s="266">
        <v>114069.3</v>
      </c>
      <c r="H142" s="266">
        <v>113428.25</v>
      </c>
      <c r="I142" s="266">
        <v>112856.5</v>
      </c>
      <c r="J142" s="266">
        <v>115282.1</v>
      </c>
      <c r="K142" s="266">
        <v>115853.85</v>
      </c>
      <c r="L142" s="266">
        <v>116494.90000000001</v>
      </c>
      <c r="M142" s="267">
        <v>115212.8</v>
      </c>
      <c r="N142" s="267">
        <v>114000</v>
      </c>
      <c r="O142" s="267">
        <v>36925</v>
      </c>
      <c r="P142" s="268">
        <v>3.0129725205746968E-2</v>
      </c>
    </row>
    <row r="143" spans="1:16" ht="12.75" customHeight="1">
      <c r="A143" s="259">
        <v>133</v>
      </c>
      <c r="B143" s="272" t="s">
        <v>68</v>
      </c>
      <c r="C143" s="264" t="s">
        <v>184</v>
      </c>
      <c r="D143" s="265">
        <v>45288</v>
      </c>
      <c r="E143" s="264">
        <v>1433.7</v>
      </c>
      <c r="F143" s="264">
        <v>1431.25</v>
      </c>
      <c r="G143" s="266">
        <v>1423.5</v>
      </c>
      <c r="H143" s="266">
        <v>1413.3</v>
      </c>
      <c r="I143" s="266">
        <v>1405.55</v>
      </c>
      <c r="J143" s="266">
        <v>1441.45</v>
      </c>
      <c r="K143" s="266">
        <v>1449.2</v>
      </c>
      <c r="L143" s="266">
        <v>1459.4</v>
      </c>
      <c r="M143" s="267">
        <v>1439</v>
      </c>
      <c r="N143" s="267">
        <v>1421.05</v>
      </c>
      <c r="O143" s="267">
        <v>6725950</v>
      </c>
      <c r="P143" s="268">
        <v>1.2418246543588045E-2</v>
      </c>
    </row>
    <row r="144" spans="1:16" ht="12.75" customHeight="1">
      <c r="A144" s="259">
        <v>134</v>
      </c>
      <c r="B144" s="272" t="s">
        <v>132</v>
      </c>
      <c r="C144" s="264" t="s">
        <v>185</v>
      </c>
      <c r="D144" s="265">
        <v>45288</v>
      </c>
      <c r="E144" s="264">
        <v>99.95</v>
      </c>
      <c r="F144" s="264">
        <v>99.166666666666671</v>
      </c>
      <c r="G144" s="266">
        <v>97.033333333333346</v>
      </c>
      <c r="H144" s="266">
        <v>94.116666666666674</v>
      </c>
      <c r="I144" s="266">
        <v>91.983333333333348</v>
      </c>
      <c r="J144" s="266">
        <v>102.08333333333334</v>
      </c>
      <c r="K144" s="266">
        <v>104.21666666666667</v>
      </c>
      <c r="L144" s="266">
        <v>107.13333333333334</v>
      </c>
      <c r="M144" s="267">
        <v>101.3</v>
      </c>
      <c r="N144" s="267">
        <v>96.25</v>
      </c>
      <c r="O144" s="267">
        <v>84645000</v>
      </c>
      <c r="P144" s="268">
        <v>8.9592585441204867E-2</v>
      </c>
    </row>
    <row r="145" spans="1:16" ht="12.75" customHeight="1">
      <c r="A145" s="259">
        <v>135</v>
      </c>
      <c r="B145" s="272" t="s">
        <v>45</v>
      </c>
      <c r="C145" s="264" t="s">
        <v>186</v>
      </c>
      <c r="D145" s="265">
        <v>45288</v>
      </c>
      <c r="E145" s="264">
        <v>4785.6000000000004</v>
      </c>
      <c r="F145" s="264">
        <v>4790.333333333333</v>
      </c>
      <c r="G145" s="266">
        <v>4733.6666666666661</v>
      </c>
      <c r="H145" s="266">
        <v>4681.7333333333327</v>
      </c>
      <c r="I145" s="266">
        <v>4625.0666666666657</v>
      </c>
      <c r="J145" s="266">
        <v>4842.2666666666664</v>
      </c>
      <c r="K145" s="266">
        <v>4898.9333333333325</v>
      </c>
      <c r="L145" s="266">
        <v>4950.8666666666668</v>
      </c>
      <c r="M145" s="267">
        <v>4847</v>
      </c>
      <c r="N145" s="267">
        <v>4738.3999999999996</v>
      </c>
      <c r="O145" s="267">
        <v>1480800</v>
      </c>
      <c r="P145" s="268">
        <v>-3.2310177705977385E-3</v>
      </c>
    </row>
    <row r="146" spans="1:16" ht="12.75" customHeight="1">
      <c r="A146" s="259">
        <v>136</v>
      </c>
      <c r="B146" s="272" t="s">
        <v>39</v>
      </c>
      <c r="C146" s="264" t="s">
        <v>187</v>
      </c>
      <c r="D146" s="265">
        <v>45288</v>
      </c>
      <c r="E146" s="264">
        <v>3817.05</v>
      </c>
      <c r="F146" s="264">
        <v>3823.3833333333332</v>
      </c>
      <c r="G146" s="266">
        <v>3794.7666666666664</v>
      </c>
      <c r="H146" s="266">
        <v>3772.4833333333331</v>
      </c>
      <c r="I146" s="266">
        <v>3743.8666666666663</v>
      </c>
      <c r="J146" s="266">
        <v>3845.6666666666665</v>
      </c>
      <c r="K146" s="266">
        <v>3874.2833333333333</v>
      </c>
      <c r="L146" s="266">
        <v>3896.5666666666666</v>
      </c>
      <c r="M146" s="267">
        <v>3852</v>
      </c>
      <c r="N146" s="267">
        <v>3801.1</v>
      </c>
      <c r="O146" s="267">
        <v>852000</v>
      </c>
      <c r="P146" s="268">
        <v>9.0602238408243035E-3</v>
      </c>
    </row>
    <row r="147" spans="1:16" ht="12.75" customHeight="1">
      <c r="A147" s="259">
        <v>137</v>
      </c>
      <c r="B147" s="272" t="s">
        <v>59</v>
      </c>
      <c r="C147" s="264" t="s">
        <v>188</v>
      </c>
      <c r="D147" s="265">
        <v>45288</v>
      </c>
      <c r="E147" s="264">
        <v>25061.8</v>
      </c>
      <c r="F147" s="264">
        <v>25040.316666666669</v>
      </c>
      <c r="G147" s="266">
        <v>24832.633333333339</v>
      </c>
      <c r="H147" s="266">
        <v>24603.466666666671</v>
      </c>
      <c r="I147" s="266">
        <v>24395.78333333334</v>
      </c>
      <c r="J147" s="266">
        <v>25269.483333333337</v>
      </c>
      <c r="K147" s="266">
        <v>25477.166666666664</v>
      </c>
      <c r="L147" s="266">
        <v>25706.333333333336</v>
      </c>
      <c r="M147" s="267">
        <v>25248</v>
      </c>
      <c r="N147" s="267">
        <v>24811.15</v>
      </c>
      <c r="O147" s="267">
        <v>361920</v>
      </c>
      <c r="P147" s="268">
        <v>2.0182658698838653E-2</v>
      </c>
    </row>
    <row r="148" spans="1:16" ht="12.75" customHeight="1">
      <c r="A148" s="259">
        <v>138</v>
      </c>
      <c r="B148" s="272" t="s">
        <v>132</v>
      </c>
      <c r="C148" s="264" t="s">
        <v>189</v>
      </c>
      <c r="D148" s="265">
        <v>45288</v>
      </c>
      <c r="E148" s="264">
        <v>185.5</v>
      </c>
      <c r="F148" s="264">
        <v>185.36666666666665</v>
      </c>
      <c r="G148" s="266">
        <v>182.58333333333329</v>
      </c>
      <c r="H148" s="266">
        <v>179.66666666666663</v>
      </c>
      <c r="I148" s="266">
        <v>176.88333333333327</v>
      </c>
      <c r="J148" s="266">
        <v>188.2833333333333</v>
      </c>
      <c r="K148" s="266">
        <v>191.06666666666666</v>
      </c>
      <c r="L148" s="266">
        <v>193.98333333333332</v>
      </c>
      <c r="M148" s="267">
        <v>188.15</v>
      </c>
      <c r="N148" s="267">
        <v>182.45</v>
      </c>
      <c r="O148" s="267">
        <v>82305000</v>
      </c>
      <c r="P148" s="268">
        <v>2.1160180894422422E-2</v>
      </c>
    </row>
    <row r="149" spans="1:16" ht="12.75" customHeight="1">
      <c r="A149" s="259">
        <v>139</v>
      </c>
      <c r="B149" s="272" t="s">
        <v>190</v>
      </c>
      <c r="C149" s="264" t="s">
        <v>191</v>
      </c>
      <c r="D149" s="265">
        <v>45288</v>
      </c>
      <c r="E149" s="264">
        <v>282.85000000000002</v>
      </c>
      <c r="F149" s="264">
        <v>284.2</v>
      </c>
      <c r="G149" s="266">
        <v>279.39999999999998</v>
      </c>
      <c r="H149" s="266">
        <v>275.95</v>
      </c>
      <c r="I149" s="266">
        <v>271.14999999999998</v>
      </c>
      <c r="J149" s="266">
        <v>287.64999999999998</v>
      </c>
      <c r="K149" s="266">
        <v>292.45000000000005</v>
      </c>
      <c r="L149" s="266">
        <v>295.89999999999998</v>
      </c>
      <c r="M149" s="267">
        <v>289</v>
      </c>
      <c r="N149" s="267">
        <v>280.75</v>
      </c>
      <c r="O149" s="267">
        <v>103146000</v>
      </c>
      <c r="P149" s="268">
        <v>8.8023003344874125E-3</v>
      </c>
    </row>
    <row r="150" spans="1:16" ht="12.75" customHeight="1">
      <c r="A150" s="259">
        <v>140</v>
      </c>
      <c r="B150" s="272" t="s">
        <v>108</v>
      </c>
      <c r="C150" s="269" t="s">
        <v>192</v>
      </c>
      <c r="D150" s="265">
        <v>45288</v>
      </c>
      <c r="E150" s="264">
        <v>1469.25</v>
      </c>
      <c r="F150" s="264">
        <v>1461.8666666666668</v>
      </c>
      <c r="G150" s="266">
        <v>1450.7333333333336</v>
      </c>
      <c r="H150" s="266">
        <v>1432.2166666666667</v>
      </c>
      <c r="I150" s="266">
        <v>1421.0833333333335</v>
      </c>
      <c r="J150" s="266">
        <v>1480.3833333333337</v>
      </c>
      <c r="K150" s="266">
        <v>1491.5166666666669</v>
      </c>
      <c r="L150" s="266">
        <v>1510.0333333333338</v>
      </c>
      <c r="M150" s="267">
        <v>1473</v>
      </c>
      <c r="N150" s="267">
        <v>1443.35</v>
      </c>
      <c r="O150" s="267">
        <v>8796900</v>
      </c>
      <c r="P150" s="268">
        <v>3.3640401381806219E-2</v>
      </c>
    </row>
    <row r="151" spans="1:16" ht="12.75" customHeight="1">
      <c r="A151" s="259">
        <v>141</v>
      </c>
      <c r="B151" s="272" t="s">
        <v>87</v>
      </c>
      <c r="C151" s="271" t="s">
        <v>193</v>
      </c>
      <c r="D151" s="265">
        <v>45288</v>
      </c>
      <c r="E151" s="264">
        <v>4138.1499999999996</v>
      </c>
      <c r="F151" s="264">
        <v>4126.6166666666659</v>
      </c>
      <c r="G151" s="266">
        <v>4074.2333333333318</v>
      </c>
      <c r="H151" s="266">
        <v>4010.3166666666657</v>
      </c>
      <c r="I151" s="266">
        <v>3957.9333333333316</v>
      </c>
      <c r="J151" s="266">
        <v>4190.5333333333319</v>
      </c>
      <c r="K151" s="266">
        <v>4242.9166666666652</v>
      </c>
      <c r="L151" s="266">
        <v>4306.8333333333321</v>
      </c>
      <c r="M151" s="267">
        <v>4179</v>
      </c>
      <c r="N151" s="267">
        <v>4062.7</v>
      </c>
      <c r="O151" s="267">
        <v>634000</v>
      </c>
      <c r="P151" s="268">
        <v>8.0804636890555739E-2</v>
      </c>
    </row>
    <row r="152" spans="1:16" ht="12.75" customHeight="1">
      <c r="A152" s="259">
        <v>142</v>
      </c>
      <c r="B152" s="272" t="s">
        <v>84</v>
      </c>
      <c r="C152" s="264" t="s">
        <v>194</v>
      </c>
      <c r="D152" s="265">
        <v>45288</v>
      </c>
      <c r="E152" s="264">
        <v>202.9</v>
      </c>
      <c r="F152" s="264">
        <v>202.38333333333335</v>
      </c>
      <c r="G152" s="266">
        <v>200.4666666666667</v>
      </c>
      <c r="H152" s="266">
        <v>198.03333333333333</v>
      </c>
      <c r="I152" s="266">
        <v>196.11666666666667</v>
      </c>
      <c r="J152" s="266">
        <v>204.81666666666672</v>
      </c>
      <c r="K152" s="266">
        <v>206.73333333333341</v>
      </c>
      <c r="L152" s="266">
        <v>209.16666666666674</v>
      </c>
      <c r="M152" s="267">
        <v>204.3</v>
      </c>
      <c r="N152" s="267">
        <v>199.95</v>
      </c>
      <c r="O152" s="267">
        <v>52502450</v>
      </c>
      <c r="P152" s="268">
        <v>8.7284562467638133E-3</v>
      </c>
    </row>
    <row r="153" spans="1:16" ht="12.75" customHeight="1">
      <c r="A153" s="259">
        <v>143</v>
      </c>
      <c r="B153" s="272" t="s">
        <v>47</v>
      </c>
      <c r="C153" s="264" t="s">
        <v>195</v>
      </c>
      <c r="D153" s="265">
        <v>45288</v>
      </c>
      <c r="E153" s="264">
        <v>36992.75</v>
      </c>
      <c r="F153" s="264">
        <v>37225.616666666669</v>
      </c>
      <c r="G153" s="266">
        <v>36663.233333333337</v>
      </c>
      <c r="H153" s="266">
        <v>36333.716666666667</v>
      </c>
      <c r="I153" s="266">
        <v>35771.333333333336</v>
      </c>
      <c r="J153" s="266">
        <v>37555.133333333339</v>
      </c>
      <c r="K153" s="266">
        <v>38117.51666666667</v>
      </c>
      <c r="L153" s="266">
        <v>38447.03333333334</v>
      </c>
      <c r="M153" s="267">
        <v>37788</v>
      </c>
      <c r="N153" s="267">
        <v>36896.1</v>
      </c>
      <c r="O153" s="267">
        <v>167805</v>
      </c>
      <c r="P153" s="268">
        <v>9.4832648267762776E-2</v>
      </c>
    </row>
    <row r="154" spans="1:16" ht="12.75" customHeight="1">
      <c r="A154" s="259">
        <v>144</v>
      </c>
      <c r="B154" s="272" t="s">
        <v>43</v>
      </c>
      <c r="C154" s="264" t="s">
        <v>196</v>
      </c>
      <c r="D154" s="265">
        <v>45288</v>
      </c>
      <c r="E154" s="264">
        <v>944.65</v>
      </c>
      <c r="F154" s="264">
        <v>947.25</v>
      </c>
      <c r="G154" s="266">
        <v>935.8</v>
      </c>
      <c r="H154" s="266">
        <v>926.94999999999993</v>
      </c>
      <c r="I154" s="266">
        <v>915.49999999999989</v>
      </c>
      <c r="J154" s="266">
        <v>956.1</v>
      </c>
      <c r="K154" s="266">
        <v>967.55000000000007</v>
      </c>
      <c r="L154" s="266">
        <v>976.40000000000009</v>
      </c>
      <c r="M154" s="267">
        <v>958.7</v>
      </c>
      <c r="N154" s="267">
        <v>938.4</v>
      </c>
      <c r="O154" s="267">
        <v>11637750</v>
      </c>
      <c r="P154" s="268">
        <v>2.5239511067063097E-2</v>
      </c>
    </row>
    <row r="155" spans="1:16" ht="12.75" customHeight="1">
      <c r="A155" s="259">
        <v>145</v>
      </c>
      <c r="B155" s="272" t="s">
        <v>87</v>
      </c>
      <c r="C155" s="269" t="s">
        <v>197</v>
      </c>
      <c r="D155" s="265">
        <v>45288</v>
      </c>
      <c r="E155" s="264">
        <v>6341</v>
      </c>
      <c r="F155" s="264">
        <v>6355.0333333333328</v>
      </c>
      <c r="G155" s="266">
        <v>6293.3666666666659</v>
      </c>
      <c r="H155" s="266">
        <v>6245.7333333333327</v>
      </c>
      <c r="I155" s="266">
        <v>6184.0666666666657</v>
      </c>
      <c r="J155" s="266">
        <v>6402.6666666666661</v>
      </c>
      <c r="K155" s="266">
        <v>6464.3333333333339</v>
      </c>
      <c r="L155" s="266">
        <v>6511.9666666666662</v>
      </c>
      <c r="M155" s="267">
        <v>6416.7</v>
      </c>
      <c r="N155" s="267">
        <v>6307.4</v>
      </c>
      <c r="O155" s="267">
        <v>2385325</v>
      </c>
      <c r="P155" s="268">
        <v>-1.3666201478265364E-2</v>
      </c>
    </row>
    <row r="156" spans="1:16" ht="12.75" customHeight="1">
      <c r="A156" s="259">
        <v>146</v>
      </c>
      <c r="B156" s="272" t="s">
        <v>84</v>
      </c>
      <c r="C156" s="264" t="s">
        <v>198</v>
      </c>
      <c r="D156" s="265">
        <v>45288</v>
      </c>
      <c r="E156" s="264">
        <v>212.35</v>
      </c>
      <c r="F156" s="264">
        <v>211.05000000000004</v>
      </c>
      <c r="G156" s="266">
        <v>208.60000000000008</v>
      </c>
      <c r="H156" s="266">
        <v>204.85000000000005</v>
      </c>
      <c r="I156" s="266">
        <v>202.40000000000009</v>
      </c>
      <c r="J156" s="266">
        <v>214.80000000000007</v>
      </c>
      <c r="K156" s="266">
        <v>217.25000000000006</v>
      </c>
      <c r="L156" s="266">
        <v>221.00000000000006</v>
      </c>
      <c r="M156" s="267">
        <v>213.5</v>
      </c>
      <c r="N156" s="267">
        <v>207.3</v>
      </c>
      <c r="O156" s="267">
        <v>47928000</v>
      </c>
      <c r="P156" s="268">
        <v>1.2613297838625848E-2</v>
      </c>
    </row>
    <row r="157" spans="1:16" ht="12.75" customHeight="1">
      <c r="A157" s="259">
        <v>147</v>
      </c>
      <c r="B157" s="272" t="s">
        <v>68</v>
      </c>
      <c r="C157" s="264" t="s">
        <v>199</v>
      </c>
      <c r="D157" s="265">
        <v>45288</v>
      </c>
      <c r="E157" s="264">
        <v>381.05</v>
      </c>
      <c r="F157" s="264">
        <v>382.66666666666669</v>
      </c>
      <c r="G157" s="266">
        <v>375.93333333333339</v>
      </c>
      <c r="H157" s="266">
        <v>370.81666666666672</v>
      </c>
      <c r="I157" s="266">
        <v>364.08333333333343</v>
      </c>
      <c r="J157" s="266">
        <v>387.78333333333336</v>
      </c>
      <c r="K157" s="266">
        <v>394.51666666666659</v>
      </c>
      <c r="L157" s="266">
        <v>399.63333333333333</v>
      </c>
      <c r="M157" s="267">
        <v>389.4</v>
      </c>
      <c r="N157" s="267">
        <v>377.55</v>
      </c>
      <c r="O157" s="267">
        <v>55319500</v>
      </c>
      <c r="P157" s="268">
        <v>3.9842668803263169E-2</v>
      </c>
    </row>
    <row r="158" spans="1:16" ht="12.75" customHeight="1">
      <c r="A158" s="259">
        <v>148</v>
      </c>
      <c r="B158" s="272" t="s">
        <v>59</v>
      </c>
      <c r="C158" s="264" t="s">
        <v>200</v>
      </c>
      <c r="D158" s="265">
        <v>45288</v>
      </c>
      <c r="E158" s="264">
        <v>2592.1</v>
      </c>
      <c r="F158" s="264">
        <v>2604</v>
      </c>
      <c r="G158" s="266">
        <v>2575.1</v>
      </c>
      <c r="H158" s="266">
        <v>2558.1</v>
      </c>
      <c r="I158" s="266">
        <v>2529.1999999999998</v>
      </c>
      <c r="J158" s="266">
        <v>2621</v>
      </c>
      <c r="K158" s="266">
        <v>2649.8999999999996</v>
      </c>
      <c r="L158" s="266">
        <v>2666.9</v>
      </c>
      <c r="M158" s="267">
        <v>2632.9</v>
      </c>
      <c r="N158" s="267">
        <v>2587</v>
      </c>
      <c r="O158" s="267">
        <v>2385000</v>
      </c>
      <c r="P158" s="268">
        <v>2.5696161703042685E-2</v>
      </c>
    </row>
    <row r="159" spans="1:16" ht="12.75" customHeight="1">
      <c r="A159" s="259">
        <v>149</v>
      </c>
      <c r="B159" s="272" t="s">
        <v>39</v>
      </c>
      <c r="C159" s="264" t="s">
        <v>201</v>
      </c>
      <c r="D159" s="265">
        <v>45288</v>
      </c>
      <c r="E159" s="264">
        <v>3884.95</v>
      </c>
      <c r="F159" s="264">
        <v>3889.1333333333332</v>
      </c>
      <c r="G159" s="266">
        <v>3834.7666666666664</v>
      </c>
      <c r="H159" s="266">
        <v>3784.583333333333</v>
      </c>
      <c r="I159" s="266">
        <v>3730.2166666666662</v>
      </c>
      <c r="J159" s="266">
        <v>3939.3166666666666</v>
      </c>
      <c r="K159" s="266">
        <v>3993.6833333333334</v>
      </c>
      <c r="L159" s="266">
        <v>4043.8666666666668</v>
      </c>
      <c r="M159" s="267">
        <v>3943.5</v>
      </c>
      <c r="N159" s="267">
        <v>3838.95</v>
      </c>
      <c r="O159" s="267">
        <v>1637250</v>
      </c>
      <c r="P159" s="268">
        <v>2.1047708138447148E-2</v>
      </c>
    </row>
    <row r="160" spans="1:16" ht="12.75" customHeight="1">
      <c r="A160" s="259">
        <v>150</v>
      </c>
      <c r="B160" s="272" t="s">
        <v>63</v>
      </c>
      <c r="C160" s="264" t="s">
        <v>202</v>
      </c>
      <c r="D160" s="265">
        <v>45288</v>
      </c>
      <c r="E160" s="264">
        <v>86</v>
      </c>
      <c r="F160" s="264">
        <v>86</v>
      </c>
      <c r="G160" s="266">
        <v>85.15</v>
      </c>
      <c r="H160" s="266">
        <v>84.300000000000011</v>
      </c>
      <c r="I160" s="266">
        <v>83.450000000000017</v>
      </c>
      <c r="J160" s="266">
        <v>86.85</v>
      </c>
      <c r="K160" s="266">
        <v>87.699999999999989</v>
      </c>
      <c r="L160" s="266">
        <v>88.549999999999983</v>
      </c>
      <c r="M160" s="267">
        <v>86.85</v>
      </c>
      <c r="N160" s="267">
        <v>85.15</v>
      </c>
      <c r="O160" s="267">
        <v>257160000</v>
      </c>
      <c r="P160" s="268">
        <v>-4.2746956602546229E-3</v>
      </c>
    </row>
    <row r="161" spans="1:16" ht="12.75" customHeight="1">
      <c r="A161" s="259">
        <v>151</v>
      </c>
      <c r="B161" s="272" t="s">
        <v>45</v>
      </c>
      <c r="C161" s="271" t="s">
        <v>203</v>
      </c>
      <c r="D161" s="265">
        <v>45288</v>
      </c>
      <c r="E161" s="264">
        <v>5343.6</v>
      </c>
      <c r="F161" s="264">
        <v>5372.4833333333336</v>
      </c>
      <c r="G161" s="266">
        <v>5303.166666666667</v>
      </c>
      <c r="H161" s="266">
        <v>5262.7333333333336</v>
      </c>
      <c r="I161" s="266">
        <v>5193.416666666667</v>
      </c>
      <c r="J161" s="266">
        <v>5412.916666666667</v>
      </c>
      <c r="K161" s="266">
        <v>5482.2333333333327</v>
      </c>
      <c r="L161" s="266">
        <v>5522.666666666667</v>
      </c>
      <c r="M161" s="267">
        <v>5441.8</v>
      </c>
      <c r="N161" s="267">
        <v>5332.05</v>
      </c>
      <c r="O161" s="267">
        <v>2187300</v>
      </c>
      <c r="P161" s="268">
        <v>7.3679560180640091E-2</v>
      </c>
    </row>
    <row r="162" spans="1:16" ht="12.75" customHeight="1">
      <c r="A162" s="259">
        <v>152</v>
      </c>
      <c r="B162" s="272" t="s">
        <v>190</v>
      </c>
      <c r="C162" s="264" t="s">
        <v>204</v>
      </c>
      <c r="D162" s="265">
        <v>45288</v>
      </c>
      <c r="E162" s="264">
        <v>225.25</v>
      </c>
      <c r="F162" s="264">
        <v>225.35</v>
      </c>
      <c r="G162" s="266">
        <v>223.29999999999998</v>
      </c>
      <c r="H162" s="266">
        <v>221.35</v>
      </c>
      <c r="I162" s="266">
        <v>219.29999999999998</v>
      </c>
      <c r="J162" s="266">
        <v>227.29999999999998</v>
      </c>
      <c r="K162" s="266">
        <v>229.35</v>
      </c>
      <c r="L162" s="266">
        <v>231.29999999999998</v>
      </c>
      <c r="M162" s="267">
        <v>227.4</v>
      </c>
      <c r="N162" s="267">
        <v>223.4</v>
      </c>
      <c r="O162" s="267">
        <v>86896800</v>
      </c>
      <c r="P162" s="268">
        <v>1.7193426042983566E-2</v>
      </c>
    </row>
    <row r="163" spans="1:16" ht="12.75" customHeight="1">
      <c r="A163" s="259">
        <v>153</v>
      </c>
      <c r="B163" s="272" t="s">
        <v>205</v>
      </c>
      <c r="C163" s="264" t="s">
        <v>206</v>
      </c>
      <c r="D163" s="265">
        <v>45288</v>
      </c>
      <c r="E163" s="264">
        <v>1738.65</v>
      </c>
      <c r="F163" s="264">
        <v>1741.0333333333335</v>
      </c>
      <c r="G163" s="266">
        <v>1729.0666666666671</v>
      </c>
      <c r="H163" s="266">
        <v>1719.4833333333336</v>
      </c>
      <c r="I163" s="266">
        <v>1707.5166666666671</v>
      </c>
      <c r="J163" s="266">
        <v>1750.616666666667</v>
      </c>
      <c r="K163" s="266">
        <v>1762.5833333333337</v>
      </c>
      <c r="L163" s="266">
        <v>1772.166666666667</v>
      </c>
      <c r="M163" s="267">
        <v>1753</v>
      </c>
      <c r="N163" s="267">
        <v>1731.45</v>
      </c>
      <c r="O163" s="267">
        <v>5563283</v>
      </c>
      <c r="P163" s="268">
        <v>-1.0568222946073109E-2</v>
      </c>
    </row>
    <row r="164" spans="1:16" ht="12.75" customHeight="1">
      <c r="A164" s="259">
        <v>154</v>
      </c>
      <c r="B164" s="272" t="s">
        <v>49</v>
      </c>
      <c r="C164" s="264" t="s">
        <v>208</v>
      </c>
      <c r="D164" s="265">
        <v>45288</v>
      </c>
      <c r="E164" s="264">
        <v>1025.55</v>
      </c>
      <c r="F164" s="264">
        <v>1029.4166666666667</v>
      </c>
      <c r="G164" s="266">
        <v>1016.4333333333334</v>
      </c>
      <c r="H164" s="266">
        <v>1007.3166666666666</v>
      </c>
      <c r="I164" s="266">
        <v>994.33333333333326</v>
      </c>
      <c r="J164" s="266">
        <v>1038.5333333333335</v>
      </c>
      <c r="K164" s="266">
        <v>1051.5166666666667</v>
      </c>
      <c r="L164" s="266">
        <v>1060.6333333333337</v>
      </c>
      <c r="M164" s="267">
        <v>1042.4000000000001</v>
      </c>
      <c r="N164" s="267">
        <v>1020.3</v>
      </c>
      <c r="O164" s="267">
        <v>3014100</v>
      </c>
      <c r="P164" s="268">
        <v>3.6795924143787151E-3</v>
      </c>
    </row>
    <row r="165" spans="1:16" ht="12.75" customHeight="1">
      <c r="A165" s="259">
        <v>155</v>
      </c>
      <c r="B165" s="272" t="s">
        <v>63</v>
      </c>
      <c r="C165" s="264" t="s">
        <v>209</v>
      </c>
      <c r="D165" s="265">
        <v>45288</v>
      </c>
      <c r="E165" s="264">
        <v>254.45</v>
      </c>
      <c r="F165" s="264">
        <v>253.08333333333329</v>
      </c>
      <c r="G165" s="266">
        <v>248.51666666666659</v>
      </c>
      <c r="H165" s="266">
        <v>242.58333333333331</v>
      </c>
      <c r="I165" s="266">
        <v>238.01666666666662</v>
      </c>
      <c r="J165" s="266">
        <v>259.01666666666654</v>
      </c>
      <c r="K165" s="266">
        <v>263.58333333333326</v>
      </c>
      <c r="L165" s="266">
        <v>269.51666666666654</v>
      </c>
      <c r="M165" s="267">
        <v>257.64999999999998</v>
      </c>
      <c r="N165" s="267">
        <v>247.15</v>
      </c>
      <c r="O165" s="267">
        <v>58357500</v>
      </c>
      <c r="P165" s="268">
        <v>-8.15806246016571E-3</v>
      </c>
    </row>
    <row r="166" spans="1:16" ht="12.75" customHeight="1">
      <c r="A166" s="259">
        <v>156</v>
      </c>
      <c r="B166" s="272" t="s">
        <v>190</v>
      </c>
      <c r="C166" s="264" t="s">
        <v>210</v>
      </c>
      <c r="D166" s="265">
        <v>45288</v>
      </c>
      <c r="E166" s="264">
        <v>402.9</v>
      </c>
      <c r="F166" s="264">
        <v>402.2833333333333</v>
      </c>
      <c r="G166" s="266">
        <v>394.81666666666661</v>
      </c>
      <c r="H166" s="266">
        <v>386.73333333333329</v>
      </c>
      <c r="I166" s="266">
        <v>379.26666666666659</v>
      </c>
      <c r="J166" s="266">
        <v>410.36666666666662</v>
      </c>
      <c r="K166" s="266">
        <v>417.83333333333331</v>
      </c>
      <c r="L166" s="266">
        <v>425.91666666666663</v>
      </c>
      <c r="M166" s="267">
        <v>409.75</v>
      </c>
      <c r="N166" s="267">
        <v>394.2</v>
      </c>
      <c r="O166" s="267">
        <v>39646000</v>
      </c>
      <c r="P166" s="268">
        <v>-1.4320521107851425E-2</v>
      </c>
    </row>
    <row r="167" spans="1:16" ht="12.75" customHeight="1">
      <c r="A167" s="259">
        <v>157</v>
      </c>
      <c r="B167" s="272" t="s">
        <v>84</v>
      </c>
      <c r="C167" s="264" t="s">
        <v>211</v>
      </c>
      <c r="D167" s="265">
        <v>45288</v>
      </c>
      <c r="E167" s="264">
        <v>2472.65</v>
      </c>
      <c r="F167" s="264">
        <v>2470.9666666666667</v>
      </c>
      <c r="G167" s="266">
        <v>2454.3333333333335</v>
      </c>
      <c r="H167" s="266">
        <v>2436.0166666666669</v>
      </c>
      <c r="I167" s="266">
        <v>2419.3833333333337</v>
      </c>
      <c r="J167" s="266">
        <v>2489.2833333333333</v>
      </c>
      <c r="K167" s="266">
        <v>2505.9166666666665</v>
      </c>
      <c r="L167" s="266">
        <v>2524.2333333333331</v>
      </c>
      <c r="M167" s="267">
        <v>2487.6</v>
      </c>
      <c r="N167" s="267">
        <v>2452.65</v>
      </c>
      <c r="O167" s="267">
        <v>46171250</v>
      </c>
      <c r="P167" s="268">
        <v>-7.9531682825484764E-4</v>
      </c>
    </row>
    <row r="168" spans="1:16" ht="12.75" customHeight="1">
      <c r="A168" s="259">
        <v>158</v>
      </c>
      <c r="B168" s="272" t="s">
        <v>132</v>
      </c>
      <c r="C168" s="264" t="s">
        <v>212</v>
      </c>
      <c r="D168" s="265">
        <v>45288</v>
      </c>
      <c r="E168" s="264">
        <v>100</v>
      </c>
      <c r="F168" s="264">
        <v>99.216666666666654</v>
      </c>
      <c r="G168" s="266">
        <v>96.683333333333309</v>
      </c>
      <c r="H168" s="266">
        <v>93.36666666666666</v>
      </c>
      <c r="I168" s="266">
        <v>90.833333333333314</v>
      </c>
      <c r="J168" s="266">
        <v>102.5333333333333</v>
      </c>
      <c r="K168" s="266">
        <v>105.06666666666663</v>
      </c>
      <c r="L168" s="266">
        <v>108.3833333333333</v>
      </c>
      <c r="M168" s="267">
        <v>101.75</v>
      </c>
      <c r="N168" s="267">
        <v>95.9</v>
      </c>
      <c r="O168" s="267">
        <v>186120000</v>
      </c>
      <c r="P168" s="268">
        <v>0.17139116862192236</v>
      </c>
    </row>
    <row r="169" spans="1:16" ht="12.75" customHeight="1">
      <c r="A169" s="259">
        <v>159</v>
      </c>
      <c r="B169" s="272" t="s">
        <v>63</v>
      </c>
      <c r="C169" s="269" t="s">
        <v>213</v>
      </c>
      <c r="D169" s="265">
        <v>45288</v>
      </c>
      <c r="E169" s="264">
        <v>752.85</v>
      </c>
      <c r="F169" s="264">
        <v>753.73333333333323</v>
      </c>
      <c r="G169" s="266">
        <v>750.66666666666652</v>
      </c>
      <c r="H169" s="266">
        <v>748.48333333333323</v>
      </c>
      <c r="I169" s="266">
        <v>745.41666666666652</v>
      </c>
      <c r="J169" s="266">
        <v>755.91666666666652</v>
      </c>
      <c r="K169" s="266">
        <v>758.98333333333335</v>
      </c>
      <c r="L169" s="266">
        <v>761.16666666666652</v>
      </c>
      <c r="M169" s="267">
        <v>756.8</v>
      </c>
      <c r="N169" s="267">
        <v>751.55</v>
      </c>
      <c r="O169" s="267">
        <v>14896800</v>
      </c>
      <c r="P169" s="268">
        <v>3.7497214174281257E-2</v>
      </c>
    </row>
    <row r="170" spans="1:16" ht="12.75" customHeight="1">
      <c r="A170" s="259">
        <v>160</v>
      </c>
      <c r="B170" s="272" t="s">
        <v>68</v>
      </c>
      <c r="C170" s="264" t="s">
        <v>214</v>
      </c>
      <c r="D170" s="265">
        <v>45288</v>
      </c>
      <c r="E170" s="264">
        <v>1459.6</v>
      </c>
      <c r="F170" s="264">
        <v>1460.1666666666667</v>
      </c>
      <c r="G170" s="266">
        <v>1453.3333333333335</v>
      </c>
      <c r="H170" s="266">
        <v>1447.0666666666668</v>
      </c>
      <c r="I170" s="266">
        <v>1440.2333333333336</v>
      </c>
      <c r="J170" s="266">
        <v>1466.4333333333334</v>
      </c>
      <c r="K170" s="266">
        <v>1473.2666666666669</v>
      </c>
      <c r="L170" s="266">
        <v>1479.5333333333333</v>
      </c>
      <c r="M170" s="267">
        <v>1467</v>
      </c>
      <c r="N170" s="267">
        <v>1453.9</v>
      </c>
      <c r="O170" s="267">
        <v>6276750</v>
      </c>
      <c r="P170" s="268">
        <v>3.356911641290013E-3</v>
      </c>
    </row>
    <row r="171" spans="1:16" ht="12.75" customHeight="1">
      <c r="A171" s="259">
        <v>161</v>
      </c>
      <c r="B171" s="272" t="s">
        <v>63</v>
      </c>
      <c r="C171" s="264" t="s">
        <v>215</v>
      </c>
      <c r="D171" s="265">
        <v>45288</v>
      </c>
      <c r="E171" s="264">
        <v>610.45000000000005</v>
      </c>
      <c r="F171" s="264">
        <v>611.43333333333339</v>
      </c>
      <c r="G171" s="266">
        <v>605.01666666666677</v>
      </c>
      <c r="H171" s="266">
        <v>599.58333333333337</v>
      </c>
      <c r="I171" s="266">
        <v>593.16666666666674</v>
      </c>
      <c r="J171" s="266">
        <v>616.86666666666679</v>
      </c>
      <c r="K171" s="266">
        <v>623.2833333333333</v>
      </c>
      <c r="L171" s="266">
        <v>628.71666666666681</v>
      </c>
      <c r="M171" s="267">
        <v>617.85</v>
      </c>
      <c r="N171" s="267">
        <v>606</v>
      </c>
      <c r="O171" s="267">
        <v>96715500</v>
      </c>
      <c r="P171" s="268">
        <v>-4.4771033644942886E-2</v>
      </c>
    </row>
    <row r="172" spans="1:16" ht="12.75" customHeight="1">
      <c r="A172" s="259">
        <v>162</v>
      </c>
      <c r="B172" s="272" t="s">
        <v>49</v>
      </c>
      <c r="C172" s="264" t="s">
        <v>216</v>
      </c>
      <c r="D172" s="265">
        <v>45288</v>
      </c>
      <c r="E172" s="264">
        <v>27930.05</v>
      </c>
      <c r="F172" s="264">
        <v>27956.95</v>
      </c>
      <c r="G172" s="266">
        <v>27723.9</v>
      </c>
      <c r="H172" s="266">
        <v>27517.75</v>
      </c>
      <c r="I172" s="266">
        <v>27284.7</v>
      </c>
      <c r="J172" s="266">
        <v>28163.100000000002</v>
      </c>
      <c r="K172" s="266">
        <v>28396.149999999998</v>
      </c>
      <c r="L172" s="266">
        <v>28602.300000000003</v>
      </c>
      <c r="M172" s="267">
        <v>28190</v>
      </c>
      <c r="N172" s="267">
        <v>27750.799999999999</v>
      </c>
      <c r="O172" s="267">
        <v>160325</v>
      </c>
      <c r="P172" s="268">
        <v>1.4875771482829562E-2</v>
      </c>
    </row>
    <row r="173" spans="1:16" ht="12.75" customHeight="1">
      <c r="A173" s="259">
        <v>163</v>
      </c>
      <c r="B173" s="272" t="s">
        <v>41</v>
      </c>
      <c r="C173" s="264" t="s">
        <v>217</v>
      </c>
      <c r="D173" s="265">
        <v>45288</v>
      </c>
      <c r="E173" s="264">
        <v>3869.7</v>
      </c>
      <c r="F173" s="264">
        <v>3892.0333333333333</v>
      </c>
      <c r="G173" s="266">
        <v>3835.9166666666665</v>
      </c>
      <c r="H173" s="266">
        <v>3802.1333333333332</v>
      </c>
      <c r="I173" s="266">
        <v>3746.0166666666664</v>
      </c>
      <c r="J173" s="266">
        <v>3925.8166666666666</v>
      </c>
      <c r="K173" s="266">
        <v>3981.9333333333334</v>
      </c>
      <c r="L173" s="266">
        <v>4015.7166666666667</v>
      </c>
      <c r="M173" s="267">
        <v>3948.15</v>
      </c>
      <c r="N173" s="267">
        <v>3858.25</v>
      </c>
      <c r="O173" s="267">
        <v>2295800</v>
      </c>
      <c r="P173" s="268">
        <v>-4.3538836642284919E-4</v>
      </c>
    </row>
    <row r="174" spans="1:16" ht="12.75" customHeight="1">
      <c r="A174" s="259">
        <v>164</v>
      </c>
      <c r="B174" s="272" t="s">
        <v>47</v>
      </c>
      <c r="C174" s="264" t="s">
        <v>218</v>
      </c>
      <c r="D174" s="265">
        <v>45288</v>
      </c>
      <c r="E174" s="264">
        <v>2466.85</v>
      </c>
      <c r="F174" s="264">
        <v>2478.5</v>
      </c>
      <c r="G174" s="266">
        <v>2441.4499999999998</v>
      </c>
      <c r="H174" s="266">
        <v>2416.0499999999997</v>
      </c>
      <c r="I174" s="266">
        <v>2378.9999999999995</v>
      </c>
      <c r="J174" s="266">
        <v>2503.9</v>
      </c>
      <c r="K174" s="266">
        <v>2540.9500000000003</v>
      </c>
      <c r="L174" s="266">
        <v>2566.3500000000004</v>
      </c>
      <c r="M174" s="267">
        <v>2515.5500000000002</v>
      </c>
      <c r="N174" s="267">
        <v>2453.1</v>
      </c>
      <c r="O174" s="267">
        <v>4316250</v>
      </c>
      <c r="P174" s="268">
        <v>7.4195053663089122E-2</v>
      </c>
    </row>
    <row r="175" spans="1:16" ht="12.75" customHeight="1">
      <c r="A175" s="259">
        <v>165</v>
      </c>
      <c r="B175" s="272" t="s">
        <v>68</v>
      </c>
      <c r="C175" s="264" t="s">
        <v>219</v>
      </c>
      <c r="D175" s="265">
        <v>45288</v>
      </c>
      <c r="E175" s="264">
        <v>2066.65</v>
      </c>
      <c r="F175" s="264">
        <v>2068.3333333333335</v>
      </c>
      <c r="G175" s="266">
        <v>2048.666666666667</v>
      </c>
      <c r="H175" s="266">
        <v>2030.6833333333334</v>
      </c>
      <c r="I175" s="266">
        <v>2011.0166666666669</v>
      </c>
      <c r="J175" s="266">
        <v>2086.3166666666671</v>
      </c>
      <c r="K175" s="266">
        <v>2105.983333333334</v>
      </c>
      <c r="L175" s="266">
        <v>2123.9666666666672</v>
      </c>
      <c r="M175" s="267">
        <v>2088</v>
      </c>
      <c r="N175" s="267">
        <v>2050.35</v>
      </c>
      <c r="O175" s="267">
        <v>6575400</v>
      </c>
      <c r="P175" s="268">
        <v>-1.2302284710017574E-2</v>
      </c>
    </row>
    <row r="176" spans="1:16" ht="12.75" customHeight="1">
      <c r="A176" s="259">
        <v>166</v>
      </c>
      <c r="B176" s="272" t="s">
        <v>43</v>
      </c>
      <c r="C176" s="264" t="s">
        <v>220</v>
      </c>
      <c r="D176" s="265">
        <v>45288</v>
      </c>
      <c r="E176" s="264">
        <v>1244.3</v>
      </c>
      <c r="F176" s="264">
        <v>1247.3</v>
      </c>
      <c r="G176" s="266">
        <v>1234.8</v>
      </c>
      <c r="H176" s="266">
        <v>1225.3</v>
      </c>
      <c r="I176" s="266">
        <v>1212.8</v>
      </c>
      <c r="J176" s="266">
        <v>1256.8</v>
      </c>
      <c r="K176" s="266">
        <v>1269.3</v>
      </c>
      <c r="L176" s="266">
        <v>1278.8</v>
      </c>
      <c r="M176" s="267">
        <v>1259.8</v>
      </c>
      <c r="N176" s="267">
        <v>1237.8</v>
      </c>
      <c r="O176" s="267">
        <v>16359700</v>
      </c>
      <c r="P176" s="268">
        <v>1.1381339795741734E-2</v>
      </c>
    </row>
    <row r="177" spans="1:16" ht="12.75" customHeight="1">
      <c r="A177" s="259">
        <v>167</v>
      </c>
      <c r="B177" s="272" t="s">
        <v>205</v>
      </c>
      <c r="C177" s="264" t="s">
        <v>221</v>
      </c>
      <c r="D177" s="265">
        <v>45288</v>
      </c>
      <c r="E177" s="264">
        <v>670.6</v>
      </c>
      <c r="F177" s="264">
        <v>672.68333333333328</v>
      </c>
      <c r="G177" s="266">
        <v>665.86666666666656</v>
      </c>
      <c r="H177" s="266">
        <v>661.13333333333333</v>
      </c>
      <c r="I177" s="266">
        <v>654.31666666666661</v>
      </c>
      <c r="J177" s="266">
        <v>677.41666666666652</v>
      </c>
      <c r="K177" s="266">
        <v>684.23333333333335</v>
      </c>
      <c r="L177" s="266">
        <v>688.96666666666647</v>
      </c>
      <c r="M177" s="267">
        <v>679.5</v>
      </c>
      <c r="N177" s="267">
        <v>667.95</v>
      </c>
      <c r="O177" s="267">
        <v>7776000</v>
      </c>
      <c r="P177" s="268">
        <v>1.4282919193895519E-2</v>
      </c>
    </row>
    <row r="178" spans="1:16" ht="12.75" customHeight="1">
      <c r="A178" s="259">
        <v>168</v>
      </c>
      <c r="B178" s="272" t="s">
        <v>43</v>
      </c>
      <c r="C178" s="271" t="s">
        <v>222</v>
      </c>
      <c r="D178" s="265">
        <v>45288</v>
      </c>
      <c r="E178" s="264">
        <v>726</v>
      </c>
      <c r="F178" s="264">
        <v>731.51666666666677</v>
      </c>
      <c r="G178" s="266">
        <v>719.03333333333353</v>
      </c>
      <c r="H178" s="266">
        <v>712.06666666666672</v>
      </c>
      <c r="I178" s="266">
        <v>699.58333333333348</v>
      </c>
      <c r="J178" s="266">
        <v>738.48333333333358</v>
      </c>
      <c r="K178" s="266">
        <v>750.96666666666692</v>
      </c>
      <c r="L178" s="266">
        <v>757.93333333333362</v>
      </c>
      <c r="M178" s="267">
        <v>744</v>
      </c>
      <c r="N178" s="267">
        <v>724.55</v>
      </c>
      <c r="O178" s="267">
        <v>5347000</v>
      </c>
      <c r="P178" s="268">
        <v>5.0491159135559918E-2</v>
      </c>
    </row>
    <row r="179" spans="1:16" ht="12.75" customHeight="1">
      <c r="A179" s="259">
        <v>169</v>
      </c>
      <c r="B179" s="272" t="s">
        <v>39</v>
      </c>
      <c r="C179" s="264" t="s">
        <v>223</v>
      </c>
      <c r="D179" s="265">
        <v>45288</v>
      </c>
      <c r="E179" s="264">
        <v>1012.55</v>
      </c>
      <c r="F179" s="264">
        <v>1012.15</v>
      </c>
      <c r="G179" s="266">
        <v>993.8</v>
      </c>
      <c r="H179" s="266">
        <v>975.05</v>
      </c>
      <c r="I179" s="266">
        <v>956.69999999999993</v>
      </c>
      <c r="J179" s="266">
        <v>1030.9000000000001</v>
      </c>
      <c r="K179" s="266">
        <v>1049.25</v>
      </c>
      <c r="L179" s="266">
        <v>1068</v>
      </c>
      <c r="M179" s="267">
        <v>1030.5</v>
      </c>
      <c r="N179" s="267">
        <v>993.4</v>
      </c>
      <c r="O179" s="267">
        <v>11632500</v>
      </c>
      <c r="P179" s="268">
        <v>7.4312998425356838E-2</v>
      </c>
    </row>
    <row r="180" spans="1:16" ht="12.75" customHeight="1">
      <c r="A180" s="259">
        <v>170</v>
      </c>
      <c r="B180" s="272" t="s">
        <v>79</v>
      </c>
      <c r="C180" s="270" t="s">
        <v>224</v>
      </c>
      <c r="D180" s="265">
        <v>45288</v>
      </c>
      <c r="E180" s="264">
        <v>1674.05</v>
      </c>
      <c r="F180" s="264">
        <v>1675.5333333333335</v>
      </c>
      <c r="G180" s="266">
        <v>1663.5166666666671</v>
      </c>
      <c r="H180" s="266">
        <v>1652.9833333333336</v>
      </c>
      <c r="I180" s="266">
        <v>1640.9666666666672</v>
      </c>
      <c r="J180" s="266">
        <v>1686.0666666666671</v>
      </c>
      <c r="K180" s="266">
        <v>1698.0833333333335</v>
      </c>
      <c r="L180" s="266">
        <v>1708.616666666667</v>
      </c>
      <c r="M180" s="267">
        <v>1687.55</v>
      </c>
      <c r="N180" s="267">
        <v>1665</v>
      </c>
      <c r="O180" s="267">
        <v>8333500</v>
      </c>
      <c r="P180" s="268">
        <v>-3.2294719215357932E-3</v>
      </c>
    </row>
    <row r="181" spans="1:16" ht="12.75" customHeight="1">
      <c r="A181" s="259">
        <v>171</v>
      </c>
      <c r="B181" s="272" t="s">
        <v>59</v>
      </c>
      <c r="C181" s="264" t="s">
        <v>225</v>
      </c>
      <c r="D181" s="265">
        <v>45288</v>
      </c>
      <c r="E181" s="264">
        <v>956.9</v>
      </c>
      <c r="F181" s="264">
        <v>958.88333333333321</v>
      </c>
      <c r="G181" s="266">
        <v>951.96666666666647</v>
      </c>
      <c r="H181" s="266">
        <v>947.0333333333333</v>
      </c>
      <c r="I181" s="266">
        <v>940.11666666666656</v>
      </c>
      <c r="J181" s="266">
        <v>963.81666666666638</v>
      </c>
      <c r="K181" s="266">
        <v>970.73333333333312</v>
      </c>
      <c r="L181" s="266">
        <v>975.66666666666629</v>
      </c>
      <c r="M181" s="267">
        <v>965.8</v>
      </c>
      <c r="N181" s="267">
        <v>953.95</v>
      </c>
      <c r="O181" s="267">
        <v>9169200</v>
      </c>
      <c r="P181" s="268">
        <v>-1.4985980856618002E-2</v>
      </c>
    </row>
    <row r="182" spans="1:16" ht="12.75" customHeight="1">
      <c r="A182" s="259">
        <v>172</v>
      </c>
      <c r="B182" s="272" t="s">
        <v>56</v>
      </c>
      <c r="C182" s="264" t="s">
        <v>226</v>
      </c>
      <c r="D182" s="265">
        <v>45288</v>
      </c>
      <c r="E182" s="264">
        <v>727.1</v>
      </c>
      <c r="F182" s="264">
        <v>722.81666666666661</v>
      </c>
      <c r="G182" s="266">
        <v>716.48333333333323</v>
      </c>
      <c r="H182" s="266">
        <v>705.86666666666667</v>
      </c>
      <c r="I182" s="266">
        <v>699.5333333333333</v>
      </c>
      <c r="J182" s="266">
        <v>733.43333333333317</v>
      </c>
      <c r="K182" s="266">
        <v>739.76666666666665</v>
      </c>
      <c r="L182" s="266">
        <v>750.3833333333331</v>
      </c>
      <c r="M182" s="267">
        <v>729.15</v>
      </c>
      <c r="N182" s="267">
        <v>712.2</v>
      </c>
      <c r="O182" s="267">
        <v>62586000</v>
      </c>
      <c r="P182" s="268">
        <v>1.831671690238813E-2</v>
      </c>
    </row>
    <row r="183" spans="1:16" ht="12.75" customHeight="1">
      <c r="A183" s="259">
        <v>173</v>
      </c>
      <c r="B183" s="272" t="s">
        <v>190</v>
      </c>
      <c r="C183" s="264" t="s">
        <v>227</v>
      </c>
      <c r="D183" s="265">
        <v>45288</v>
      </c>
      <c r="E183" s="264">
        <v>296.2</v>
      </c>
      <c r="F183" s="264">
        <v>292.76666666666665</v>
      </c>
      <c r="G183" s="266">
        <v>285.13333333333333</v>
      </c>
      <c r="H183" s="266">
        <v>274.06666666666666</v>
      </c>
      <c r="I183" s="266">
        <v>266.43333333333334</v>
      </c>
      <c r="J183" s="266">
        <v>303.83333333333331</v>
      </c>
      <c r="K183" s="266">
        <v>311.46666666666664</v>
      </c>
      <c r="L183" s="266">
        <v>322.5333333333333</v>
      </c>
      <c r="M183" s="267">
        <v>300.39999999999998</v>
      </c>
      <c r="N183" s="267">
        <v>281.7</v>
      </c>
      <c r="O183" s="267">
        <v>102836250</v>
      </c>
      <c r="P183" s="268">
        <v>8.5036678299266436E-2</v>
      </c>
    </row>
    <row r="184" spans="1:16" ht="12.75" customHeight="1">
      <c r="A184" s="259">
        <v>174</v>
      </c>
      <c r="B184" s="272" t="s">
        <v>132</v>
      </c>
      <c r="C184" s="264" t="s">
        <v>228</v>
      </c>
      <c r="D184" s="265">
        <v>45288</v>
      </c>
      <c r="E184" s="264">
        <v>132.65</v>
      </c>
      <c r="F184" s="264">
        <v>132.80000000000001</v>
      </c>
      <c r="G184" s="266">
        <v>131.40000000000003</v>
      </c>
      <c r="H184" s="266">
        <v>130.15000000000003</v>
      </c>
      <c r="I184" s="266">
        <v>128.75000000000006</v>
      </c>
      <c r="J184" s="266">
        <v>134.05000000000001</v>
      </c>
      <c r="K184" s="266">
        <v>135.44999999999999</v>
      </c>
      <c r="L184" s="266">
        <v>136.69999999999999</v>
      </c>
      <c r="M184" s="267">
        <v>134.19999999999999</v>
      </c>
      <c r="N184" s="267">
        <v>131.55000000000001</v>
      </c>
      <c r="O184" s="267">
        <v>187049500</v>
      </c>
      <c r="P184" s="268">
        <v>6.4477761432282704E-2</v>
      </c>
    </row>
    <row r="185" spans="1:16" ht="12.75" customHeight="1">
      <c r="A185" s="259">
        <v>175</v>
      </c>
      <c r="B185" s="272" t="s">
        <v>87</v>
      </c>
      <c r="C185" s="264" t="s">
        <v>229</v>
      </c>
      <c r="D185" s="265">
        <v>45288</v>
      </c>
      <c r="E185" s="264">
        <v>3627</v>
      </c>
      <c r="F185" s="264">
        <v>3602.2999999999997</v>
      </c>
      <c r="G185" s="266">
        <v>3569.6999999999994</v>
      </c>
      <c r="H185" s="266">
        <v>3512.3999999999996</v>
      </c>
      <c r="I185" s="266">
        <v>3479.7999999999993</v>
      </c>
      <c r="J185" s="266">
        <v>3659.5999999999995</v>
      </c>
      <c r="K185" s="266">
        <v>3692.2</v>
      </c>
      <c r="L185" s="266">
        <v>3749.4999999999995</v>
      </c>
      <c r="M185" s="267">
        <v>3634.9</v>
      </c>
      <c r="N185" s="267">
        <v>3545</v>
      </c>
      <c r="O185" s="267">
        <v>11838925</v>
      </c>
      <c r="P185" s="268">
        <v>2.6083734716561688E-3</v>
      </c>
    </row>
    <row r="186" spans="1:16" ht="12.75" customHeight="1">
      <c r="A186" s="259">
        <v>176</v>
      </c>
      <c r="B186" s="272" t="s">
        <v>87</v>
      </c>
      <c r="C186" s="264" t="s">
        <v>230</v>
      </c>
      <c r="D186" s="265">
        <v>45288</v>
      </c>
      <c r="E186" s="264">
        <v>1233.0999999999999</v>
      </c>
      <c r="F186" s="264">
        <v>1237.5666666666666</v>
      </c>
      <c r="G186" s="266">
        <v>1220.8333333333333</v>
      </c>
      <c r="H186" s="266">
        <v>1208.5666666666666</v>
      </c>
      <c r="I186" s="266">
        <v>1191.8333333333333</v>
      </c>
      <c r="J186" s="266">
        <v>1249.8333333333333</v>
      </c>
      <c r="K186" s="266">
        <v>1266.5666666666668</v>
      </c>
      <c r="L186" s="266">
        <v>1278.8333333333333</v>
      </c>
      <c r="M186" s="267">
        <v>1254.3</v>
      </c>
      <c r="N186" s="267">
        <v>1225.3</v>
      </c>
      <c r="O186" s="267">
        <v>15778200</v>
      </c>
      <c r="P186" s="268">
        <v>5.6274100257069408E-2</v>
      </c>
    </row>
    <row r="187" spans="1:16" ht="12.75" customHeight="1">
      <c r="A187" s="259">
        <v>177</v>
      </c>
      <c r="B187" s="272" t="s">
        <v>59</v>
      </c>
      <c r="C187" s="264" t="s">
        <v>231</v>
      </c>
      <c r="D187" s="265">
        <v>45288</v>
      </c>
      <c r="E187" s="264">
        <v>3559.1</v>
      </c>
      <c r="F187" s="264">
        <v>3564.6</v>
      </c>
      <c r="G187" s="266">
        <v>3544.7999999999997</v>
      </c>
      <c r="H187" s="266">
        <v>3530.5</v>
      </c>
      <c r="I187" s="266">
        <v>3510.7</v>
      </c>
      <c r="J187" s="266">
        <v>3578.8999999999996</v>
      </c>
      <c r="K187" s="266">
        <v>3598.7</v>
      </c>
      <c r="L187" s="266">
        <v>3612.9999999999995</v>
      </c>
      <c r="M187" s="267">
        <v>3584.4</v>
      </c>
      <c r="N187" s="267">
        <v>3550.3</v>
      </c>
      <c r="O187" s="267">
        <v>4793675</v>
      </c>
      <c r="P187" s="268">
        <v>4.5684348395546824E-3</v>
      </c>
    </row>
    <row r="188" spans="1:16" ht="12.75" customHeight="1">
      <c r="A188" s="259">
        <v>178</v>
      </c>
      <c r="B188" s="272" t="s">
        <v>43</v>
      </c>
      <c r="C188" s="264" t="s">
        <v>232</v>
      </c>
      <c r="D188" s="265">
        <v>45288</v>
      </c>
      <c r="E188" s="264">
        <v>2092</v>
      </c>
      <c r="F188" s="264">
        <v>2103.7999999999997</v>
      </c>
      <c r="G188" s="266">
        <v>2073.5999999999995</v>
      </c>
      <c r="H188" s="266">
        <v>2055.1999999999998</v>
      </c>
      <c r="I188" s="266">
        <v>2024.9999999999995</v>
      </c>
      <c r="J188" s="266">
        <v>2122.1999999999994</v>
      </c>
      <c r="K188" s="266">
        <v>2152.3999999999992</v>
      </c>
      <c r="L188" s="266">
        <v>2170.7999999999993</v>
      </c>
      <c r="M188" s="267">
        <v>2134</v>
      </c>
      <c r="N188" s="267">
        <v>2085.4</v>
      </c>
      <c r="O188" s="267">
        <v>1599500</v>
      </c>
      <c r="P188" s="268">
        <v>-2.1413276231263382E-2</v>
      </c>
    </row>
    <row r="189" spans="1:16" ht="12.75" customHeight="1">
      <c r="A189" s="259">
        <v>179</v>
      </c>
      <c r="B189" s="272" t="s">
        <v>45</v>
      </c>
      <c r="C189" s="264" t="s">
        <v>233</v>
      </c>
      <c r="D189" s="265">
        <v>45288</v>
      </c>
      <c r="E189" s="264">
        <v>2884.95</v>
      </c>
      <c r="F189" s="264">
        <v>2892.7166666666667</v>
      </c>
      <c r="G189" s="266">
        <v>2866.2333333333336</v>
      </c>
      <c r="H189" s="266">
        <v>2847.5166666666669</v>
      </c>
      <c r="I189" s="266">
        <v>2821.0333333333338</v>
      </c>
      <c r="J189" s="266">
        <v>2911.4333333333334</v>
      </c>
      <c r="K189" s="266">
        <v>2937.9166666666661</v>
      </c>
      <c r="L189" s="266">
        <v>2956.6333333333332</v>
      </c>
      <c r="M189" s="267">
        <v>2919.2</v>
      </c>
      <c r="N189" s="267">
        <v>2874</v>
      </c>
      <c r="O189" s="267">
        <v>3232000</v>
      </c>
      <c r="P189" s="268">
        <v>1.3801756587202008E-2</v>
      </c>
    </row>
    <row r="190" spans="1:16" ht="12.75" customHeight="1">
      <c r="A190" s="259">
        <v>180</v>
      </c>
      <c r="B190" s="272" t="s">
        <v>56</v>
      </c>
      <c r="C190" s="264" t="s">
        <v>234</v>
      </c>
      <c r="D190" s="265">
        <v>45288</v>
      </c>
      <c r="E190" s="264">
        <v>1892.6</v>
      </c>
      <c r="F190" s="264">
        <v>1889.1499999999999</v>
      </c>
      <c r="G190" s="266">
        <v>1879.6999999999998</v>
      </c>
      <c r="H190" s="266">
        <v>1866.8</v>
      </c>
      <c r="I190" s="266">
        <v>1857.35</v>
      </c>
      <c r="J190" s="266">
        <v>1902.0499999999997</v>
      </c>
      <c r="K190" s="266">
        <v>1911.5</v>
      </c>
      <c r="L190" s="266">
        <v>1924.3999999999996</v>
      </c>
      <c r="M190" s="267">
        <v>1898.6</v>
      </c>
      <c r="N190" s="267">
        <v>1876.25</v>
      </c>
      <c r="O190" s="267">
        <v>7306250</v>
      </c>
      <c r="P190" s="268">
        <v>-8.6902839775857155E-3</v>
      </c>
    </row>
    <row r="191" spans="1:16" ht="12.75" customHeight="1">
      <c r="A191" s="259">
        <v>181</v>
      </c>
      <c r="B191" s="272" t="s">
        <v>59</v>
      </c>
      <c r="C191" s="264" t="s">
        <v>235</v>
      </c>
      <c r="D191" s="265">
        <v>45288</v>
      </c>
      <c r="E191" s="264">
        <v>1719.9</v>
      </c>
      <c r="F191" s="264">
        <v>1719.9833333333336</v>
      </c>
      <c r="G191" s="266">
        <v>1705.5166666666671</v>
      </c>
      <c r="H191" s="266">
        <v>1691.1333333333334</v>
      </c>
      <c r="I191" s="266">
        <v>1676.666666666667</v>
      </c>
      <c r="J191" s="266">
        <v>1734.3666666666672</v>
      </c>
      <c r="K191" s="266">
        <v>1748.8333333333335</v>
      </c>
      <c r="L191" s="266">
        <v>1763.2166666666674</v>
      </c>
      <c r="M191" s="267">
        <v>1734.45</v>
      </c>
      <c r="N191" s="267">
        <v>1705.6</v>
      </c>
      <c r="O191" s="267">
        <v>2995200</v>
      </c>
      <c r="P191" s="268">
        <v>-2.4237685691946835E-2</v>
      </c>
    </row>
    <row r="192" spans="1:16" ht="12.75" customHeight="1">
      <c r="A192" s="259">
        <v>182</v>
      </c>
      <c r="B192" s="272" t="s">
        <v>49</v>
      </c>
      <c r="C192" s="264" t="s">
        <v>236</v>
      </c>
      <c r="D192" s="265">
        <v>45288</v>
      </c>
      <c r="E192" s="264">
        <v>9239.15</v>
      </c>
      <c r="F192" s="264">
        <v>9261.1833333333325</v>
      </c>
      <c r="G192" s="266">
        <v>9162.9666666666653</v>
      </c>
      <c r="H192" s="266">
        <v>9086.7833333333328</v>
      </c>
      <c r="I192" s="266">
        <v>8988.5666666666657</v>
      </c>
      <c r="J192" s="266">
        <v>9337.366666666665</v>
      </c>
      <c r="K192" s="266">
        <v>9435.5833333333321</v>
      </c>
      <c r="L192" s="266">
        <v>9511.7666666666646</v>
      </c>
      <c r="M192" s="267">
        <v>9359.4</v>
      </c>
      <c r="N192" s="267">
        <v>9185</v>
      </c>
      <c r="O192" s="267">
        <v>1286900</v>
      </c>
      <c r="P192" s="268">
        <v>-3.5617499032133178E-3</v>
      </c>
    </row>
    <row r="193" spans="1:16" ht="12.75" customHeight="1">
      <c r="A193" s="259">
        <v>183</v>
      </c>
      <c r="B193" s="272" t="s">
        <v>39</v>
      </c>
      <c r="C193" s="264" t="s">
        <v>237</v>
      </c>
      <c r="D193" s="265">
        <v>45288</v>
      </c>
      <c r="E193" s="264">
        <v>592.1</v>
      </c>
      <c r="F193" s="264">
        <v>591.93333333333328</v>
      </c>
      <c r="G193" s="266">
        <v>585.86666666666656</v>
      </c>
      <c r="H193" s="266">
        <v>579.63333333333333</v>
      </c>
      <c r="I193" s="266">
        <v>573.56666666666661</v>
      </c>
      <c r="J193" s="266">
        <v>598.16666666666652</v>
      </c>
      <c r="K193" s="266">
        <v>604.23333333333335</v>
      </c>
      <c r="L193" s="266">
        <v>610.46666666666647</v>
      </c>
      <c r="M193" s="267">
        <v>598</v>
      </c>
      <c r="N193" s="267">
        <v>585.70000000000005</v>
      </c>
      <c r="O193" s="267">
        <v>31059600</v>
      </c>
      <c r="P193" s="268">
        <v>4.086433737039296E-2</v>
      </c>
    </row>
    <row r="194" spans="1:16" ht="12.75" customHeight="1">
      <c r="A194" s="259">
        <v>184</v>
      </c>
      <c r="B194" s="272" t="s">
        <v>132</v>
      </c>
      <c r="C194" s="264" t="s">
        <v>238</v>
      </c>
      <c r="D194" s="265">
        <v>45288</v>
      </c>
      <c r="E194" s="264">
        <v>251.25</v>
      </c>
      <c r="F194" s="264">
        <v>249</v>
      </c>
      <c r="G194" s="266">
        <v>244.35</v>
      </c>
      <c r="H194" s="266">
        <v>237.45</v>
      </c>
      <c r="I194" s="266">
        <v>232.79999999999998</v>
      </c>
      <c r="J194" s="266">
        <v>255.9</v>
      </c>
      <c r="K194" s="266">
        <v>260.54999999999995</v>
      </c>
      <c r="L194" s="266">
        <v>267.45000000000005</v>
      </c>
      <c r="M194" s="267">
        <v>253.65</v>
      </c>
      <c r="N194" s="267">
        <v>242.1</v>
      </c>
      <c r="O194" s="267">
        <v>80032000</v>
      </c>
      <c r="P194" s="268">
        <v>5.0404506533528633E-2</v>
      </c>
    </row>
    <row r="195" spans="1:16" ht="12.75" customHeight="1">
      <c r="A195" s="259">
        <v>185</v>
      </c>
      <c r="B195" s="272" t="s">
        <v>41</v>
      </c>
      <c r="C195" s="264" t="s">
        <v>239</v>
      </c>
      <c r="D195" s="265">
        <v>45288</v>
      </c>
      <c r="E195" s="264">
        <v>849.85</v>
      </c>
      <c r="F195" s="264">
        <v>847.5</v>
      </c>
      <c r="G195" s="266">
        <v>840.1</v>
      </c>
      <c r="H195" s="266">
        <v>830.35</v>
      </c>
      <c r="I195" s="266">
        <v>822.95</v>
      </c>
      <c r="J195" s="266">
        <v>857.25</v>
      </c>
      <c r="K195" s="266">
        <v>864.65000000000009</v>
      </c>
      <c r="L195" s="266">
        <v>874.4</v>
      </c>
      <c r="M195" s="267">
        <v>854.9</v>
      </c>
      <c r="N195" s="267">
        <v>837.75</v>
      </c>
      <c r="O195" s="267">
        <v>9440400</v>
      </c>
      <c r="P195" s="268">
        <v>6.2820859227235876E-2</v>
      </c>
    </row>
    <row r="196" spans="1:16" ht="12.75" customHeight="1">
      <c r="A196" s="259">
        <v>186</v>
      </c>
      <c r="B196" s="272" t="s">
        <v>87</v>
      </c>
      <c r="C196" s="264" t="s">
        <v>240</v>
      </c>
      <c r="D196" s="265">
        <v>45288</v>
      </c>
      <c r="E196" s="264">
        <v>421.75</v>
      </c>
      <c r="F196" s="264">
        <v>417.65000000000003</v>
      </c>
      <c r="G196" s="266">
        <v>412.10000000000008</v>
      </c>
      <c r="H196" s="266">
        <v>402.45000000000005</v>
      </c>
      <c r="I196" s="266">
        <v>396.90000000000009</v>
      </c>
      <c r="J196" s="266">
        <v>427.30000000000007</v>
      </c>
      <c r="K196" s="266">
        <v>432.85</v>
      </c>
      <c r="L196" s="266">
        <v>442.50000000000006</v>
      </c>
      <c r="M196" s="267">
        <v>423.2</v>
      </c>
      <c r="N196" s="267">
        <v>408</v>
      </c>
      <c r="O196" s="267">
        <v>51519000</v>
      </c>
      <c r="P196" s="268">
        <v>3.8961824671788978E-2</v>
      </c>
    </row>
    <row r="197" spans="1:16" ht="12.75" customHeight="1">
      <c r="A197" s="259">
        <v>187</v>
      </c>
      <c r="B197" s="272" t="s">
        <v>205</v>
      </c>
      <c r="C197" s="264" t="s">
        <v>241</v>
      </c>
      <c r="D197" s="265">
        <v>45288</v>
      </c>
      <c r="E197" s="264">
        <v>258.35000000000002</v>
      </c>
      <c r="F197" s="264">
        <v>257.3</v>
      </c>
      <c r="G197" s="266">
        <v>254.60000000000002</v>
      </c>
      <c r="H197" s="266">
        <v>250.85000000000002</v>
      </c>
      <c r="I197" s="266">
        <v>248.15000000000003</v>
      </c>
      <c r="J197" s="266">
        <v>261.05</v>
      </c>
      <c r="K197" s="266">
        <v>263.74999999999994</v>
      </c>
      <c r="L197" s="266">
        <v>267.5</v>
      </c>
      <c r="M197" s="267">
        <v>260</v>
      </c>
      <c r="N197" s="267">
        <v>253.55</v>
      </c>
      <c r="O197" s="267">
        <v>121146000</v>
      </c>
      <c r="P197" s="268">
        <v>-2.0448756822316557E-2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45288</v>
      </c>
      <c r="E198" s="264">
        <v>639.45000000000005</v>
      </c>
      <c r="F198" s="264">
        <v>640.9</v>
      </c>
      <c r="G198" s="266">
        <v>635.54999999999995</v>
      </c>
      <c r="H198" s="266">
        <v>631.65</v>
      </c>
      <c r="I198" s="266">
        <v>626.29999999999995</v>
      </c>
      <c r="J198" s="266">
        <v>644.79999999999995</v>
      </c>
      <c r="K198" s="266">
        <v>650.15000000000009</v>
      </c>
      <c r="L198" s="266">
        <v>654.04999999999995</v>
      </c>
      <c r="M198" s="267">
        <v>646.25</v>
      </c>
      <c r="N198" s="267">
        <v>637</v>
      </c>
      <c r="O198" s="267">
        <v>6261300</v>
      </c>
      <c r="P198" s="268">
        <v>2.3088235294117646E-2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45267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31" t="s">
        <v>16</v>
      </c>
      <c r="B8" s="333"/>
      <c r="C8" s="336" t="s">
        <v>20</v>
      </c>
      <c r="D8" s="336" t="s">
        <v>21</v>
      </c>
      <c r="E8" s="328" t="s">
        <v>22</v>
      </c>
      <c r="F8" s="329"/>
      <c r="G8" s="330"/>
      <c r="H8" s="328" t="s">
        <v>23</v>
      </c>
      <c r="I8" s="329"/>
      <c r="J8" s="330"/>
      <c r="K8" s="26"/>
      <c r="L8" s="48"/>
      <c r="M8" s="48"/>
      <c r="N8" s="1"/>
      <c r="O8" s="1"/>
    </row>
    <row r="9" spans="1:15" ht="36" customHeight="1">
      <c r="A9" s="332"/>
      <c r="B9" s="335"/>
      <c r="C9" s="335"/>
      <c r="D9" s="33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20937.7</v>
      </c>
      <c r="D10" s="34">
        <v>20917.266666666666</v>
      </c>
      <c r="E10" s="34">
        <v>20872.583333333332</v>
      </c>
      <c r="F10" s="34">
        <v>20807.466666666667</v>
      </c>
      <c r="G10" s="34">
        <v>20762.783333333333</v>
      </c>
      <c r="H10" s="34">
        <v>20982.383333333331</v>
      </c>
      <c r="I10" s="34">
        <v>21027.066666666666</v>
      </c>
      <c r="J10" s="34">
        <v>21092.183333333331</v>
      </c>
      <c r="K10" s="34">
        <v>20961.95</v>
      </c>
      <c r="L10" s="34">
        <v>20852.150000000001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46834.55</v>
      </c>
      <c r="D11" s="34">
        <v>46948.19999999999</v>
      </c>
      <c r="E11" s="34">
        <v>46636.549999999981</v>
      </c>
      <c r="F11" s="34">
        <v>46438.549999999988</v>
      </c>
      <c r="G11" s="34">
        <v>46126.89999999998</v>
      </c>
      <c r="H11" s="34">
        <v>47146.199999999983</v>
      </c>
      <c r="I11" s="34">
        <v>47457.849999999991</v>
      </c>
      <c r="J11" s="34">
        <v>47655.849999999984</v>
      </c>
      <c r="K11" s="34">
        <v>47259.85</v>
      </c>
      <c r="L11" s="34">
        <v>46750.2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4484.45</v>
      </c>
      <c r="D12" s="36">
        <v>4485.083333333333</v>
      </c>
      <c r="E12" s="36">
        <v>4450.9666666666662</v>
      </c>
      <c r="F12" s="36">
        <v>4417.4833333333336</v>
      </c>
      <c r="G12" s="36">
        <v>4383.3666666666668</v>
      </c>
      <c r="H12" s="36">
        <v>4518.5666666666657</v>
      </c>
      <c r="I12" s="36">
        <v>4552.6833333333325</v>
      </c>
      <c r="J12" s="36">
        <v>4586.1666666666652</v>
      </c>
      <c r="K12" s="36">
        <v>4519.2</v>
      </c>
      <c r="L12" s="36">
        <v>4451.6000000000004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6950.45</v>
      </c>
      <c r="D13" s="36">
        <v>6939.55</v>
      </c>
      <c r="E13" s="36">
        <v>6915.6</v>
      </c>
      <c r="F13" s="36">
        <v>6880.75</v>
      </c>
      <c r="G13" s="36">
        <v>6856.8</v>
      </c>
      <c r="H13" s="36">
        <v>6974.4000000000005</v>
      </c>
      <c r="I13" s="36">
        <v>6998.3499999999995</v>
      </c>
      <c r="J13" s="36">
        <v>7033.2000000000007</v>
      </c>
      <c r="K13" s="36">
        <v>6963.5</v>
      </c>
      <c r="L13" s="36">
        <v>6904.7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33022.6</v>
      </c>
      <c r="D14" s="36">
        <v>32874.98333333333</v>
      </c>
      <c r="E14" s="36">
        <v>32676.916666666657</v>
      </c>
      <c r="F14" s="36">
        <v>32331.233333333326</v>
      </c>
      <c r="G14" s="36">
        <v>32133.166666666653</v>
      </c>
      <c r="H14" s="36">
        <v>33220.666666666657</v>
      </c>
      <c r="I14" s="36">
        <v>33418.733333333323</v>
      </c>
      <c r="J14" s="36">
        <v>33764.416666666664</v>
      </c>
      <c r="K14" s="36">
        <v>33073.050000000003</v>
      </c>
      <c r="L14" s="36">
        <v>32529.3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7285.2</v>
      </c>
      <c r="D15" s="36">
        <v>7273.4833333333336</v>
      </c>
      <c r="E15" s="36">
        <v>7235.2166666666672</v>
      </c>
      <c r="F15" s="36">
        <v>7185.2333333333336</v>
      </c>
      <c r="G15" s="36">
        <v>7146.9666666666672</v>
      </c>
      <c r="H15" s="36">
        <v>7323.4666666666672</v>
      </c>
      <c r="I15" s="36">
        <v>7361.7333333333336</v>
      </c>
      <c r="J15" s="36">
        <v>7411.7166666666672</v>
      </c>
      <c r="K15" s="36">
        <v>7311.75</v>
      </c>
      <c r="L15" s="36">
        <v>7223.5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12549.4</v>
      </c>
      <c r="D16" s="36">
        <v>12545.65</v>
      </c>
      <c r="E16" s="36">
        <v>12490.5</v>
      </c>
      <c r="F16" s="36">
        <v>12431.6</v>
      </c>
      <c r="G16" s="36">
        <v>12376.45</v>
      </c>
      <c r="H16" s="36">
        <v>12604.55</v>
      </c>
      <c r="I16" s="36">
        <v>12659.699999999997</v>
      </c>
      <c r="J16" s="36">
        <v>12718.599999999999</v>
      </c>
      <c r="K16" s="36">
        <v>12600.8</v>
      </c>
      <c r="L16" s="36">
        <v>12486.75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4738.3999999999996</v>
      </c>
      <c r="D17" s="36">
        <v>4781.8666666666659</v>
      </c>
      <c r="E17" s="36">
        <v>4678.2833333333319</v>
      </c>
      <c r="F17" s="36">
        <v>4618.1666666666661</v>
      </c>
      <c r="G17" s="36">
        <v>4514.5833333333321</v>
      </c>
      <c r="H17" s="36">
        <v>4841.9833333333318</v>
      </c>
      <c r="I17" s="36">
        <v>4945.5666666666657</v>
      </c>
      <c r="J17" s="36">
        <v>5005.6833333333316</v>
      </c>
      <c r="K17" s="31">
        <v>4885.45</v>
      </c>
      <c r="L17" s="31">
        <v>4721.75</v>
      </c>
      <c r="M17" s="31">
        <v>2.4880100000000001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23078.05</v>
      </c>
      <c r="D18" s="36">
        <v>23092.350000000002</v>
      </c>
      <c r="E18" s="36">
        <v>22865.700000000004</v>
      </c>
      <c r="F18" s="36">
        <v>22653.350000000002</v>
      </c>
      <c r="G18" s="36">
        <v>22426.700000000004</v>
      </c>
      <c r="H18" s="36">
        <v>23304.700000000004</v>
      </c>
      <c r="I18" s="36">
        <v>23531.350000000006</v>
      </c>
      <c r="J18" s="36">
        <v>23743.700000000004</v>
      </c>
      <c r="K18" s="31">
        <v>23319</v>
      </c>
      <c r="L18" s="31">
        <v>22880</v>
      </c>
      <c r="M18" s="31">
        <v>0.18107000000000001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173.05</v>
      </c>
      <c r="D19" s="36">
        <v>173.11666666666665</v>
      </c>
      <c r="E19" s="36">
        <v>172.1333333333333</v>
      </c>
      <c r="F19" s="36">
        <v>171.21666666666664</v>
      </c>
      <c r="G19" s="36">
        <v>170.23333333333329</v>
      </c>
      <c r="H19" s="36">
        <v>174.0333333333333</v>
      </c>
      <c r="I19" s="36">
        <v>175.01666666666665</v>
      </c>
      <c r="J19" s="36">
        <v>175.93333333333331</v>
      </c>
      <c r="K19" s="31">
        <v>174.1</v>
      </c>
      <c r="L19" s="31">
        <v>172.2</v>
      </c>
      <c r="M19" s="31">
        <v>24.643740000000001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237.65</v>
      </c>
      <c r="D20" s="36">
        <v>239.83333333333334</v>
      </c>
      <c r="E20" s="36">
        <v>234.66666666666669</v>
      </c>
      <c r="F20" s="36">
        <v>231.68333333333334</v>
      </c>
      <c r="G20" s="36">
        <v>226.51666666666668</v>
      </c>
      <c r="H20" s="36">
        <v>242.81666666666669</v>
      </c>
      <c r="I20" s="36">
        <v>247.98333333333338</v>
      </c>
      <c r="J20" s="36">
        <v>250.9666666666667</v>
      </c>
      <c r="K20" s="31">
        <v>245</v>
      </c>
      <c r="L20" s="31">
        <v>236.85</v>
      </c>
      <c r="M20" s="31">
        <v>56.785150000000002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2128.25</v>
      </c>
      <c r="D21" s="36">
        <v>2153.4166666666665</v>
      </c>
      <c r="E21" s="36">
        <v>2088.833333333333</v>
      </c>
      <c r="F21" s="36">
        <v>2049.4166666666665</v>
      </c>
      <c r="G21" s="36">
        <v>1984.833333333333</v>
      </c>
      <c r="H21" s="36">
        <v>2192.833333333333</v>
      </c>
      <c r="I21" s="36">
        <v>2257.4166666666661</v>
      </c>
      <c r="J21" s="36">
        <v>2296.833333333333</v>
      </c>
      <c r="K21" s="31">
        <v>2218</v>
      </c>
      <c r="L21" s="31">
        <v>2114</v>
      </c>
      <c r="M21" s="31">
        <v>17.640740000000001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2883.95</v>
      </c>
      <c r="D22" s="36">
        <v>2961.1166666666668</v>
      </c>
      <c r="E22" s="36">
        <v>2767.6833333333334</v>
      </c>
      <c r="F22" s="36">
        <v>2651.4166666666665</v>
      </c>
      <c r="G22" s="36">
        <v>2457.9833333333331</v>
      </c>
      <c r="H22" s="36">
        <v>3077.3833333333337</v>
      </c>
      <c r="I22" s="36">
        <v>3270.8166666666671</v>
      </c>
      <c r="J22" s="36">
        <v>3387.0833333333339</v>
      </c>
      <c r="K22" s="31">
        <v>3154.55</v>
      </c>
      <c r="L22" s="31">
        <v>2844.85</v>
      </c>
      <c r="M22" s="31">
        <v>193.55777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1563.45</v>
      </c>
      <c r="D23" s="36">
        <v>1544.8999999999999</v>
      </c>
      <c r="E23" s="36">
        <v>1481.7999999999997</v>
      </c>
      <c r="F23" s="36">
        <v>1400.1499999999999</v>
      </c>
      <c r="G23" s="36">
        <v>1337.0499999999997</v>
      </c>
      <c r="H23" s="36">
        <v>1626.5499999999997</v>
      </c>
      <c r="I23" s="36">
        <v>1689.6499999999996</v>
      </c>
      <c r="J23" s="36">
        <v>1771.2999999999997</v>
      </c>
      <c r="K23" s="31">
        <v>1608</v>
      </c>
      <c r="L23" s="31">
        <v>1463.25</v>
      </c>
      <c r="M23" s="31">
        <v>196.88066000000001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1017.95</v>
      </c>
      <c r="D24" s="36">
        <v>1036.1833333333332</v>
      </c>
      <c r="E24" s="36">
        <v>989.86666666666633</v>
      </c>
      <c r="F24" s="36">
        <v>961.78333333333319</v>
      </c>
      <c r="G24" s="36">
        <v>915.46666666666636</v>
      </c>
      <c r="H24" s="36">
        <v>1064.2666666666664</v>
      </c>
      <c r="I24" s="36">
        <v>1110.5833333333335</v>
      </c>
      <c r="J24" s="36">
        <v>1138.6666666666663</v>
      </c>
      <c r="K24" s="31">
        <v>1082.5</v>
      </c>
      <c r="L24" s="31">
        <v>1008.1</v>
      </c>
      <c r="M24" s="31">
        <v>410.08947000000001</v>
      </c>
      <c r="N24" s="1"/>
      <c r="O24" s="1"/>
    </row>
    <row r="25" spans="1:15" ht="12.75" customHeight="1">
      <c r="A25" s="51">
        <v>16</v>
      </c>
      <c r="B25" s="53" t="s">
        <v>842</v>
      </c>
      <c r="C25" s="31">
        <v>560.45000000000005</v>
      </c>
      <c r="D25" s="36">
        <v>562.9666666666667</v>
      </c>
      <c r="E25" s="36">
        <v>536.48333333333335</v>
      </c>
      <c r="F25" s="36">
        <v>512.51666666666665</v>
      </c>
      <c r="G25" s="36">
        <v>486.0333333333333</v>
      </c>
      <c r="H25" s="36">
        <v>586.93333333333339</v>
      </c>
      <c r="I25" s="36">
        <v>613.41666666666674</v>
      </c>
      <c r="J25" s="36">
        <v>637.38333333333344</v>
      </c>
      <c r="K25" s="31">
        <v>589.45000000000005</v>
      </c>
      <c r="L25" s="31">
        <v>539</v>
      </c>
      <c r="M25" s="31">
        <v>464.31995999999998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4725.8</v>
      </c>
      <c r="D26" s="36">
        <v>4730.9333333333334</v>
      </c>
      <c r="E26" s="36">
        <v>4654.8666666666668</v>
      </c>
      <c r="F26" s="36">
        <v>4583.9333333333334</v>
      </c>
      <c r="G26" s="36">
        <v>4507.8666666666668</v>
      </c>
      <c r="H26" s="36">
        <v>4801.8666666666668</v>
      </c>
      <c r="I26" s="36">
        <v>4877.9333333333343</v>
      </c>
      <c r="J26" s="36">
        <v>4948.8666666666668</v>
      </c>
      <c r="K26" s="31">
        <v>4807</v>
      </c>
      <c r="L26" s="31">
        <v>4660</v>
      </c>
      <c r="M26" s="31">
        <v>3.6772499999999999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501.1</v>
      </c>
      <c r="D27" s="36">
        <v>508.08333333333331</v>
      </c>
      <c r="E27" s="36">
        <v>492.51666666666665</v>
      </c>
      <c r="F27" s="36">
        <v>483.93333333333334</v>
      </c>
      <c r="G27" s="36">
        <v>468.36666666666667</v>
      </c>
      <c r="H27" s="36">
        <v>516.66666666666663</v>
      </c>
      <c r="I27" s="36">
        <v>532.23333333333335</v>
      </c>
      <c r="J27" s="36">
        <v>540.81666666666661</v>
      </c>
      <c r="K27" s="31">
        <v>523.65</v>
      </c>
      <c r="L27" s="31">
        <v>499.5</v>
      </c>
      <c r="M27" s="31">
        <v>132.23983999999999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5543.1</v>
      </c>
      <c r="D28" s="36">
        <v>5563.6166666666659</v>
      </c>
      <c r="E28" s="36">
        <v>5488.2333333333318</v>
      </c>
      <c r="F28" s="36">
        <v>5433.3666666666659</v>
      </c>
      <c r="G28" s="36">
        <v>5357.9833333333318</v>
      </c>
      <c r="H28" s="36">
        <v>5618.4833333333318</v>
      </c>
      <c r="I28" s="36">
        <v>5693.866666666665</v>
      </c>
      <c r="J28" s="36">
        <v>5748.7333333333318</v>
      </c>
      <c r="K28" s="31">
        <v>5639</v>
      </c>
      <c r="L28" s="31">
        <v>5508.75</v>
      </c>
      <c r="M28" s="31">
        <v>5.7442700000000002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462.45</v>
      </c>
      <c r="D29" s="36">
        <v>461.93333333333339</v>
      </c>
      <c r="E29" s="36">
        <v>458.86666666666679</v>
      </c>
      <c r="F29" s="36">
        <v>455.28333333333342</v>
      </c>
      <c r="G29" s="36">
        <v>452.21666666666681</v>
      </c>
      <c r="H29" s="36">
        <v>465.51666666666677</v>
      </c>
      <c r="I29" s="36">
        <v>468.58333333333337</v>
      </c>
      <c r="J29" s="36">
        <v>472.16666666666674</v>
      </c>
      <c r="K29" s="31">
        <v>465</v>
      </c>
      <c r="L29" s="31">
        <v>458.35</v>
      </c>
      <c r="M29" s="31">
        <v>19.04702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176.7</v>
      </c>
      <c r="D30" s="36">
        <v>176.18333333333331</v>
      </c>
      <c r="E30" s="36">
        <v>175.16666666666663</v>
      </c>
      <c r="F30" s="36">
        <v>173.63333333333333</v>
      </c>
      <c r="G30" s="36">
        <v>172.61666666666665</v>
      </c>
      <c r="H30" s="36">
        <v>177.71666666666661</v>
      </c>
      <c r="I30" s="36">
        <v>178.73333333333332</v>
      </c>
      <c r="J30" s="36">
        <v>180.26666666666659</v>
      </c>
      <c r="K30" s="31">
        <v>177.2</v>
      </c>
      <c r="L30" s="31">
        <v>174.65</v>
      </c>
      <c r="M30" s="31">
        <v>140.66029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3252.55</v>
      </c>
      <c r="D31" s="36">
        <v>3258.1666666666665</v>
      </c>
      <c r="E31" s="36">
        <v>3227.333333333333</v>
      </c>
      <c r="F31" s="36">
        <v>3202.1166666666663</v>
      </c>
      <c r="G31" s="36">
        <v>3171.2833333333328</v>
      </c>
      <c r="H31" s="36">
        <v>3283.3833333333332</v>
      </c>
      <c r="I31" s="36">
        <v>3314.2166666666662</v>
      </c>
      <c r="J31" s="36">
        <v>3339.4333333333334</v>
      </c>
      <c r="K31" s="31">
        <v>3289</v>
      </c>
      <c r="L31" s="31">
        <v>3232.95</v>
      </c>
      <c r="M31" s="31">
        <v>12.29158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1966.35</v>
      </c>
      <c r="D32" s="36">
        <v>1973.6166666666668</v>
      </c>
      <c r="E32" s="36">
        <v>1952.7333333333336</v>
      </c>
      <c r="F32" s="36">
        <v>1939.1166666666668</v>
      </c>
      <c r="G32" s="36">
        <v>1918.2333333333336</v>
      </c>
      <c r="H32" s="36">
        <v>1987.2333333333336</v>
      </c>
      <c r="I32" s="36">
        <v>2008.1166666666668</v>
      </c>
      <c r="J32" s="36">
        <v>2021.7333333333336</v>
      </c>
      <c r="K32" s="31">
        <v>1994.5</v>
      </c>
      <c r="L32" s="31">
        <v>1960</v>
      </c>
      <c r="M32" s="31">
        <v>3.19651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1053.3</v>
      </c>
      <c r="D33" s="36">
        <v>1004.4</v>
      </c>
      <c r="E33" s="36">
        <v>955.39999999999986</v>
      </c>
      <c r="F33" s="36">
        <v>857.49999999999989</v>
      </c>
      <c r="G33" s="36">
        <v>808.49999999999977</v>
      </c>
      <c r="H33" s="36">
        <v>1102.3</v>
      </c>
      <c r="I33" s="36">
        <v>1151.3000000000002</v>
      </c>
      <c r="J33" s="36">
        <v>1249.2</v>
      </c>
      <c r="K33" s="31">
        <v>1053.4000000000001</v>
      </c>
      <c r="L33" s="31">
        <v>906.5</v>
      </c>
      <c r="M33" s="31">
        <v>258.68266999999997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747.5</v>
      </c>
      <c r="D34" s="36">
        <v>751.9</v>
      </c>
      <c r="E34" s="36">
        <v>738.84999999999991</v>
      </c>
      <c r="F34" s="36">
        <v>730.19999999999993</v>
      </c>
      <c r="G34" s="36">
        <v>717.14999999999986</v>
      </c>
      <c r="H34" s="36">
        <v>760.55</v>
      </c>
      <c r="I34" s="36">
        <v>773.59999999999991</v>
      </c>
      <c r="J34" s="36">
        <v>782.25</v>
      </c>
      <c r="K34" s="31">
        <v>764.95</v>
      </c>
      <c r="L34" s="31">
        <v>743.25</v>
      </c>
      <c r="M34" s="31">
        <v>23.831859999999999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1016.65</v>
      </c>
      <c r="D35" s="36">
        <v>1019.1166666666667</v>
      </c>
      <c r="E35" s="36">
        <v>1006.9333333333334</v>
      </c>
      <c r="F35" s="36">
        <v>997.2166666666667</v>
      </c>
      <c r="G35" s="36">
        <v>985.03333333333342</v>
      </c>
      <c r="H35" s="36">
        <v>1028.8333333333335</v>
      </c>
      <c r="I35" s="36">
        <v>1041.0166666666664</v>
      </c>
      <c r="J35" s="36">
        <v>1050.7333333333333</v>
      </c>
      <c r="K35" s="31">
        <v>1031.3</v>
      </c>
      <c r="L35" s="31">
        <v>1009.4</v>
      </c>
      <c r="M35" s="31">
        <v>19.592289999999998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396.35</v>
      </c>
      <c r="D36" s="36">
        <v>397.2833333333333</v>
      </c>
      <c r="E36" s="36">
        <v>384.06666666666661</v>
      </c>
      <c r="F36" s="36">
        <v>371.7833333333333</v>
      </c>
      <c r="G36" s="36">
        <v>358.56666666666661</v>
      </c>
      <c r="H36" s="36">
        <v>409.56666666666661</v>
      </c>
      <c r="I36" s="36">
        <v>422.7833333333333</v>
      </c>
      <c r="J36" s="36">
        <v>435.06666666666661</v>
      </c>
      <c r="K36" s="31">
        <v>410.5</v>
      </c>
      <c r="L36" s="31">
        <v>385</v>
      </c>
      <c r="M36" s="31">
        <v>234.10807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1120.5</v>
      </c>
      <c r="D37" s="36">
        <v>1128.05</v>
      </c>
      <c r="E37" s="36">
        <v>1110.3999999999999</v>
      </c>
      <c r="F37" s="36">
        <v>1100.3</v>
      </c>
      <c r="G37" s="36">
        <v>1082.6499999999999</v>
      </c>
      <c r="H37" s="36">
        <v>1138.1499999999999</v>
      </c>
      <c r="I37" s="36">
        <v>1155.8</v>
      </c>
      <c r="J37" s="36">
        <v>1165.8999999999999</v>
      </c>
      <c r="K37" s="31">
        <v>1145.7</v>
      </c>
      <c r="L37" s="31">
        <v>1117.95</v>
      </c>
      <c r="M37" s="31">
        <v>73.427670000000006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6069.95</v>
      </c>
      <c r="D38" s="36">
        <v>6051.2666666666673</v>
      </c>
      <c r="E38" s="36">
        <v>6006.5333333333347</v>
      </c>
      <c r="F38" s="36">
        <v>5943.1166666666677</v>
      </c>
      <c r="G38" s="36">
        <v>5898.383333333335</v>
      </c>
      <c r="H38" s="36">
        <v>6114.6833333333343</v>
      </c>
      <c r="I38" s="36">
        <v>6159.4166666666661</v>
      </c>
      <c r="J38" s="36">
        <v>6222.8333333333339</v>
      </c>
      <c r="K38" s="31">
        <v>6096</v>
      </c>
      <c r="L38" s="31">
        <v>5987.85</v>
      </c>
      <c r="M38" s="31">
        <v>6.9920099999999996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1700.35</v>
      </c>
      <c r="D39" s="36">
        <v>1701.0833333333333</v>
      </c>
      <c r="E39" s="36">
        <v>1692.1666666666665</v>
      </c>
      <c r="F39" s="36">
        <v>1683.9833333333333</v>
      </c>
      <c r="G39" s="36">
        <v>1675.0666666666666</v>
      </c>
      <c r="H39" s="36">
        <v>1709.2666666666664</v>
      </c>
      <c r="I39" s="36">
        <v>1718.1833333333329</v>
      </c>
      <c r="J39" s="36">
        <v>1726.3666666666663</v>
      </c>
      <c r="K39" s="31">
        <v>1710</v>
      </c>
      <c r="L39" s="31">
        <v>1692.9</v>
      </c>
      <c r="M39" s="31">
        <v>7.3717600000000001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7879</v>
      </c>
      <c r="D40" s="36">
        <v>7849.666666666667</v>
      </c>
      <c r="E40" s="36">
        <v>7749.3333333333339</v>
      </c>
      <c r="F40" s="36">
        <v>7619.666666666667</v>
      </c>
      <c r="G40" s="36">
        <v>7519.3333333333339</v>
      </c>
      <c r="H40" s="36">
        <v>7979.3333333333339</v>
      </c>
      <c r="I40" s="36">
        <v>8079.6666666666679</v>
      </c>
      <c r="J40" s="36">
        <v>8209.3333333333339</v>
      </c>
      <c r="K40" s="31">
        <v>7950</v>
      </c>
      <c r="L40" s="31">
        <v>7720</v>
      </c>
      <c r="M40" s="31">
        <v>0.43794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7427.1</v>
      </c>
      <c r="D41" s="36">
        <v>7417.05</v>
      </c>
      <c r="E41" s="36">
        <v>7375.1</v>
      </c>
      <c r="F41" s="36">
        <v>7323.1</v>
      </c>
      <c r="G41" s="36">
        <v>7281.1500000000005</v>
      </c>
      <c r="H41" s="36">
        <v>7469.05</v>
      </c>
      <c r="I41" s="36">
        <v>7510.9999999999991</v>
      </c>
      <c r="J41" s="36">
        <v>7563</v>
      </c>
      <c r="K41" s="31">
        <v>7459</v>
      </c>
      <c r="L41" s="31">
        <v>7365.05</v>
      </c>
      <c r="M41" s="31">
        <v>7.0179999999999998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2582.65</v>
      </c>
      <c r="D42" s="36">
        <v>2597.2166666666667</v>
      </c>
      <c r="E42" s="36">
        <v>2561.4333333333334</v>
      </c>
      <c r="F42" s="36">
        <v>2540.2166666666667</v>
      </c>
      <c r="G42" s="36">
        <v>2504.4333333333334</v>
      </c>
      <c r="H42" s="36">
        <v>2618.4333333333334</v>
      </c>
      <c r="I42" s="36">
        <v>2654.2166666666672</v>
      </c>
      <c r="J42" s="36">
        <v>2675.4333333333334</v>
      </c>
      <c r="K42" s="31">
        <v>2633</v>
      </c>
      <c r="L42" s="31">
        <v>2576</v>
      </c>
      <c r="M42" s="31">
        <v>2.4688099999999999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237.45</v>
      </c>
      <c r="D43" s="36">
        <v>237.70000000000002</v>
      </c>
      <c r="E43" s="36">
        <v>234.50000000000003</v>
      </c>
      <c r="F43" s="36">
        <v>231.55</v>
      </c>
      <c r="G43" s="36">
        <v>228.35000000000002</v>
      </c>
      <c r="H43" s="36">
        <v>240.65000000000003</v>
      </c>
      <c r="I43" s="36">
        <v>243.85000000000002</v>
      </c>
      <c r="J43" s="36">
        <v>246.80000000000004</v>
      </c>
      <c r="K43" s="31">
        <v>240.9</v>
      </c>
      <c r="L43" s="31">
        <v>234.75</v>
      </c>
      <c r="M43" s="31">
        <v>98.315089999999998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209.55</v>
      </c>
      <c r="D44" s="36">
        <v>209.71666666666667</v>
      </c>
      <c r="E44" s="36">
        <v>207.83333333333334</v>
      </c>
      <c r="F44" s="36">
        <v>206.11666666666667</v>
      </c>
      <c r="G44" s="36">
        <v>204.23333333333335</v>
      </c>
      <c r="H44" s="36">
        <v>211.43333333333334</v>
      </c>
      <c r="I44" s="36">
        <v>213.31666666666666</v>
      </c>
      <c r="J44" s="36">
        <v>215.03333333333333</v>
      </c>
      <c r="K44" s="31">
        <v>211.6</v>
      </c>
      <c r="L44" s="31">
        <v>208</v>
      </c>
      <c r="M44" s="31">
        <v>220.88408999999999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116.65</v>
      </c>
      <c r="D45" s="36">
        <v>114.81666666666668</v>
      </c>
      <c r="E45" s="36">
        <v>111.93333333333335</v>
      </c>
      <c r="F45" s="36">
        <v>107.21666666666667</v>
      </c>
      <c r="G45" s="36">
        <v>104.33333333333334</v>
      </c>
      <c r="H45" s="36">
        <v>119.53333333333336</v>
      </c>
      <c r="I45" s="36">
        <v>122.41666666666669</v>
      </c>
      <c r="J45" s="36">
        <v>127.13333333333337</v>
      </c>
      <c r="K45" s="31">
        <v>117.7</v>
      </c>
      <c r="L45" s="31">
        <v>110.1</v>
      </c>
      <c r="M45" s="31">
        <v>481.16744999999997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1644.45</v>
      </c>
      <c r="D46" s="36">
        <v>1648.7166666666665</v>
      </c>
      <c r="E46" s="36">
        <v>1637.4333333333329</v>
      </c>
      <c r="F46" s="36">
        <v>1630.4166666666665</v>
      </c>
      <c r="G46" s="36">
        <v>1619.133333333333</v>
      </c>
      <c r="H46" s="36">
        <v>1655.7333333333329</v>
      </c>
      <c r="I46" s="36">
        <v>1667.0166666666662</v>
      </c>
      <c r="J46" s="36">
        <v>1674.0333333333328</v>
      </c>
      <c r="K46" s="31">
        <v>1660</v>
      </c>
      <c r="L46" s="31">
        <v>1641.7</v>
      </c>
      <c r="M46" s="31">
        <v>1.20183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156.15</v>
      </c>
      <c r="D47" s="36">
        <v>155.04999999999998</v>
      </c>
      <c r="E47" s="36">
        <v>152.94999999999996</v>
      </c>
      <c r="F47" s="36">
        <v>149.74999999999997</v>
      </c>
      <c r="G47" s="36">
        <v>147.64999999999995</v>
      </c>
      <c r="H47" s="36">
        <v>158.24999999999997</v>
      </c>
      <c r="I47" s="36">
        <v>160.35</v>
      </c>
      <c r="J47" s="36">
        <v>163.54999999999998</v>
      </c>
      <c r="K47" s="31">
        <v>157.15</v>
      </c>
      <c r="L47" s="31">
        <v>151.85</v>
      </c>
      <c r="M47" s="31">
        <v>266.88697999999999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578.85</v>
      </c>
      <c r="D48" s="36">
        <v>582.75</v>
      </c>
      <c r="E48" s="36">
        <v>572.1</v>
      </c>
      <c r="F48" s="36">
        <v>565.35</v>
      </c>
      <c r="G48" s="36">
        <v>554.70000000000005</v>
      </c>
      <c r="H48" s="36">
        <v>589.5</v>
      </c>
      <c r="I48" s="36">
        <v>600.15000000000009</v>
      </c>
      <c r="J48" s="36">
        <v>606.9</v>
      </c>
      <c r="K48" s="31">
        <v>593.4</v>
      </c>
      <c r="L48" s="31">
        <v>576</v>
      </c>
      <c r="M48" s="31">
        <v>54.028640000000003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1169.0999999999999</v>
      </c>
      <c r="D49" s="36">
        <v>1170.8166666666666</v>
      </c>
      <c r="E49" s="36">
        <v>1161.9833333333331</v>
      </c>
      <c r="F49" s="36">
        <v>1154.8666666666666</v>
      </c>
      <c r="G49" s="36">
        <v>1146.0333333333331</v>
      </c>
      <c r="H49" s="36">
        <v>1177.9333333333332</v>
      </c>
      <c r="I49" s="36">
        <v>1186.7666666666667</v>
      </c>
      <c r="J49" s="36">
        <v>1193.8833333333332</v>
      </c>
      <c r="K49" s="31">
        <v>1179.6500000000001</v>
      </c>
      <c r="L49" s="31">
        <v>1163.7</v>
      </c>
      <c r="M49" s="31">
        <v>5.2031900000000002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1024.45</v>
      </c>
      <c r="D50" s="36">
        <v>1024.3</v>
      </c>
      <c r="E50" s="36">
        <v>1013.5999999999999</v>
      </c>
      <c r="F50" s="36">
        <v>1002.75</v>
      </c>
      <c r="G50" s="36">
        <v>992.05</v>
      </c>
      <c r="H50" s="36">
        <v>1035.1499999999999</v>
      </c>
      <c r="I50" s="36">
        <v>1045.8500000000001</v>
      </c>
      <c r="J50" s="36">
        <v>1056.6999999999998</v>
      </c>
      <c r="K50" s="31">
        <v>1035</v>
      </c>
      <c r="L50" s="31">
        <v>1013.45</v>
      </c>
      <c r="M50" s="31">
        <v>41.212510000000002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178.45</v>
      </c>
      <c r="D51" s="36">
        <v>178.1</v>
      </c>
      <c r="E51" s="36">
        <v>175.2</v>
      </c>
      <c r="F51" s="36">
        <v>171.95</v>
      </c>
      <c r="G51" s="36">
        <v>169.04999999999998</v>
      </c>
      <c r="H51" s="36">
        <v>181.35</v>
      </c>
      <c r="I51" s="36">
        <v>184.25000000000003</v>
      </c>
      <c r="J51" s="36">
        <v>187.5</v>
      </c>
      <c r="K51" s="31">
        <v>181</v>
      </c>
      <c r="L51" s="31">
        <v>174.85</v>
      </c>
      <c r="M51" s="31">
        <v>246.52623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240.4</v>
      </c>
      <c r="D52" s="36">
        <v>241.61666666666667</v>
      </c>
      <c r="E52" s="36">
        <v>238.78333333333336</v>
      </c>
      <c r="F52" s="36">
        <v>237.16666666666669</v>
      </c>
      <c r="G52" s="36">
        <v>234.33333333333337</v>
      </c>
      <c r="H52" s="36">
        <v>243.23333333333335</v>
      </c>
      <c r="I52" s="36">
        <v>246.06666666666666</v>
      </c>
      <c r="J52" s="36">
        <v>247.68333333333334</v>
      </c>
      <c r="K52" s="31">
        <v>244.45</v>
      </c>
      <c r="L52" s="31">
        <v>240</v>
      </c>
      <c r="M52" s="31">
        <v>23.294460000000001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21592.55</v>
      </c>
      <c r="D53" s="36">
        <v>21650.633333333331</v>
      </c>
      <c r="E53" s="36">
        <v>21501.966666666664</v>
      </c>
      <c r="F53" s="36">
        <v>21411.383333333331</v>
      </c>
      <c r="G53" s="36">
        <v>21262.716666666664</v>
      </c>
      <c r="H53" s="36">
        <v>21741.216666666664</v>
      </c>
      <c r="I53" s="36">
        <v>21889.883333333335</v>
      </c>
      <c r="J53" s="36">
        <v>21980.466666666664</v>
      </c>
      <c r="K53" s="31">
        <v>21799.3</v>
      </c>
      <c r="L53" s="31">
        <v>21560.05</v>
      </c>
      <c r="M53" s="31">
        <v>0.15706000000000001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472.85</v>
      </c>
      <c r="D54" s="36">
        <v>474.55</v>
      </c>
      <c r="E54" s="36">
        <v>466.6</v>
      </c>
      <c r="F54" s="36">
        <v>460.35</v>
      </c>
      <c r="G54" s="36">
        <v>452.40000000000003</v>
      </c>
      <c r="H54" s="36">
        <v>480.8</v>
      </c>
      <c r="I54" s="36">
        <v>488.74999999999994</v>
      </c>
      <c r="J54" s="36">
        <v>495</v>
      </c>
      <c r="K54" s="31">
        <v>482.5</v>
      </c>
      <c r="L54" s="31">
        <v>468.3</v>
      </c>
      <c r="M54" s="31">
        <v>137.04413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5003.1499999999996</v>
      </c>
      <c r="D55" s="36">
        <v>4992.7166666666662</v>
      </c>
      <c r="E55" s="36">
        <v>4962.7333333333327</v>
      </c>
      <c r="F55" s="36">
        <v>4922.3166666666666</v>
      </c>
      <c r="G55" s="36">
        <v>4892.333333333333</v>
      </c>
      <c r="H55" s="36">
        <v>5033.1333333333323</v>
      </c>
      <c r="I55" s="36">
        <v>5063.1166666666659</v>
      </c>
      <c r="J55" s="36">
        <v>5103.5333333333319</v>
      </c>
      <c r="K55" s="31">
        <v>5022.7</v>
      </c>
      <c r="L55" s="31">
        <v>4952.3</v>
      </c>
      <c r="M55" s="31">
        <v>2.9568599999999998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437.45</v>
      </c>
      <c r="D56" s="36">
        <v>435.81666666666666</v>
      </c>
      <c r="E56" s="36">
        <v>430.33333333333331</v>
      </c>
      <c r="F56" s="36">
        <v>423.21666666666664</v>
      </c>
      <c r="G56" s="36">
        <v>417.73333333333329</v>
      </c>
      <c r="H56" s="36">
        <v>442.93333333333334</v>
      </c>
      <c r="I56" s="36">
        <v>448.41666666666669</v>
      </c>
      <c r="J56" s="36">
        <v>455.53333333333336</v>
      </c>
      <c r="K56" s="31">
        <v>441.3</v>
      </c>
      <c r="L56" s="31">
        <v>428.7</v>
      </c>
      <c r="M56" s="31">
        <v>78.418400000000005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453.75</v>
      </c>
      <c r="D57" s="36">
        <v>460.66666666666669</v>
      </c>
      <c r="E57" s="36">
        <v>445.03333333333336</v>
      </c>
      <c r="F57" s="36">
        <v>436.31666666666666</v>
      </c>
      <c r="G57" s="36">
        <v>420.68333333333334</v>
      </c>
      <c r="H57" s="36">
        <v>469.38333333333338</v>
      </c>
      <c r="I57" s="36">
        <v>485.01666666666671</v>
      </c>
      <c r="J57" s="36">
        <v>493.73333333333341</v>
      </c>
      <c r="K57" s="31">
        <v>476.3</v>
      </c>
      <c r="L57" s="31">
        <v>451.95</v>
      </c>
      <c r="M57" s="31">
        <v>18.543579999999999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1154.2</v>
      </c>
      <c r="D58" s="36">
        <v>1153.0666666666666</v>
      </c>
      <c r="E58" s="36">
        <v>1140.1333333333332</v>
      </c>
      <c r="F58" s="36">
        <v>1126.0666666666666</v>
      </c>
      <c r="G58" s="36">
        <v>1113.1333333333332</v>
      </c>
      <c r="H58" s="36">
        <v>1167.1333333333332</v>
      </c>
      <c r="I58" s="36">
        <v>1180.0666666666666</v>
      </c>
      <c r="J58" s="36">
        <v>1194.1333333333332</v>
      </c>
      <c r="K58" s="31">
        <v>1166</v>
      </c>
      <c r="L58" s="31">
        <v>1139</v>
      </c>
      <c r="M58" s="31">
        <v>12.1623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1205.2</v>
      </c>
      <c r="D59" s="36">
        <v>1212.0166666666667</v>
      </c>
      <c r="E59" s="36">
        <v>1194.1833333333334</v>
      </c>
      <c r="F59" s="36">
        <v>1183.1666666666667</v>
      </c>
      <c r="G59" s="36">
        <v>1165.3333333333335</v>
      </c>
      <c r="H59" s="36">
        <v>1223.0333333333333</v>
      </c>
      <c r="I59" s="36">
        <v>1240.8666666666668</v>
      </c>
      <c r="J59" s="36">
        <v>1251.8833333333332</v>
      </c>
      <c r="K59" s="31">
        <v>1229.8499999999999</v>
      </c>
      <c r="L59" s="31">
        <v>1201</v>
      </c>
      <c r="M59" s="31">
        <v>14.1677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352.15</v>
      </c>
      <c r="D60" s="36">
        <v>354.7</v>
      </c>
      <c r="E60" s="36">
        <v>346.9</v>
      </c>
      <c r="F60" s="36">
        <v>341.65</v>
      </c>
      <c r="G60" s="36">
        <v>333.84999999999997</v>
      </c>
      <c r="H60" s="36">
        <v>359.95</v>
      </c>
      <c r="I60" s="36">
        <v>367.75000000000006</v>
      </c>
      <c r="J60" s="36">
        <v>373</v>
      </c>
      <c r="K60" s="31">
        <v>362.5</v>
      </c>
      <c r="L60" s="31">
        <v>349.45</v>
      </c>
      <c r="M60" s="31">
        <v>148.17158000000001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5701.75</v>
      </c>
      <c r="D61" s="36">
        <v>5687.7166666666672</v>
      </c>
      <c r="E61" s="36">
        <v>5620.0333333333347</v>
      </c>
      <c r="F61" s="36">
        <v>5538.3166666666675</v>
      </c>
      <c r="G61" s="36">
        <v>5470.633333333335</v>
      </c>
      <c r="H61" s="36">
        <v>5769.4333333333343</v>
      </c>
      <c r="I61" s="36">
        <v>5837.1166666666668</v>
      </c>
      <c r="J61" s="36">
        <v>5918.8333333333339</v>
      </c>
      <c r="K61" s="31">
        <v>5755.4</v>
      </c>
      <c r="L61" s="31">
        <v>5606</v>
      </c>
      <c r="M61" s="31">
        <v>4.6021200000000002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2331.0500000000002</v>
      </c>
      <c r="D62" s="36">
        <v>2331.8500000000004</v>
      </c>
      <c r="E62" s="36">
        <v>2315.8000000000006</v>
      </c>
      <c r="F62" s="36">
        <v>2300.5500000000002</v>
      </c>
      <c r="G62" s="36">
        <v>2284.5000000000005</v>
      </c>
      <c r="H62" s="36">
        <v>2347.1000000000008</v>
      </c>
      <c r="I62" s="36">
        <v>2363.15</v>
      </c>
      <c r="J62" s="36">
        <v>2378.400000000001</v>
      </c>
      <c r="K62" s="31">
        <v>2347.9</v>
      </c>
      <c r="L62" s="31">
        <v>2316.6</v>
      </c>
      <c r="M62" s="31">
        <v>2.3942899999999998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798.9</v>
      </c>
      <c r="D63" s="36">
        <v>797.7166666666667</v>
      </c>
      <c r="E63" s="36">
        <v>788.58333333333337</v>
      </c>
      <c r="F63" s="36">
        <v>778.26666666666665</v>
      </c>
      <c r="G63" s="36">
        <v>769.13333333333333</v>
      </c>
      <c r="H63" s="36">
        <v>808.03333333333342</v>
      </c>
      <c r="I63" s="36">
        <v>817.16666666666663</v>
      </c>
      <c r="J63" s="36">
        <v>827.48333333333346</v>
      </c>
      <c r="K63" s="31">
        <v>806.85</v>
      </c>
      <c r="L63" s="31">
        <v>787.4</v>
      </c>
      <c r="M63" s="31">
        <v>12.339320000000001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1232.6500000000001</v>
      </c>
      <c r="D64" s="36">
        <v>1230.1833333333334</v>
      </c>
      <c r="E64" s="36">
        <v>1215.4666666666667</v>
      </c>
      <c r="F64" s="36">
        <v>1198.2833333333333</v>
      </c>
      <c r="G64" s="36">
        <v>1183.5666666666666</v>
      </c>
      <c r="H64" s="36">
        <v>1247.3666666666668</v>
      </c>
      <c r="I64" s="36">
        <v>1262.0833333333335</v>
      </c>
      <c r="J64" s="36">
        <v>1279.2666666666669</v>
      </c>
      <c r="K64" s="31">
        <v>1244.9000000000001</v>
      </c>
      <c r="L64" s="31">
        <v>1213</v>
      </c>
      <c r="M64" s="31">
        <v>10.70956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296.5</v>
      </c>
      <c r="D65" s="36">
        <v>296.53333333333336</v>
      </c>
      <c r="E65" s="36">
        <v>294.61666666666673</v>
      </c>
      <c r="F65" s="36">
        <v>292.73333333333335</v>
      </c>
      <c r="G65" s="36">
        <v>290.81666666666672</v>
      </c>
      <c r="H65" s="36">
        <v>298.41666666666674</v>
      </c>
      <c r="I65" s="36">
        <v>300.33333333333337</v>
      </c>
      <c r="J65" s="36">
        <v>302.21666666666675</v>
      </c>
      <c r="K65" s="31">
        <v>298.45</v>
      </c>
      <c r="L65" s="31">
        <v>294.64999999999998</v>
      </c>
      <c r="M65" s="31">
        <v>10.53782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1955.8</v>
      </c>
      <c r="D66" s="36">
        <v>1961.1166666666668</v>
      </c>
      <c r="E66" s="36">
        <v>1943.4833333333336</v>
      </c>
      <c r="F66" s="36">
        <v>1931.1666666666667</v>
      </c>
      <c r="G66" s="36">
        <v>1913.5333333333335</v>
      </c>
      <c r="H66" s="36">
        <v>1973.4333333333336</v>
      </c>
      <c r="I66" s="36">
        <v>1991.0666666666668</v>
      </c>
      <c r="J66" s="36">
        <v>2003.3833333333337</v>
      </c>
      <c r="K66" s="31">
        <v>1978.75</v>
      </c>
      <c r="L66" s="31">
        <v>1948.8</v>
      </c>
      <c r="M66" s="31">
        <v>2.63761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550.04999999999995</v>
      </c>
      <c r="D67" s="36">
        <v>551.41666666666663</v>
      </c>
      <c r="E67" s="36">
        <v>547.93333333333328</v>
      </c>
      <c r="F67" s="36">
        <v>545.81666666666661</v>
      </c>
      <c r="G67" s="36">
        <v>542.33333333333326</v>
      </c>
      <c r="H67" s="36">
        <v>553.5333333333333</v>
      </c>
      <c r="I67" s="36">
        <v>557.01666666666665</v>
      </c>
      <c r="J67" s="36">
        <v>559.13333333333333</v>
      </c>
      <c r="K67" s="31">
        <v>554.9</v>
      </c>
      <c r="L67" s="31">
        <v>549.29999999999995</v>
      </c>
      <c r="M67" s="31">
        <v>10.28497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2361</v>
      </c>
      <c r="D68" s="36">
        <v>2346.75</v>
      </c>
      <c r="E68" s="36">
        <v>2319.5</v>
      </c>
      <c r="F68" s="36">
        <v>2278</v>
      </c>
      <c r="G68" s="36">
        <v>2250.75</v>
      </c>
      <c r="H68" s="36">
        <v>2388.25</v>
      </c>
      <c r="I68" s="36">
        <v>2415.5</v>
      </c>
      <c r="J68" s="36">
        <v>2457</v>
      </c>
      <c r="K68" s="31">
        <v>2374</v>
      </c>
      <c r="L68" s="31">
        <v>2305.25</v>
      </c>
      <c r="M68" s="31">
        <v>4.88652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2253.15</v>
      </c>
      <c r="D69" s="36">
        <v>2271.7666666666669</v>
      </c>
      <c r="E69" s="36">
        <v>2217.5833333333339</v>
      </c>
      <c r="F69" s="36">
        <v>2182.0166666666669</v>
      </c>
      <c r="G69" s="36">
        <v>2127.8333333333339</v>
      </c>
      <c r="H69" s="36">
        <v>2307.3333333333339</v>
      </c>
      <c r="I69" s="36">
        <v>2361.5166666666673</v>
      </c>
      <c r="J69" s="36">
        <v>2397.0833333333339</v>
      </c>
      <c r="K69" s="31">
        <v>2325.9499999999998</v>
      </c>
      <c r="L69" s="31">
        <v>2236.1999999999998</v>
      </c>
      <c r="M69" s="31">
        <v>7.3557199999999998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382.95</v>
      </c>
      <c r="D70" s="36">
        <v>387.5</v>
      </c>
      <c r="E70" s="36">
        <v>375</v>
      </c>
      <c r="F70" s="36">
        <v>367.05</v>
      </c>
      <c r="G70" s="36">
        <v>354.55</v>
      </c>
      <c r="H70" s="36">
        <v>395.45</v>
      </c>
      <c r="I70" s="36">
        <v>407.95</v>
      </c>
      <c r="J70" s="36">
        <v>415.9</v>
      </c>
      <c r="K70" s="31">
        <v>400</v>
      </c>
      <c r="L70" s="31">
        <v>379.55</v>
      </c>
      <c r="M70" s="31">
        <v>12.221920000000001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184.1</v>
      </c>
      <c r="D71" s="36">
        <v>183.78333333333333</v>
      </c>
      <c r="E71" s="36">
        <v>182.16666666666666</v>
      </c>
      <c r="F71" s="36">
        <v>180.23333333333332</v>
      </c>
      <c r="G71" s="36">
        <v>178.61666666666665</v>
      </c>
      <c r="H71" s="36">
        <v>185.71666666666667</v>
      </c>
      <c r="I71" s="36">
        <v>187.33333333333334</v>
      </c>
      <c r="J71" s="36">
        <v>189.26666666666668</v>
      </c>
      <c r="K71" s="31">
        <v>185.4</v>
      </c>
      <c r="L71" s="31">
        <v>181.85</v>
      </c>
      <c r="M71" s="31">
        <v>25.008310000000002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3734.45</v>
      </c>
      <c r="D72" s="36">
        <v>3744.1333333333332</v>
      </c>
      <c r="E72" s="36">
        <v>3706.6666666666665</v>
      </c>
      <c r="F72" s="36">
        <v>3678.8833333333332</v>
      </c>
      <c r="G72" s="36">
        <v>3641.4166666666665</v>
      </c>
      <c r="H72" s="36">
        <v>3771.9166666666665</v>
      </c>
      <c r="I72" s="36">
        <v>3809.3833333333337</v>
      </c>
      <c r="J72" s="36">
        <v>3837.1666666666665</v>
      </c>
      <c r="K72" s="31">
        <v>3781.6</v>
      </c>
      <c r="L72" s="31">
        <v>3716.35</v>
      </c>
      <c r="M72" s="31">
        <v>2.9825499999999998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5980.2</v>
      </c>
      <c r="D73" s="36">
        <v>6011.7333333333336</v>
      </c>
      <c r="E73" s="36">
        <v>5938.4666666666672</v>
      </c>
      <c r="F73" s="36">
        <v>5896.7333333333336</v>
      </c>
      <c r="G73" s="36">
        <v>5823.4666666666672</v>
      </c>
      <c r="H73" s="36">
        <v>6053.4666666666672</v>
      </c>
      <c r="I73" s="36">
        <v>6126.7333333333336</v>
      </c>
      <c r="J73" s="36">
        <v>6168.4666666666672</v>
      </c>
      <c r="K73" s="31">
        <v>6085</v>
      </c>
      <c r="L73" s="31">
        <v>5970</v>
      </c>
      <c r="M73" s="31">
        <v>2.34022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652.95000000000005</v>
      </c>
      <c r="D74" s="36">
        <v>654.55000000000007</v>
      </c>
      <c r="E74" s="36">
        <v>648.50000000000011</v>
      </c>
      <c r="F74" s="36">
        <v>644.05000000000007</v>
      </c>
      <c r="G74" s="36">
        <v>638.00000000000011</v>
      </c>
      <c r="H74" s="36">
        <v>659.00000000000011</v>
      </c>
      <c r="I74" s="36">
        <v>665.05000000000007</v>
      </c>
      <c r="J74" s="36">
        <v>669.50000000000011</v>
      </c>
      <c r="K74" s="31">
        <v>660.6</v>
      </c>
      <c r="L74" s="31">
        <v>650.1</v>
      </c>
      <c r="M74" s="31">
        <v>32.648090000000003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4137.1499999999996</v>
      </c>
      <c r="D75" s="36">
        <v>4117.05</v>
      </c>
      <c r="E75" s="36">
        <v>4059.1000000000004</v>
      </c>
      <c r="F75" s="36">
        <v>3981.05</v>
      </c>
      <c r="G75" s="36">
        <v>3923.1000000000004</v>
      </c>
      <c r="H75" s="36">
        <v>4195.1000000000004</v>
      </c>
      <c r="I75" s="36">
        <v>4253.0499999999993</v>
      </c>
      <c r="J75" s="36">
        <v>4331.1000000000004</v>
      </c>
      <c r="K75" s="31">
        <v>4175</v>
      </c>
      <c r="L75" s="31">
        <v>4039</v>
      </c>
      <c r="M75" s="31">
        <v>8.6108499999999992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5730.35</v>
      </c>
      <c r="D76" s="36">
        <v>5752.8</v>
      </c>
      <c r="E76" s="36">
        <v>5685.6</v>
      </c>
      <c r="F76" s="36">
        <v>5640.85</v>
      </c>
      <c r="G76" s="36">
        <v>5573.6500000000005</v>
      </c>
      <c r="H76" s="36">
        <v>5797.55</v>
      </c>
      <c r="I76" s="36">
        <v>5864.7499999999991</v>
      </c>
      <c r="J76" s="36">
        <v>5909.5</v>
      </c>
      <c r="K76" s="31">
        <v>5820</v>
      </c>
      <c r="L76" s="31">
        <v>5708.05</v>
      </c>
      <c r="M76" s="31">
        <v>5.3194100000000004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4047</v>
      </c>
      <c r="D77" s="36">
        <v>4066.65</v>
      </c>
      <c r="E77" s="36">
        <v>4005.3500000000004</v>
      </c>
      <c r="F77" s="36">
        <v>3963.7000000000003</v>
      </c>
      <c r="G77" s="36">
        <v>3902.4000000000005</v>
      </c>
      <c r="H77" s="36">
        <v>4108.3</v>
      </c>
      <c r="I77" s="36">
        <v>4169.6000000000004</v>
      </c>
      <c r="J77" s="36">
        <v>4211.25</v>
      </c>
      <c r="K77" s="31">
        <v>4127.95</v>
      </c>
      <c r="L77" s="31">
        <v>4025</v>
      </c>
      <c r="M77" s="31">
        <v>9.4156600000000008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3225</v>
      </c>
      <c r="D78" s="36">
        <v>3236.5333333333333</v>
      </c>
      <c r="E78" s="36">
        <v>3188.4666666666667</v>
      </c>
      <c r="F78" s="36">
        <v>3151.9333333333334</v>
      </c>
      <c r="G78" s="36">
        <v>3103.8666666666668</v>
      </c>
      <c r="H78" s="36">
        <v>3273.0666666666666</v>
      </c>
      <c r="I78" s="36">
        <v>3321.1333333333332</v>
      </c>
      <c r="J78" s="36">
        <v>3357.6666666666665</v>
      </c>
      <c r="K78" s="31">
        <v>3284.6</v>
      </c>
      <c r="L78" s="31">
        <v>3200</v>
      </c>
      <c r="M78" s="31">
        <v>4.0647599999999997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155.15</v>
      </c>
      <c r="D79" s="36">
        <v>155.95000000000002</v>
      </c>
      <c r="E79" s="36">
        <v>153.95000000000005</v>
      </c>
      <c r="F79" s="36">
        <v>152.75000000000003</v>
      </c>
      <c r="G79" s="36">
        <v>150.75000000000006</v>
      </c>
      <c r="H79" s="36">
        <v>157.15000000000003</v>
      </c>
      <c r="I79" s="36">
        <v>159.14999999999998</v>
      </c>
      <c r="J79" s="36">
        <v>160.35000000000002</v>
      </c>
      <c r="K79" s="31">
        <v>157.94999999999999</v>
      </c>
      <c r="L79" s="31">
        <v>154.75</v>
      </c>
      <c r="M79" s="31">
        <v>113.09743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2836.05</v>
      </c>
      <c r="D80" s="36">
        <v>2865.2833333333333</v>
      </c>
      <c r="E80" s="36">
        <v>2790.7666666666664</v>
      </c>
      <c r="F80" s="36">
        <v>2745.4833333333331</v>
      </c>
      <c r="G80" s="36">
        <v>2670.9666666666662</v>
      </c>
      <c r="H80" s="36">
        <v>2910.5666666666666</v>
      </c>
      <c r="I80" s="36">
        <v>2985.0833333333339</v>
      </c>
      <c r="J80" s="36">
        <v>3030.3666666666668</v>
      </c>
      <c r="K80" s="31">
        <v>2939.8</v>
      </c>
      <c r="L80" s="31">
        <v>2820</v>
      </c>
      <c r="M80" s="31">
        <v>1.81186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385.95</v>
      </c>
      <c r="D81" s="36">
        <v>386.31666666666666</v>
      </c>
      <c r="E81" s="36">
        <v>382.63333333333333</v>
      </c>
      <c r="F81" s="36">
        <v>379.31666666666666</v>
      </c>
      <c r="G81" s="36">
        <v>375.63333333333333</v>
      </c>
      <c r="H81" s="36">
        <v>389.63333333333333</v>
      </c>
      <c r="I81" s="36">
        <v>393.31666666666661</v>
      </c>
      <c r="J81" s="36">
        <v>396.63333333333333</v>
      </c>
      <c r="K81" s="31">
        <v>390</v>
      </c>
      <c r="L81" s="31">
        <v>383</v>
      </c>
      <c r="M81" s="31">
        <v>18.32423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140.6</v>
      </c>
      <c r="D82" s="36">
        <v>140.66666666666666</v>
      </c>
      <c r="E82" s="36">
        <v>138.73333333333332</v>
      </c>
      <c r="F82" s="36">
        <v>136.86666666666667</v>
      </c>
      <c r="G82" s="36">
        <v>134.93333333333334</v>
      </c>
      <c r="H82" s="36">
        <v>142.5333333333333</v>
      </c>
      <c r="I82" s="36">
        <v>144.46666666666664</v>
      </c>
      <c r="J82" s="36">
        <v>146.33333333333329</v>
      </c>
      <c r="K82" s="31">
        <v>142.6</v>
      </c>
      <c r="L82" s="31">
        <v>138.80000000000001</v>
      </c>
      <c r="M82" s="31">
        <v>187.52199999999999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1767.85</v>
      </c>
      <c r="D83" s="36">
        <v>1775.95</v>
      </c>
      <c r="E83" s="36">
        <v>1726.9</v>
      </c>
      <c r="F83" s="36">
        <v>1685.95</v>
      </c>
      <c r="G83" s="36">
        <v>1636.9</v>
      </c>
      <c r="H83" s="36">
        <v>1816.9</v>
      </c>
      <c r="I83" s="36">
        <v>1865.9499999999998</v>
      </c>
      <c r="J83" s="36">
        <v>1906.9</v>
      </c>
      <c r="K83" s="31">
        <v>1825</v>
      </c>
      <c r="L83" s="31">
        <v>1735</v>
      </c>
      <c r="M83" s="31">
        <v>6.17042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1038.7</v>
      </c>
      <c r="D84" s="36">
        <v>1039.1333333333334</v>
      </c>
      <c r="E84" s="36">
        <v>1029.666666666667</v>
      </c>
      <c r="F84" s="36">
        <v>1020.6333333333334</v>
      </c>
      <c r="G84" s="36">
        <v>1011.166666666667</v>
      </c>
      <c r="H84" s="36">
        <v>1048.166666666667</v>
      </c>
      <c r="I84" s="36">
        <v>1057.6333333333337</v>
      </c>
      <c r="J84" s="36">
        <v>1066.666666666667</v>
      </c>
      <c r="K84" s="31">
        <v>1048.5999999999999</v>
      </c>
      <c r="L84" s="31">
        <v>1030.0999999999999</v>
      </c>
      <c r="M84" s="31">
        <v>4.6443399999999997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1936.7</v>
      </c>
      <c r="D85" s="36">
        <v>1929.1666666666667</v>
      </c>
      <c r="E85" s="36">
        <v>1914.5333333333335</v>
      </c>
      <c r="F85" s="36">
        <v>1892.3666666666668</v>
      </c>
      <c r="G85" s="36">
        <v>1877.7333333333336</v>
      </c>
      <c r="H85" s="36">
        <v>1951.3333333333335</v>
      </c>
      <c r="I85" s="36">
        <v>1965.9666666666667</v>
      </c>
      <c r="J85" s="36">
        <v>1988.1333333333334</v>
      </c>
      <c r="K85" s="31">
        <v>1943.8</v>
      </c>
      <c r="L85" s="31">
        <v>1907</v>
      </c>
      <c r="M85" s="31">
        <v>5.7378900000000002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2057.75</v>
      </c>
      <c r="D86" s="36">
        <v>2062.7666666666669</v>
      </c>
      <c r="E86" s="36">
        <v>2040.5333333333338</v>
      </c>
      <c r="F86" s="36">
        <v>2023.3166666666668</v>
      </c>
      <c r="G86" s="36">
        <v>2001.0833333333337</v>
      </c>
      <c r="H86" s="36">
        <v>2079.9833333333336</v>
      </c>
      <c r="I86" s="36">
        <v>2102.2166666666662</v>
      </c>
      <c r="J86" s="36">
        <v>2119.4333333333338</v>
      </c>
      <c r="K86" s="31">
        <v>2085</v>
      </c>
      <c r="L86" s="31">
        <v>2045.55</v>
      </c>
      <c r="M86" s="31">
        <v>3.5920299999999998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441.45</v>
      </c>
      <c r="D87" s="36">
        <v>442.88333333333338</v>
      </c>
      <c r="E87" s="36">
        <v>439.56666666666678</v>
      </c>
      <c r="F87" s="36">
        <v>437.68333333333339</v>
      </c>
      <c r="G87" s="36">
        <v>434.36666666666679</v>
      </c>
      <c r="H87" s="36">
        <v>444.76666666666677</v>
      </c>
      <c r="I87" s="36">
        <v>448.08333333333337</v>
      </c>
      <c r="J87" s="36">
        <v>449.96666666666675</v>
      </c>
      <c r="K87" s="31">
        <v>446.2</v>
      </c>
      <c r="L87" s="31">
        <v>441</v>
      </c>
      <c r="M87" s="31">
        <v>7.3729300000000002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2714.6</v>
      </c>
      <c r="D88" s="36">
        <v>2675.1</v>
      </c>
      <c r="E88" s="36">
        <v>2596.0499999999997</v>
      </c>
      <c r="F88" s="36">
        <v>2477.5</v>
      </c>
      <c r="G88" s="36">
        <v>2398.4499999999998</v>
      </c>
      <c r="H88" s="36">
        <v>2793.6499999999996</v>
      </c>
      <c r="I88" s="36">
        <v>2872.7</v>
      </c>
      <c r="J88" s="36">
        <v>2991.2499999999995</v>
      </c>
      <c r="K88" s="31">
        <v>2754.15</v>
      </c>
      <c r="L88" s="31">
        <v>2556.5500000000002</v>
      </c>
      <c r="M88" s="31">
        <v>60.782960000000003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1324.45</v>
      </c>
      <c r="D89" s="36">
        <v>1328.15</v>
      </c>
      <c r="E89" s="36">
        <v>1316.4</v>
      </c>
      <c r="F89" s="36">
        <v>1308.3499999999999</v>
      </c>
      <c r="G89" s="36">
        <v>1296.5999999999999</v>
      </c>
      <c r="H89" s="36">
        <v>1336.2000000000003</v>
      </c>
      <c r="I89" s="36">
        <v>1347.9500000000003</v>
      </c>
      <c r="J89" s="36">
        <v>1356.0000000000005</v>
      </c>
      <c r="K89" s="31">
        <v>1339.9</v>
      </c>
      <c r="L89" s="31">
        <v>1320.1</v>
      </c>
      <c r="M89" s="31">
        <v>6.58995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1329.55</v>
      </c>
      <c r="D90" s="36">
        <v>1329.6833333333334</v>
      </c>
      <c r="E90" s="36">
        <v>1319.4166666666667</v>
      </c>
      <c r="F90" s="36">
        <v>1309.2833333333333</v>
      </c>
      <c r="G90" s="36">
        <v>1299.0166666666667</v>
      </c>
      <c r="H90" s="36">
        <v>1339.8166666666668</v>
      </c>
      <c r="I90" s="36">
        <v>1350.0833333333333</v>
      </c>
      <c r="J90" s="36">
        <v>1360.2166666666669</v>
      </c>
      <c r="K90" s="31">
        <v>1339.95</v>
      </c>
      <c r="L90" s="31">
        <v>1319.55</v>
      </c>
      <c r="M90" s="31">
        <v>20.772449999999999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2992.1</v>
      </c>
      <c r="D91" s="36">
        <v>3009.35</v>
      </c>
      <c r="E91" s="36">
        <v>2969.75</v>
      </c>
      <c r="F91" s="36">
        <v>2947.4</v>
      </c>
      <c r="G91" s="36">
        <v>2907.8</v>
      </c>
      <c r="H91" s="36">
        <v>3031.7</v>
      </c>
      <c r="I91" s="36">
        <v>3071.2999999999993</v>
      </c>
      <c r="J91" s="36">
        <v>3093.6499999999996</v>
      </c>
      <c r="K91" s="31">
        <v>3048.95</v>
      </c>
      <c r="L91" s="31">
        <v>2987</v>
      </c>
      <c r="M91" s="31">
        <v>4.1491300000000004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1627.8</v>
      </c>
      <c r="D92" s="36">
        <v>1627.6333333333332</v>
      </c>
      <c r="E92" s="36">
        <v>1616.8166666666664</v>
      </c>
      <c r="F92" s="36">
        <v>1605.8333333333333</v>
      </c>
      <c r="G92" s="36">
        <v>1595.0166666666664</v>
      </c>
      <c r="H92" s="36">
        <v>1638.6166666666663</v>
      </c>
      <c r="I92" s="36">
        <v>1649.4333333333329</v>
      </c>
      <c r="J92" s="36">
        <v>1660.4166666666663</v>
      </c>
      <c r="K92" s="31">
        <v>1638.45</v>
      </c>
      <c r="L92" s="31">
        <v>1616.65</v>
      </c>
      <c r="M92" s="31">
        <v>193.06530000000001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677.35</v>
      </c>
      <c r="D93" s="36">
        <v>678.06666666666672</v>
      </c>
      <c r="E93" s="36">
        <v>674.33333333333348</v>
      </c>
      <c r="F93" s="36">
        <v>671.31666666666672</v>
      </c>
      <c r="G93" s="36">
        <v>667.58333333333348</v>
      </c>
      <c r="H93" s="36">
        <v>681.08333333333348</v>
      </c>
      <c r="I93" s="36">
        <v>684.81666666666683</v>
      </c>
      <c r="J93" s="36">
        <v>687.83333333333348</v>
      </c>
      <c r="K93" s="31">
        <v>681.8</v>
      </c>
      <c r="L93" s="31">
        <v>675.05</v>
      </c>
      <c r="M93" s="31">
        <v>16.27777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3761.05</v>
      </c>
      <c r="D94" s="36">
        <v>3771.8666666666668</v>
      </c>
      <c r="E94" s="36">
        <v>3718.7333333333336</v>
      </c>
      <c r="F94" s="36">
        <v>3676.416666666667</v>
      </c>
      <c r="G94" s="36">
        <v>3623.2833333333338</v>
      </c>
      <c r="H94" s="36">
        <v>3814.1833333333334</v>
      </c>
      <c r="I94" s="36">
        <v>3867.3166666666666</v>
      </c>
      <c r="J94" s="36">
        <v>3909.6333333333332</v>
      </c>
      <c r="K94" s="31">
        <v>3825</v>
      </c>
      <c r="L94" s="31">
        <v>3729.55</v>
      </c>
      <c r="M94" s="31">
        <v>6.72675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523</v>
      </c>
      <c r="D95" s="36">
        <v>521.85</v>
      </c>
      <c r="E95" s="36">
        <v>516.75</v>
      </c>
      <c r="F95" s="36">
        <v>510.5</v>
      </c>
      <c r="G95" s="36">
        <v>505.4</v>
      </c>
      <c r="H95" s="36">
        <v>528.1</v>
      </c>
      <c r="I95" s="36">
        <v>533.20000000000016</v>
      </c>
      <c r="J95" s="36">
        <v>539.45000000000005</v>
      </c>
      <c r="K95" s="31">
        <v>526.95000000000005</v>
      </c>
      <c r="L95" s="31">
        <v>515.6</v>
      </c>
      <c r="M95" s="31">
        <v>48.319560000000003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384.25</v>
      </c>
      <c r="D96" s="36">
        <v>382.93333333333334</v>
      </c>
      <c r="E96" s="36">
        <v>375.9666666666667</v>
      </c>
      <c r="F96" s="36">
        <v>367.68333333333334</v>
      </c>
      <c r="G96" s="36">
        <v>360.7166666666667</v>
      </c>
      <c r="H96" s="36">
        <v>391.2166666666667</v>
      </c>
      <c r="I96" s="36">
        <v>398.18333333333328</v>
      </c>
      <c r="J96" s="36">
        <v>406.4666666666667</v>
      </c>
      <c r="K96" s="31">
        <v>389.9</v>
      </c>
      <c r="L96" s="31">
        <v>374.65</v>
      </c>
      <c r="M96" s="31">
        <v>67.828130000000002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2567.65</v>
      </c>
      <c r="D97" s="36">
        <v>2571.4500000000003</v>
      </c>
      <c r="E97" s="36">
        <v>2559.2000000000007</v>
      </c>
      <c r="F97" s="36">
        <v>2550.7500000000005</v>
      </c>
      <c r="G97" s="36">
        <v>2538.5000000000009</v>
      </c>
      <c r="H97" s="36">
        <v>2579.9000000000005</v>
      </c>
      <c r="I97" s="36">
        <v>2592.1499999999996</v>
      </c>
      <c r="J97" s="36">
        <v>2600.6000000000004</v>
      </c>
      <c r="K97" s="31">
        <v>2583.6999999999998</v>
      </c>
      <c r="L97" s="31">
        <v>2563</v>
      </c>
      <c r="M97" s="31">
        <v>15.737539999999999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325.64999999999998</v>
      </c>
      <c r="D98" s="36">
        <v>327.55</v>
      </c>
      <c r="E98" s="36">
        <v>323.10000000000002</v>
      </c>
      <c r="F98" s="36">
        <v>320.55</v>
      </c>
      <c r="G98" s="36">
        <v>316.10000000000002</v>
      </c>
      <c r="H98" s="36">
        <v>330.1</v>
      </c>
      <c r="I98" s="36">
        <v>334.54999999999995</v>
      </c>
      <c r="J98" s="36">
        <v>337.1</v>
      </c>
      <c r="K98" s="31">
        <v>332</v>
      </c>
      <c r="L98" s="31">
        <v>325</v>
      </c>
      <c r="M98" s="31">
        <v>29.345140000000001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36226.050000000003</v>
      </c>
      <c r="D99" s="36">
        <v>36346.26666666667</v>
      </c>
      <c r="E99" s="36">
        <v>36042.53333333334</v>
      </c>
      <c r="F99" s="36">
        <v>35859.01666666667</v>
      </c>
      <c r="G99" s="36">
        <v>35555.28333333334</v>
      </c>
      <c r="H99" s="36">
        <v>36529.78333333334</v>
      </c>
      <c r="I99" s="36">
        <v>36833.516666666663</v>
      </c>
      <c r="J99" s="36">
        <v>37017.03333333334</v>
      </c>
      <c r="K99" s="31">
        <v>36650</v>
      </c>
      <c r="L99" s="31">
        <v>36162.75</v>
      </c>
      <c r="M99" s="31">
        <v>5.049E-2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1003.25</v>
      </c>
      <c r="D100" s="36">
        <v>1006.5833333333334</v>
      </c>
      <c r="E100" s="36">
        <v>996.91666666666674</v>
      </c>
      <c r="F100" s="36">
        <v>990.58333333333337</v>
      </c>
      <c r="G100" s="36">
        <v>980.91666666666674</v>
      </c>
      <c r="H100" s="36">
        <v>1012.9166666666667</v>
      </c>
      <c r="I100" s="36">
        <v>1022.5833333333335</v>
      </c>
      <c r="J100" s="36">
        <v>1028.9166666666667</v>
      </c>
      <c r="K100" s="31">
        <v>1016.25</v>
      </c>
      <c r="L100" s="31">
        <v>1000.25</v>
      </c>
      <c r="M100" s="31">
        <v>187.86590000000001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1445.7</v>
      </c>
      <c r="D101" s="36">
        <v>1452.05</v>
      </c>
      <c r="E101" s="36">
        <v>1433.3</v>
      </c>
      <c r="F101" s="36">
        <v>1420.9</v>
      </c>
      <c r="G101" s="36">
        <v>1402.15</v>
      </c>
      <c r="H101" s="36">
        <v>1464.4499999999998</v>
      </c>
      <c r="I101" s="36">
        <v>1483.1999999999998</v>
      </c>
      <c r="J101" s="36">
        <v>1495.5999999999997</v>
      </c>
      <c r="K101" s="31">
        <v>1470.8</v>
      </c>
      <c r="L101" s="31">
        <v>1439.65</v>
      </c>
      <c r="M101" s="31">
        <v>3.1350600000000002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551.4</v>
      </c>
      <c r="D102" s="36">
        <v>550.33333333333337</v>
      </c>
      <c r="E102" s="36">
        <v>546.2166666666667</v>
      </c>
      <c r="F102" s="36">
        <v>541.0333333333333</v>
      </c>
      <c r="G102" s="36">
        <v>536.91666666666663</v>
      </c>
      <c r="H102" s="36">
        <v>555.51666666666677</v>
      </c>
      <c r="I102" s="36">
        <v>559.63333333333333</v>
      </c>
      <c r="J102" s="36">
        <v>564.81666666666683</v>
      </c>
      <c r="K102" s="31">
        <v>554.45000000000005</v>
      </c>
      <c r="L102" s="31">
        <v>545.15</v>
      </c>
      <c r="M102" s="31">
        <v>19.681989999999999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12.85</v>
      </c>
      <c r="D103" s="36">
        <v>12.933333333333332</v>
      </c>
      <c r="E103" s="36">
        <v>12.716666666666663</v>
      </c>
      <c r="F103" s="36">
        <v>12.583333333333332</v>
      </c>
      <c r="G103" s="36">
        <v>12.366666666666664</v>
      </c>
      <c r="H103" s="36">
        <v>13.066666666666663</v>
      </c>
      <c r="I103" s="36">
        <v>13.283333333333331</v>
      </c>
      <c r="J103" s="36">
        <v>13.416666666666663</v>
      </c>
      <c r="K103" s="31">
        <v>13.15</v>
      </c>
      <c r="L103" s="31">
        <v>12.8</v>
      </c>
      <c r="M103" s="31">
        <v>1432.23567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90.4</v>
      </c>
      <c r="D104" s="36">
        <v>90.433333333333323</v>
      </c>
      <c r="E104" s="36">
        <v>89.816666666666649</v>
      </c>
      <c r="F104" s="36">
        <v>89.23333333333332</v>
      </c>
      <c r="G104" s="36">
        <v>88.616666666666646</v>
      </c>
      <c r="H104" s="36">
        <v>91.016666666666652</v>
      </c>
      <c r="I104" s="36">
        <v>91.633333333333326</v>
      </c>
      <c r="J104" s="36">
        <v>92.216666666666654</v>
      </c>
      <c r="K104" s="31">
        <v>91.05</v>
      </c>
      <c r="L104" s="31">
        <v>89.85</v>
      </c>
      <c r="M104" s="31">
        <v>487.20271000000002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400.7</v>
      </c>
      <c r="D105" s="36">
        <v>402.41666666666669</v>
      </c>
      <c r="E105" s="36">
        <v>398.28333333333336</v>
      </c>
      <c r="F105" s="36">
        <v>395.86666666666667</v>
      </c>
      <c r="G105" s="36">
        <v>391.73333333333335</v>
      </c>
      <c r="H105" s="36">
        <v>404.83333333333337</v>
      </c>
      <c r="I105" s="36">
        <v>408.9666666666667</v>
      </c>
      <c r="J105" s="36">
        <v>411.38333333333338</v>
      </c>
      <c r="K105" s="31">
        <v>406.55</v>
      </c>
      <c r="L105" s="31">
        <v>400</v>
      </c>
      <c r="M105" s="31">
        <v>18.73856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437.95</v>
      </c>
      <c r="D106" s="36">
        <v>437.59999999999997</v>
      </c>
      <c r="E106" s="36">
        <v>434.39999999999992</v>
      </c>
      <c r="F106" s="36">
        <v>430.84999999999997</v>
      </c>
      <c r="G106" s="36">
        <v>427.64999999999992</v>
      </c>
      <c r="H106" s="36">
        <v>441.14999999999992</v>
      </c>
      <c r="I106" s="36">
        <v>444.34999999999997</v>
      </c>
      <c r="J106" s="36">
        <v>447.89999999999992</v>
      </c>
      <c r="K106" s="31">
        <v>440.8</v>
      </c>
      <c r="L106" s="31">
        <v>434.05</v>
      </c>
      <c r="M106" s="31">
        <v>18.203119999999998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419.15</v>
      </c>
      <c r="D107" s="36">
        <v>416.31666666666666</v>
      </c>
      <c r="E107" s="36">
        <v>411.83333333333331</v>
      </c>
      <c r="F107" s="36">
        <v>404.51666666666665</v>
      </c>
      <c r="G107" s="36">
        <v>400.0333333333333</v>
      </c>
      <c r="H107" s="36">
        <v>423.63333333333333</v>
      </c>
      <c r="I107" s="36">
        <v>428.11666666666667</v>
      </c>
      <c r="J107" s="36">
        <v>435.43333333333334</v>
      </c>
      <c r="K107" s="31">
        <v>420.8</v>
      </c>
      <c r="L107" s="31">
        <v>409</v>
      </c>
      <c r="M107" s="31">
        <v>28.939330000000002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2872.15</v>
      </c>
      <c r="D108" s="36">
        <v>2864.3666666666668</v>
      </c>
      <c r="E108" s="36">
        <v>2837.7833333333338</v>
      </c>
      <c r="F108" s="36">
        <v>2803.416666666667</v>
      </c>
      <c r="G108" s="36">
        <v>2776.8333333333339</v>
      </c>
      <c r="H108" s="36">
        <v>2898.7333333333336</v>
      </c>
      <c r="I108" s="36">
        <v>2925.3166666666666</v>
      </c>
      <c r="J108" s="36">
        <v>2959.6833333333334</v>
      </c>
      <c r="K108" s="31">
        <v>2890.95</v>
      </c>
      <c r="L108" s="31">
        <v>2830</v>
      </c>
      <c r="M108" s="31">
        <v>5.7413999999999996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1501.6</v>
      </c>
      <c r="D109" s="36">
        <v>1505.4333333333332</v>
      </c>
      <c r="E109" s="36">
        <v>1489.5166666666664</v>
      </c>
      <c r="F109" s="36">
        <v>1477.4333333333332</v>
      </c>
      <c r="G109" s="36">
        <v>1461.5166666666664</v>
      </c>
      <c r="H109" s="36">
        <v>1517.5166666666664</v>
      </c>
      <c r="I109" s="36">
        <v>1533.4333333333329</v>
      </c>
      <c r="J109" s="36">
        <v>1545.5166666666664</v>
      </c>
      <c r="K109" s="31">
        <v>1521.35</v>
      </c>
      <c r="L109" s="31">
        <v>1493.35</v>
      </c>
      <c r="M109" s="31">
        <v>34.05245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185.7</v>
      </c>
      <c r="D110" s="36">
        <v>186.25</v>
      </c>
      <c r="E110" s="36">
        <v>184.25</v>
      </c>
      <c r="F110" s="36">
        <v>182.8</v>
      </c>
      <c r="G110" s="36">
        <v>180.8</v>
      </c>
      <c r="H110" s="36">
        <v>187.7</v>
      </c>
      <c r="I110" s="36">
        <v>189.7</v>
      </c>
      <c r="J110" s="36">
        <v>191.14999999999998</v>
      </c>
      <c r="K110" s="31">
        <v>188.25</v>
      </c>
      <c r="L110" s="31">
        <v>184.8</v>
      </c>
      <c r="M110" s="31">
        <v>28.018360000000001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1474.3</v>
      </c>
      <c r="D111" s="36">
        <v>1467.45</v>
      </c>
      <c r="E111" s="36">
        <v>1457.9</v>
      </c>
      <c r="F111" s="36">
        <v>1441.5</v>
      </c>
      <c r="G111" s="36">
        <v>1431.95</v>
      </c>
      <c r="H111" s="36">
        <v>1483.8500000000001</v>
      </c>
      <c r="I111" s="36">
        <v>1493.3999999999999</v>
      </c>
      <c r="J111" s="36">
        <v>1509.8000000000002</v>
      </c>
      <c r="K111" s="31">
        <v>1477</v>
      </c>
      <c r="L111" s="31">
        <v>1451.05</v>
      </c>
      <c r="M111" s="31">
        <v>52.691780000000001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119.3</v>
      </c>
      <c r="D112" s="36">
        <v>118.88333333333333</v>
      </c>
      <c r="E112" s="36">
        <v>117.81666666666665</v>
      </c>
      <c r="F112" s="36">
        <v>116.33333333333333</v>
      </c>
      <c r="G112" s="36">
        <v>115.26666666666665</v>
      </c>
      <c r="H112" s="36">
        <v>120.36666666666665</v>
      </c>
      <c r="I112" s="36">
        <v>121.43333333333331</v>
      </c>
      <c r="J112" s="36">
        <v>122.91666666666664</v>
      </c>
      <c r="K112" s="31">
        <v>119.95</v>
      </c>
      <c r="L112" s="31">
        <v>117.4</v>
      </c>
      <c r="M112" s="31">
        <v>310.94949000000003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1126.5</v>
      </c>
      <c r="D113" s="36">
        <v>1134.5333333333333</v>
      </c>
      <c r="E113" s="36">
        <v>1112.3166666666666</v>
      </c>
      <c r="F113" s="36">
        <v>1098.1333333333332</v>
      </c>
      <c r="G113" s="36">
        <v>1075.9166666666665</v>
      </c>
      <c r="H113" s="36">
        <v>1148.7166666666667</v>
      </c>
      <c r="I113" s="36">
        <v>1170.9333333333334</v>
      </c>
      <c r="J113" s="36">
        <v>1185.1166666666668</v>
      </c>
      <c r="K113" s="31">
        <v>1156.75</v>
      </c>
      <c r="L113" s="31">
        <v>1120.3499999999999</v>
      </c>
      <c r="M113" s="31">
        <v>2.0124499999999999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740.5</v>
      </c>
      <c r="D114" s="36">
        <v>735.66666666666663</v>
      </c>
      <c r="E114" s="36">
        <v>721.43333333333328</v>
      </c>
      <c r="F114" s="36">
        <v>702.36666666666667</v>
      </c>
      <c r="G114" s="36">
        <v>688.13333333333333</v>
      </c>
      <c r="H114" s="36">
        <v>754.73333333333323</v>
      </c>
      <c r="I114" s="36">
        <v>768.96666666666658</v>
      </c>
      <c r="J114" s="36">
        <v>788.03333333333319</v>
      </c>
      <c r="K114" s="31">
        <v>749.9</v>
      </c>
      <c r="L114" s="31">
        <v>716.6</v>
      </c>
      <c r="M114" s="31">
        <v>101.64743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75.8</v>
      </c>
      <c r="D115" s="36">
        <v>75.983333333333334</v>
      </c>
      <c r="E115" s="36">
        <v>75.416666666666671</v>
      </c>
      <c r="F115" s="36">
        <v>75.033333333333331</v>
      </c>
      <c r="G115" s="36">
        <v>74.466666666666669</v>
      </c>
      <c r="H115" s="36">
        <v>76.366666666666674</v>
      </c>
      <c r="I115" s="36">
        <v>76.933333333333337</v>
      </c>
      <c r="J115" s="36">
        <v>77.316666666666677</v>
      </c>
      <c r="K115" s="31">
        <v>76.55</v>
      </c>
      <c r="L115" s="31">
        <v>75.599999999999994</v>
      </c>
      <c r="M115" s="31">
        <v>241.45205999999999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463.25</v>
      </c>
      <c r="D116" s="36">
        <v>459.95</v>
      </c>
      <c r="E116" s="36">
        <v>455.4</v>
      </c>
      <c r="F116" s="36">
        <v>447.55</v>
      </c>
      <c r="G116" s="36">
        <v>443</v>
      </c>
      <c r="H116" s="36">
        <v>467.79999999999995</v>
      </c>
      <c r="I116" s="36">
        <v>472.35</v>
      </c>
      <c r="J116" s="36">
        <v>480.19999999999993</v>
      </c>
      <c r="K116" s="31">
        <v>464.5</v>
      </c>
      <c r="L116" s="31">
        <v>452.1</v>
      </c>
      <c r="M116" s="31">
        <v>204.17559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686.85</v>
      </c>
      <c r="D117" s="36">
        <v>684.23333333333323</v>
      </c>
      <c r="E117" s="36">
        <v>676.96666666666647</v>
      </c>
      <c r="F117" s="36">
        <v>667.08333333333326</v>
      </c>
      <c r="G117" s="36">
        <v>659.81666666666649</v>
      </c>
      <c r="H117" s="36">
        <v>694.11666666666645</v>
      </c>
      <c r="I117" s="36">
        <v>701.3833333333331</v>
      </c>
      <c r="J117" s="36">
        <v>711.26666666666642</v>
      </c>
      <c r="K117" s="31">
        <v>691.5</v>
      </c>
      <c r="L117" s="31">
        <v>674.35</v>
      </c>
      <c r="M117" s="31">
        <v>22.55716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439</v>
      </c>
      <c r="D118" s="36">
        <v>432.81666666666666</v>
      </c>
      <c r="E118" s="36">
        <v>422.68333333333334</v>
      </c>
      <c r="F118" s="36">
        <v>406.36666666666667</v>
      </c>
      <c r="G118" s="36">
        <v>396.23333333333335</v>
      </c>
      <c r="H118" s="36">
        <v>449.13333333333333</v>
      </c>
      <c r="I118" s="36">
        <v>459.26666666666665</v>
      </c>
      <c r="J118" s="36">
        <v>475.58333333333331</v>
      </c>
      <c r="K118" s="31">
        <v>442.95</v>
      </c>
      <c r="L118" s="31">
        <v>416.5</v>
      </c>
      <c r="M118" s="31">
        <v>81.825199999999995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824.7</v>
      </c>
      <c r="D119" s="36">
        <v>824.43333333333339</v>
      </c>
      <c r="E119" s="36">
        <v>815.46666666666681</v>
      </c>
      <c r="F119" s="36">
        <v>806.23333333333346</v>
      </c>
      <c r="G119" s="36">
        <v>797.26666666666688</v>
      </c>
      <c r="H119" s="36">
        <v>833.66666666666674</v>
      </c>
      <c r="I119" s="36">
        <v>842.63333333333344</v>
      </c>
      <c r="J119" s="36">
        <v>851.86666666666667</v>
      </c>
      <c r="K119" s="31">
        <v>833.4</v>
      </c>
      <c r="L119" s="31">
        <v>815.2</v>
      </c>
      <c r="M119" s="31">
        <v>15.43909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555.85</v>
      </c>
      <c r="D120" s="36">
        <v>557.6</v>
      </c>
      <c r="E120" s="36">
        <v>553.25</v>
      </c>
      <c r="F120" s="36">
        <v>550.65</v>
      </c>
      <c r="G120" s="36">
        <v>546.29999999999995</v>
      </c>
      <c r="H120" s="36">
        <v>560.20000000000005</v>
      </c>
      <c r="I120" s="36">
        <v>564.55000000000018</v>
      </c>
      <c r="J120" s="36">
        <v>567.15000000000009</v>
      </c>
      <c r="K120" s="31">
        <v>561.95000000000005</v>
      </c>
      <c r="L120" s="31">
        <v>555</v>
      </c>
      <c r="M120" s="31">
        <v>9.6697399999999991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1821.4</v>
      </c>
      <c r="D121" s="36">
        <v>1824.6333333333332</v>
      </c>
      <c r="E121" s="36">
        <v>1809.9166666666665</v>
      </c>
      <c r="F121" s="36">
        <v>1798.4333333333334</v>
      </c>
      <c r="G121" s="36">
        <v>1783.7166666666667</v>
      </c>
      <c r="H121" s="36">
        <v>1836.1166666666663</v>
      </c>
      <c r="I121" s="36">
        <v>1850.833333333333</v>
      </c>
      <c r="J121" s="36">
        <v>1862.3166666666662</v>
      </c>
      <c r="K121" s="31">
        <v>1839.35</v>
      </c>
      <c r="L121" s="31">
        <v>1813.15</v>
      </c>
      <c r="M121" s="31">
        <v>46.958799999999997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155.9</v>
      </c>
      <c r="D122" s="36">
        <v>155.25</v>
      </c>
      <c r="E122" s="36">
        <v>152.85</v>
      </c>
      <c r="F122" s="36">
        <v>149.79999999999998</v>
      </c>
      <c r="G122" s="36">
        <v>147.39999999999998</v>
      </c>
      <c r="H122" s="36">
        <v>158.30000000000001</v>
      </c>
      <c r="I122" s="36">
        <v>160.69999999999999</v>
      </c>
      <c r="J122" s="36">
        <v>163.75000000000003</v>
      </c>
      <c r="K122" s="31">
        <v>157.65</v>
      </c>
      <c r="L122" s="31">
        <v>152.19999999999999</v>
      </c>
      <c r="M122" s="31">
        <v>72.417019999999994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2683.6</v>
      </c>
      <c r="D123" s="36">
        <v>2687.6333333333332</v>
      </c>
      <c r="E123" s="36">
        <v>2654.9666666666662</v>
      </c>
      <c r="F123" s="36">
        <v>2626.333333333333</v>
      </c>
      <c r="G123" s="36">
        <v>2593.6666666666661</v>
      </c>
      <c r="H123" s="36">
        <v>2716.2666666666664</v>
      </c>
      <c r="I123" s="36">
        <v>2748.9333333333334</v>
      </c>
      <c r="J123" s="36">
        <v>2777.5666666666666</v>
      </c>
      <c r="K123" s="31">
        <v>2720.3</v>
      </c>
      <c r="L123" s="31">
        <v>2659</v>
      </c>
      <c r="M123" s="31">
        <v>1.2219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379.1</v>
      </c>
      <c r="D124" s="36">
        <v>378.8</v>
      </c>
      <c r="E124" s="36">
        <v>376.1</v>
      </c>
      <c r="F124" s="36">
        <v>373.1</v>
      </c>
      <c r="G124" s="36">
        <v>370.40000000000003</v>
      </c>
      <c r="H124" s="36">
        <v>381.8</v>
      </c>
      <c r="I124" s="36">
        <v>384.49999999999994</v>
      </c>
      <c r="J124" s="36">
        <v>387.5</v>
      </c>
      <c r="K124" s="31">
        <v>381.5</v>
      </c>
      <c r="L124" s="31">
        <v>375.8</v>
      </c>
      <c r="M124" s="31">
        <v>13.32527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505.15</v>
      </c>
      <c r="D125" s="36">
        <v>504.68333333333334</v>
      </c>
      <c r="E125" s="36">
        <v>499.16666666666669</v>
      </c>
      <c r="F125" s="36">
        <v>493.18333333333334</v>
      </c>
      <c r="G125" s="36">
        <v>487.66666666666669</v>
      </c>
      <c r="H125" s="36">
        <v>510.66666666666669</v>
      </c>
      <c r="I125" s="36">
        <v>516.18333333333339</v>
      </c>
      <c r="J125" s="36">
        <v>522.16666666666674</v>
      </c>
      <c r="K125" s="31">
        <v>510.2</v>
      </c>
      <c r="L125" s="31">
        <v>498.7</v>
      </c>
      <c r="M125" s="31">
        <v>18.426390000000001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746</v>
      </c>
      <c r="D126" s="36">
        <v>736.93333333333339</v>
      </c>
      <c r="E126" s="36">
        <v>723.06666666666683</v>
      </c>
      <c r="F126" s="36">
        <v>700.13333333333344</v>
      </c>
      <c r="G126" s="36">
        <v>686.26666666666688</v>
      </c>
      <c r="H126" s="36">
        <v>759.86666666666679</v>
      </c>
      <c r="I126" s="36">
        <v>773.73333333333335</v>
      </c>
      <c r="J126" s="36">
        <v>796.66666666666674</v>
      </c>
      <c r="K126" s="31">
        <v>750.8</v>
      </c>
      <c r="L126" s="31">
        <v>714</v>
      </c>
      <c r="M126" s="31">
        <v>96.019360000000006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3392.3</v>
      </c>
      <c r="D127" s="36">
        <v>3371.4333333333329</v>
      </c>
      <c r="E127" s="36">
        <v>3341.8666666666659</v>
      </c>
      <c r="F127" s="36">
        <v>3291.4333333333329</v>
      </c>
      <c r="G127" s="36">
        <v>3261.8666666666659</v>
      </c>
      <c r="H127" s="36">
        <v>3421.8666666666659</v>
      </c>
      <c r="I127" s="36">
        <v>3451.4333333333325</v>
      </c>
      <c r="J127" s="36">
        <v>3501.8666666666659</v>
      </c>
      <c r="K127" s="31">
        <v>3401</v>
      </c>
      <c r="L127" s="31">
        <v>3321</v>
      </c>
      <c r="M127" s="31">
        <v>20.572330000000001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5639.85</v>
      </c>
      <c r="D128" s="36">
        <v>5606.083333333333</v>
      </c>
      <c r="E128" s="36">
        <v>5542.2666666666664</v>
      </c>
      <c r="F128" s="36">
        <v>5444.6833333333334</v>
      </c>
      <c r="G128" s="36">
        <v>5380.8666666666668</v>
      </c>
      <c r="H128" s="36">
        <v>5703.6666666666661</v>
      </c>
      <c r="I128" s="36">
        <v>5767.4833333333336</v>
      </c>
      <c r="J128" s="36">
        <v>5865.0666666666657</v>
      </c>
      <c r="K128" s="31">
        <v>5669.9</v>
      </c>
      <c r="L128" s="31">
        <v>5508.5</v>
      </c>
      <c r="M128" s="31">
        <v>6.0598999999999998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4858.95</v>
      </c>
      <c r="D129" s="36">
        <v>4810</v>
      </c>
      <c r="E129" s="36">
        <v>4739.25</v>
      </c>
      <c r="F129" s="36">
        <v>4619.55</v>
      </c>
      <c r="G129" s="36">
        <v>4548.8</v>
      </c>
      <c r="H129" s="36">
        <v>4929.7</v>
      </c>
      <c r="I129" s="36">
        <v>5000.45</v>
      </c>
      <c r="J129" s="36">
        <v>5120.1499999999996</v>
      </c>
      <c r="K129" s="31">
        <v>4880.75</v>
      </c>
      <c r="L129" s="31">
        <v>4690.3</v>
      </c>
      <c r="M129" s="31">
        <v>3.8846799999999999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1243.5</v>
      </c>
      <c r="D130" s="36">
        <v>1249.6833333333334</v>
      </c>
      <c r="E130" s="36">
        <v>1232.4666666666667</v>
      </c>
      <c r="F130" s="36">
        <v>1221.4333333333334</v>
      </c>
      <c r="G130" s="36">
        <v>1204.2166666666667</v>
      </c>
      <c r="H130" s="36">
        <v>1260.7166666666667</v>
      </c>
      <c r="I130" s="36">
        <v>1277.9333333333334</v>
      </c>
      <c r="J130" s="36">
        <v>1288.9666666666667</v>
      </c>
      <c r="K130" s="31">
        <v>1266.9000000000001</v>
      </c>
      <c r="L130" s="31">
        <v>1238.6500000000001</v>
      </c>
      <c r="M130" s="31">
        <v>14.497389999999999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1702.4</v>
      </c>
      <c r="D131" s="36">
        <v>1699</v>
      </c>
      <c r="E131" s="36">
        <v>1687.55</v>
      </c>
      <c r="F131" s="36">
        <v>1672.7</v>
      </c>
      <c r="G131" s="36">
        <v>1661.25</v>
      </c>
      <c r="H131" s="36">
        <v>1713.85</v>
      </c>
      <c r="I131" s="36">
        <v>1725.2999999999997</v>
      </c>
      <c r="J131" s="36">
        <v>1740.1499999999999</v>
      </c>
      <c r="K131" s="31">
        <v>1710.45</v>
      </c>
      <c r="L131" s="31">
        <v>1684.15</v>
      </c>
      <c r="M131" s="31">
        <v>22.792200000000001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272.60000000000002</v>
      </c>
      <c r="D132" s="36">
        <v>272.45</v>
      </c>
      <c r="E132" s="36">
        <v>269.89999999999998</v>
      </c>
      <c r="F132" s="36">
        <v>267.2</v>
      </c>
      <c r="G132" s="36">
        <v>264.64999999999998</v>
      </c>
      <c r="H132" s="36">
        <v>275.14999999999998</v>
      </c>
      <c r="I132" s="36">
        <v>277.70000000000005</v>
      </c>
      <c r="J132" s="36">
        <v>280.39999999999998</v>
      </c>
      <c r="K132" s="31">
        <v>275</v>
      </c>
      <c r="L132" s="31">
        <v>269.75</v>
      </c>
      <c r="M132" s="31">
        <v>52.35707</v>
      </c>
      <c r="N132" s="1"/>
      <c r="O132" s="1"/>
    </row>
    <row r="133" spans="1:15" ht="12.75" customHeight="1">
      <c r="A133" s="51">
        <v>124</v>
      </c>
      <c r="B133" s="53" t="s">
        <v>861</v>
      </c>
      <c r="C133" s="31">
        <v>1949.8</v>
      </c>
      <c r="D133" s="36">
        <v>1968.8666666666668</v>
      </c>
      <c r="E133" s="36">
        <v>1920.9333333333336</v>
      </c>
      <c r="F133" s="36">
        <v>1892.0666666666668</v>
      </c>
      <c r="G133" s="36">
        <v>1844.1333333333337</v>
      </c>
      <c r="H133" s="36">
        <v>1997.7333333333336</v>
      </c>
      <c r="I133" s="36">
        <v>2045.666666666667</v>
      </c>
      <c r="J133" s="36">
        <v>2074.5333333333338</v>
      </c>
      <c r="K133" s="31">
        <v>2016.8</v>
      </c>
      <c r="L133" s="31">
        <v>1940</v>
      </c>
      <c r="M133" s="31">
        <v>2.7786200000000001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539.5</v>
      </c>
      <c r="D134" s="36">
        <v>540.68333333333339</v>
      </c>
      <c r="E134" s="36">
        <v>535.41666666666674</v>
      </c>
      <c r="F134" s="36">
        <v>531.33333333333337</v>
      </c>
      <c r="G134" s="36">
        <v>526.06666666666672</v>
      </c>
      <c r="H134" s="36">
        <v>544.76666666666677</v>
      </c>
      <c r="I134" s="36">
        <v>550.03333333333342</v>
      </c>
      <c r="J134" s="36">
        <v>554.11666666666679</v>
      </c>
      <c r="K134" s="31">
        <v>545.95000000000005</v>
      </c>
      <c r="L134" s="31">
        <v>536.6</v>
      </c>
      <c r="M134" s="31">
        <v>18.92079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10625.75</v>
      </c>
      <c r="D135" s="36">
        <v>10654.9</v>
      </c>
      <c r="E135" s="36">
        <v>10560.849999999999</v>
      </c>
      <c r="F135" s="36">
        <v>10495.949999999999</v>
      </c>
      <c r="G135" s="36">
        <v>10401.899999999998</v>
      </c>
      <c r="H135" s="36">
        <v>10719.8</v>
      </c>
      <c r="I135" s="36">
        <v>10813.849999999999</v>
      </c>
      <c r="J135" s="36">
        <v>10878.75</v>
      </c>
      <c r="K135" s="31">
        <v>10748.95</v>
      </c>
      <c r="L135" s="31">
        <v>10590</v>
      </c>
      <c r="M135" s="31">
        <v>4.6416300000000001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656.3</v>
      </c>
      <c r="D136" s="36">
        <v>661.61666666666667</v>
      </c>
      <c r="E136" s="36">
        <v>648.98333333333335</v>
      </c>
      <c r="F136" s="36">
        <v>641.66666666666663</v>
      </c>
      <c r="G136" s="36">
        <v>629.0333333333333</v>
      </c>
      <c r="H136" s="36">
        <v>668.93333333333339</v>
      </c>
      <c r="I136" s="36">
        <v>681.56666666666683</v>
      </c>
      <c r="J136" s="36">
        <v>688.88333333333344</v>
      </c>
      <c r="K136" s="31">
        <v>674.25</v>
      </c>
      <c r="L136" s="31">
        <v>654.29999999999995</v>
      </c>
      <c r="M136" s="31">
        <v>16.402460000000001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1061.95</v>
      </c>
      <c r="D137" s="36">
        <v>1065.2166666666669</v>
      </c>
      <c r="E137" s="36">
        <v>1053.0333333333338</v>
      </c>
      <c r="F137" s="36">
        <v>1044.1166666666668</v>
      </c>
      <c r="G137" s="36">
        <v>1031.9333333333336</v>
      </c>
      <c r="H137" s="36">
        <v>1074.1333333333339</v>
      </c>
      <c r="I137" s="36">
        <v>1086.3166666666668</v>
      </c>
      <c r="J137" s="36">
        <v>1095.233333333334</v>
      </c>
      <c r="K137" s="31">
        <v>1077.4000000000001</v>
      </c>
      <c r="L137" s="31">
        <v>1056.3</v>
      </c>
      <c r="M137" s="31">
        <v>23.791409999999999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1022.45</v>
      </c>
      <c r="D138" s="36">
        <v>1021.7333333333335</v>
      </c>
      <c r="E138" s="36">
        <v>1012.5666666666668</v>
      </c>
      <c r="F138" s="36">
        <v>1002.6833333333334</v>
      </c>
      <c r="G138" s="36">
        <v>993.51666666666677</v>
      </c>
      <c r="H138" s="36">
        <v>1031.6166666666668</v>
      </c>
      <c r="I138" s="36">
        <v>1040.7833333333338</v>
      </c>
      <c r="J138" s="36">
        <v>1050.666666666667</v>
      </c>
      <c r="K138" s="31">
        <v>1030.9000000000001</v>
      </c>
      <c r="L138" s="31">
        <v>1011.85</v>
      </c>
      <c r="M138" s="31">
        <v>7.3228600000000004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93.85</v>
      </c>
      <c r="D139" s="36">
        <v>94.033333333333346</v>
      </c>
      <c r="E139" s="36">
        <v>93.066666666666691</v>
      </c>
      <c r="F139" s="36">
        <v>92.283333333333346</v>
      </c>
      <c r="G139" s="36">
        <v>91.316666666666691</v>
      </c>
      <c r="H139" s="36">
        <v>94.816666666666691</v>
      </c>
      <c r="I139" s="36">
        <v>95.78333333333336</v>
      </c>
      <c r="J139" s="36">
        <v>96.566666666666691</v>
      </c>
      <c r="K139" s="31">
        <v>95</v>
      </c>
      <c r="L139" s="31">
        <v>93.25</v>
      </c>
      <c r="M139" s="31">
        <v>135.77080000000001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2384.35</v>
      </c>
      <c r="D140" s="36">
        <v>2379.9666666666667</v>
      </c>
      <c r="E140" s="36">
        <v>2355.0333333333333</v>
      </c>
      <c r="F140" s="36">
        <v>2325.7166666666667</v>
      </c>
      <c r="G140" s="36">
        <v>2300.7833333333333</v>
      </c>
      <c r="H140" s="36">
        <v>2409.2833333333333</v>
      </c>
      <c r="I140" s="36">
        <v>2434.2166666666667</v>
      </c>
      <c r="J140" s="36">
        <v>2463.5333333333333</v>
      </c>
      <c r="K140" s="31">
        <v>2404.9</v>
      </c>
      <c r="L140" s="31">
        <v>2350.65</v>
      </c>
      <c r="M140" s="31">
        <v>6.9838699999999996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114088.85</v>
      </c>
      <c r="D141" s="36">
        <v>114013.18333333333</v>
      </c>
      <c r="E141" s="36">
        <v>113526.41666666667</v>
      </c>
      <c r="F141" s="36">
        <v>112963.98333333334</v>
      </c>
      <c r="G141" s="36">
        <v>112477.21666666667</v>
      </c>
      <c r="H141" s="36">
        <v>114575.61666666667</v>
      </c>
      <c r="I141" s="36">
        <v>115062.38333333333</v>
      </c>
      <c r="J141" s="36">
        <v>115624.81666666667</v>
      </c>
      <c r="K141" s="31">
        <v>114499.95</v>
      </c>
      <c r="L141" s="31">
        <v>113450.75</v>
      </c>
      <c r="M141" s="31">
        <v>3.569E-2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60.4</v>
      </c>
      <c r="D142" s="36">
        <v>60.833333333333336</v>
      </c>
      <c r="E142" s="36">
        <v>59.516666666666673</v>
      </c>
      <c r="F142" s="36">
        <v>58.63333333333334</v>
      </c>
      <c r="G142" s="36">
        <v>57.316666666666677</v>
      </c>
      <c r="H142" s="36">
        <v>61.716666666666669</v>
      </c>
      <c r="I142" s="36">
        <v>63.033333333333331</v>
      </c>
      <c r="J142" s="36">
        <v>63.916666666666664</v>
      </c>
      <c r="K142" s="31">
        <v>62.15</v>
      </c>
      <c r="L142" s="31">
        <v>59.95</v>
      </c>
      <c r="M142" s="31">
        <v>71.231070000000003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1432.2</v>
      </c>
      <c r="D143" s="36">
        <v>1433.0833333333333</v>
      </c>
      <c r="E143" s="36">
        <v>1421.1666666666665</v>
      </c>
      <c r="F143" s="36">
        <v>1410.1333333333332</v>
      </c>
      <c r="G143" s="36">
        <v>1398.2166666666665</v>
      </c>
      <c r="H143" s="36">
        <v>1444.1166666666666</v>
      </c>
      <c r="I143" s="36">
        <v>1456.0333333333331</v>
      </c>
      <c r="J143" s="36">
        <v>1467.0666666666666</v>
      </c>
      <c r="K143" s="31">
        <v>1445</v>
      </c>
      <c r="L143" s="31">
        <v>1422.05</v>
      </c>
      <c r="M143" s="31">
        <v>4.1618700000000004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4758</v>
      </c>
      <c r="D144" s="36">
        <v>4765</v>
      </c>
      <c r="E144" s="36">
        <v>4710.3</v>
      </c>
      <c r="F144" s="36">
        <v>4662.6000000000004</v>
      </c>
      <c r="G144" s="36">
        <v>4607.9000000000005</v>
      </c>
      <c r="H144" s="36">
        <v>4812.7</v>
      </c>
      <c r="I144" s="36">
        <v>4867.4000000000005</v>
      </c>
      <c r="J144" s="36">
        <v>4915.0999999999995</v>
      </c>
      <c r="K144" s="31">
        <v>4819.7</v>
      </c>
      <c r="L144" s="31">
        <v>4717.3</v>
      </c>
      <c r="M144" s="31">
        <v>2.4420299999999999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3794.45</v>
      </c>
      <c r="D145" s="36">
        <v>3804.15</v>
      </c>
      <c r="E145" s="36">
        <v>3773.3</v>
      </c>
      <c r="F145" s="36">
        <v>3752.15</v>
      </c>
      <c r="G145" s="36">
        <v>3721.3</v>
      </c>
      <c r="H145" s="36">
        <v>3825.3</v>
      </c>
      <c r="I145" s="36">
        <v>3856.1499999999996</v>
      </c>
      <c r="J145" s="36">
        <v>3877.3</v>
      </c>
      <c r="K145" s="31">
        <v>3835</v>
      </c>
      <c r="L145" s="31">
        <v>3783</v>
      </c>
      <c r="M145" s="31">
        <v>1.3067200000000001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24968.5</v>
      </c>
      <c r="D146" s="36">
        <v>24922.466666666664</v>
      </c>
      <c r="E146" s="36">
        <v>24748.033333333326</v>
      </c>
      <c r="F146" s="36">
        <v>24527.566666666662</v>
      </c>
      <c r="G146" s="36">
        <v>24353.133333333324</v>
      </c>
      <c r="H146" s="36">
        <v>25142.933333333327</v>
      </c>
      <c r="I146" s="36">
        <v>25317.366666666669</v>
      </c>
      <c r="J146" s="36">
        <v>25537.833333333328</v>
      </c>
      <c r="K146" s="31">
        <v>25096.9</v>
      </c>
      <c r="L146" s="31">
        <v>24702</v>
      </c>
      <c r="M146" s="31">
        <v>0.79608000000000001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60.2</v>
      </c>
      <c r="D147" s="36">
        <v>59.966666666666661</v>
      </c>
      <c r="E147" s="36">
        <v>59.283333333333324</v>
      </c>
      <c r="F147" s="36">
        <v>58.36666666666666</v>
      </c>
      <c r="G147" s="36">
        <v>57.683333333333323</v>
      </c>
      <c r="H147" s="36">
        <v>60.883333333333326</v>
      </c>
      <c r="I147" s="36">
        <v>61.566666666666663</v>
      </c>
      <c r="J147" s="36">
        <v>62.483333333333327</v>
      </c>
      <c r="K147" s="31">
        <v>60.65</v>
      </c>
      <c r="L147" s="31">
        <v>59.05</v>
      </c>
      <c r="M147" s="31">
        <v>433.28035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184.3</v>
      </c>
      <c r="D148" s="36">
        <v>184.26666666666665</v>
      </c>
      <c r="E148" s="36">
        <v>181.58333333333331</v>
      </c>
      <c r="F148" s="36">
        <v>178.86666666666667</v>
      </c>
      <c r="G148" s="36">
        <v>176.18333333333334</v>
      </c>
      <c r="H148" s="36">
        <v>186.98333333333329</v>
      </c>
      <c r="I148" s="36">
        <v>189.66666666666663</v>
      </c>
      <c r="J148" s="36">
        <v>192.38333333333327</v>
      </c>
      <c r="K148" s="31">
        <v>186.95</v>
      </c>
      <c r="L148" s="31">
        <v>181.55</v>
      </c>
      <c r="M148" s="31">
        <v>95.985569999999996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281.10000000000002</v>
      </c>
      <c r="D149" s="36">
        <v>282.76666666666665</v>
      </c>
      <c r="E149" s="36">
        <v>277.2833333333333</v>
      </c>
      <c r="F149" s="36">
        <v>273.46666666666664</v>
      </c>
      <c r="G149" s="36">
        <v>267.98333333333329</v>
      </c>
      <c r="H149" s="36">
        <v>286.58333333333331</v>
      </c>
      <c r="I149" s="36">
        <v>292.06666666666666</v>
      </c>
      <c r="J149" s="36">
        <v>295.88333333333333</v>
      </c>
      <c r="K149" s="31">
        <v>288.25</v>
      </c>
      <c r="L149" s="31">
        <v>278.95</v>
      </c>
      <c r="M149" s="31">
        <v>134.15314000000001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173.35</v>
      </c>
      <c r="D150" s="36">
        <v>172.6</v>
      </c>
      <c r="E150" s="36">
        <v>171.45</v>
      </c>
      <c r="F150" s="36">
        <v>169.54999999999998</v>
      </c>
      <c r="G150" s="36">
        <v>168.39999999999998</v>
      </c>
      <c r="H150" s="36">
        <v>174.5</v>
      </c>
      <c r="I150" s="36">
        <v>175.65000000000003</v>
      </c>
      <c r="J150" s="36">
        <v>177.55</v>
      </c>
      <c r="K150" s="31">
        <v>173.75</v>
      </c>
      <c r="L150" s="31">
        <v>170.7</v>
      </c>
      <c r="M150" s="31">
        <v>73.745980000000003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1459.65</v>
      </c>
      <c r="D151" s="36">
        <v>1452.7833333333335</v>
      </c>
      <c r="E151" s="36">
        <v>1441.116666666667</v>
      </c>
      <c r="F151" s="36">
        <v>1422.5833333333335</v>
      </c>
      <c r="G151" s="36">
        <v>1410.916666666667</v>
      </c>
      <c r="H151" s="36">
        <v>1471.3166666666671</v>
      </c>
      <c r="I151" s="36">
        <v>1482.9833333333336</v>
      </c>
      <c r="J151" s="36">
        <v>1501.5166666666671</v>
      </c>
      <c r="K151" s="31">
        <v>1464.45</v>
      </c>
      <c r="L151" s="31">
        <v>1434.25</v>
      </c>
      <c r="M151" s="31">
        <v>7.6988399999999997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4111.25</v>
      </c>
      <c r="D152" s="36">
        <v>4100.833333333333</v>
      </c>
      <c r="E152" s="36">
        <v>4049.2166666666662</v>
      </c>
      <c r="F152" s="36">
        <v>3987.1833333333334</v>
      </c>
      <c r="G152" s="36">
        <v>3935.5666666666666</v>
      </c>
      <c r="H152" s="36">
        <v>4162.8666666666659</v>
      </c>
      <c r="I152" s="36">
        <v>4214.4833333333327</v>
      </c>
      <c r="J152" s="36">
        <v>4276.5166666666655</v>
      </c>
      <c r="K152" s="31">
        <v>4152.45</v>
      </c>
      <c r="L152" s="31">
        <v>4038.8</v>
      </c>
      <c r="M152" s="31">
        <v>1.92204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319.89999999999998</v>
      </c>
      <c r="D153" s="36">
        <v>322.90000000000003</v>
      </c>
      <c r="E153" s="36">
        <v>315.05000000000007</v>
      </c>
      <c r="F153" s="36">
        <v>310.20000000000005</v>
      </c>
      <c r="G153" s="36">
        <v>302.35000000000008</v>
      </c>
      <c r="H153" s="36">
        <v>327.75000000000006</v>
      </c>
      <c r="I153" s="36">
        <v>335.60000000000008</v>
      </c>
      <c r="J153" s="36">
        <v>340.45000000000005</v>
      </c>
      <c r="K153" s="31">
        <v>330.75</v>
      </c>
      <c r="L153" s="31">
        <v>318.05</v>
      </c>
      <c r="M153" s="31">
        <v>37.616979999999998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201.95</v>
      </c>
      <c r="D154" s="36">
        <v>201.6</v>
      </c>
      <c r="E154" s="36">
        <v>199.45</v>
      </c>
      <c r="F154" s="36">
        <v>196.95</v>
      </c>
      <c r="G154" s="36">
        <v>194.79999999999998</v>
      </c>
      <c r="H154" s="36">
        <v>204.1</v>
      </c>
      <c r="I154" s="36">
        <v>206.25000000000003</v>
      </c>
      <c r="J154" s="36">
        <v>208.75</v>
      </c>
      <c r="K154" s="31">
        <v>203.75</v>
      </c>
      <c r="L154" s="31">
        <v>199.1</v>
      </c>
      <c r="M154" s="31">
        <v>126.62213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36732.85</v>
      </c>
      <c r="D155" s="36">
        <v>36986.966666666667</v>
      </c>
      <c r="E155" s="36">
        <v>36394.333333333336</v>
      </c>
      <c r="F155" s="36">
        <v>36055.816666666666</v>
      </c>
      <c r="G155" s="36">
        <v>35463.183333333334</v>
      </c>
      <c r="H155" s="36">
        <v>37325.483333333337</v>
      </c>
      <c r="I155" s="36">
        <v>37918.116666666669</v>
      </c>
      <c r="J155" s="36">
        <v>38256.633333333339</v>
      </c>
      <c r="K155" s="31">
        <v>37579.599999999999</v>
      </c>
      <c r="L155" s="31">
        <v>36648.449999999997</v>
      </c>
      <c r="M155" s="31">
        <v>0.32369999999999999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1576.95</v>
      </c>
      <c r="D156" s="36">
        <v>1557.2666666666667</v>
      </c>
      <c r="E156" s="36">
        <v>1527.9833333333333</v>
      </c>
      <c r="F156" s="36">
        <v>1479.0166666666667</v>
      </c>
      <c r="G156" s="36">
        <v>1449.7333333333333</v>
      </c>
      <c r="H156" s="36">
        <v>1606.2333333333333</v>
      </c>
      <c r="I156" s="36">
        <v>1635.5166666666667</v>
      </c>
      <c r="J156" s="36">
        <v>1684.4833333333333</v>
      </c>
      <c r="K156" s="31">
        <v>1586.55</v>
      </c>
      <c r="L156" s="31">
        <v>1508.3</v>
      </c>
      <c r="M156" s="31">
        <v>24.030830000000002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813.05</v>
      </c>
      <c r="D157" s="36">
        <v>823.36666666666667</v>
      </c>
      <c r="E157" s="36">
        <v>799.73333333333335</v>
      </c>
      <c r="F157" s="36">
        <v>786.41666666666663</v>
      </c>
      <c r="G157" s="36">
        <v>762.7833333333333</v>
      </c>
      <c r="H157" s="36">
        <v>836.68333333333339</v>
      </c>
      <c r="I157" s="36">
        <v>860.31666666666683</v>
      </c>
      <c r="J157" s="36">
        <v>873.63333333333344</v>
      </c>
      <c r="K157" s="31">
        <v>847</v>
      </c>
      <c r="L157" s="31">
        <v>810.05</v>
      </c>
      <c r="M157" s="31">
        <v>47.869230000000002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939.4</v>
      </c>
      <c r="D158" s="36">
        <v>941.7833333333333</v>
      </c>
      <c r="E158" s="36">
        <v>930.11666666666656</v>
      </c>
      <c r="F158" s="36">
        <v>920.83333333333326</v>
      </c>
      <c r="G158" s="36">
        <v>909.16666666666652</v>
      </c>
      <c r="H158" s="36">
        <v>951.06666666666661</v>
      </c>
      <c r="I158" s="36">
        <v>962.73333333333335</v>
      </c>
      <c r="J158" s="36">
        <v>972.01666666666665</v>
      </c>
      <c r="K158" s="31">
        <v>953.45</v>
      </c>
      <c r="L158" s="31">
        <v>932.5</v>
      </c>
      <c r="M158" s="31">
        <v>10.89425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6335.8</v>
      </c>
      <c r="D159" s="36">
        <v>6380.95</v>
      </c>
      <c r="E159" s="36">
        <v>6276.9</v>
      </c>
      <c r="F159" s="36">
        <v>6218</v>
      </c>
      <c r="G159" s="36">
        <v>6113.95</v>
      </c>
      <c r="H159" s="36">
        <v>6439.8499999999995</v>
      </c>
      <c r="I159" s="36">
        <v>6543.9000000000005</v>
      </c>
      <c r="J159" s="36">
        <v>6602.7999999999993</v>
      </c>
      <c r="K159" s="31">
        <v>6485</v>
      </c>
      <c r="L159" s="31">
        <v>6322.05</v>
      </c>
      <c r="M159" s="31">
        <v>2.2389000000000001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211.2</v>
      </c>
      <c r="D160" s="36">
        <v>210.0333333333333</v>
      </c>
      <c r="E160" s="36">
        <v>207.71666666666661</v>
      </c>
      <c r="F160" s="36">
        <v>204.23333333333332</v>
      </c>
      <c r="G160" s="36">
        <v>201.91666666666663</v>
      </c>
      <c r="H160" s="36">
        <v>213.51666666666659</v>
      </c>
      <c r="I160" s="36">
        <v>215.83333333333331</v>
      </c>
      <c r="J160" s="36">
        <v>219.31666666666658</v>
      </c>
      <c r="K160" s="31">
        <v>212.35</v>
      </c>
      <c r="L160" s="31">
        <v>206.55</v>
      </c>
      <c r="M160" s="31">
        <v>135.99249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378.6</v>
      </c>
      <c r="D161" s="36">
        <v>380.76666666666665</v>
      </c>
      <c r="E161" s="36">
        <v>373.63333333333333</v>
      </c>
      <c r="F161" s="36">
        <v>368.66666666666669</v>
      </c>
      <c r="G161" s="36">
        <v>361.53333333333336</v>
      </c>
      <c r="H161" s="36">
        <v>385.73333333333329</v>
      </c>
      <c r="I161" s="36">
        <v>392.86666666666662</v>
      </c>
      <c r="J161" s="36">
        <v>397.83333333333326</v>
      </c>
      <c r="K161" s="31">
        <v>387.9</v>
      </c>
      <c r="L161" s="31">
        <v>375.8</v>
      </c>
      <c r="M161" s="31">
        <v>152.04248000000001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17444.349999999999</v>
      </c>
      <c r="D162" s="36">
        <v>17361.733333333334</v>
      </c>
      <c r="E162" s="36">
        <v>17182.616666666669</v>
      </c>
      <c r="F162" s="36">
        <v>16920.883333333335</v>
      </c>
      <c r="G162" s="36">
        <v>16741.76666666667</v>
      </c>
      <c r="H162" s="36">
        <v>17623.466666666667</v>
      </c>
      <c r="I162" s="36">
        <v>17802.583333333328</v>
      </c>
      <c r="J162" s="36">
        <v>18064.316666666666</v>
      </c>
      <c r="K162" s="31">
        <v>17540.849999999999</v>
      </c>
      <c r="L162" s="31">
        <v>17100</v>
      </c>
      <c r="M162" s="31">
        <v>0.13247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2576.15</v>
      </c>
      <c r="D163" s="36">
        <v>2587.4500000000003</v>
      </c>
      <c r="E163" s="36">
        <v>2558.7000000000007</v>
      </c>
      <c r="F163" s="36">
        <v>2541.2500000000005</v>
      </c>
      <c r="G163" s="36">
        <v>2512.5000000000009</v>
      </c>
      <c r="H163" s="36">
        <v>2604.9000000000005</v>
      </c>
      <c r="I163" s="36">
        <v>2633.6499999999996</v>
      </c>
      <c r="J163" s="36">
        <v>2651.1000000000004</v>
      </c>
      <c r="K163" s="31">
        <v>2616.1999999999998</v>
      </c>
      <c r="L163" s="31">
        <v>2570</v>
      </c>
      <c r="M163" s="31">
        <v>4.3928099999999999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3862.1</v>
      </c>
      <c r="D164" s="36">
        <v>3860.7000000000003</v>
      </c>
      <c r="E164" s="36">
        <v>3801.4000000000005</v>
      </c>
      <c r="F164" s="36">
        <v>3740.7000000000003</v>
      </c>
      <c r="G164" s="36">
        <v>3681.4000000000005</v>
      </c>
      <c r="H164" s="36">
        <v>3921.4000000000005</v>
      </c>
      <c r="I164" s="36">
        <v>3980.7000000000007</v>
      </c>
      <c r="J164" s="36">
        <v>4041.4000000000005</v>
      </c>
      <c r="K164" s="31">
        <v>3920</v>
      </c>
      <c r="L164" s="31">
        <v>3800</v>
      </c>
      <c r="M164" s="31">
        <v>3.2383700000000002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85.45</v>
      </c>
      <c r="D165" s="36">
        <v>85.59999999999998</v>
      </c>
      <c r="E165" s="36">
        <v>84.69999999999996</v>
      </c>
      <c r="F165" s="36">
        <v>83.949999999999974</v>
      </c>
      <c r="G165" s="36">
        <v>83.049999999999955</v>
      </c>
      <c r="H165" s="36">
        <v>86.349999999999966</v>
      </c>
      <c r="I165" s="36">
        <v>87.249999999999972</v>
      </c>
      <c r="J165" s="36">
        <v>87.999999999999972</v>
      </c>
      <c r="K165" s="31">
        <v>86.5</v>
      </c>
      <c r="L165" s="31">
        <v>84.85</v>
      </c>
      <c r="M165" s="31">
        <v>749.3596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843.65</v>
      </c>
      <c r="D166" s="36">
        <v>837.2166666666667</v>
      </c>
      <c r="E166" s="36">
        <v>824.43333333333339</v>
      </c>
      <c r="F166" s="36">
        <v>805.2166666666667</v>
      </c>
      <c r="G166" s="36">
        <v>792.43333333333339</v>
      </c>
      <c r="H166" s="36">
        <v>856.43333333333339</v>
      </c>
      <c r="I166" s="36">
        <v>869.2166666666667</v>
      </c>
      <c r="J166" s="36">
        <v>888.43333333333339</v>
      </c>
      <c r="K166" s="31">
        <v>850</v>
      </c>
      <c r="L166" s="31">
        <v>818</v>
      </c>
      <c r="M166" s="31">
        <v>11.111319999999999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5318.95</v>
      </c>
      <c r="D167" s="36">
        <v>5345.666666666667</v>
      </c>
      <c r="E167" s="36">
        <v>5273.3333333333339</v>
      </c>
      <c r="F167" s="36">
        <v>5227.7166666666672</v>
      </c>
      <c r="G167" s="36">
        <v>5155.3833333333341</v>
      </c>
      <c r="H167" s="36">
        <v>5391.2833333333338</v>
      </c>
      <c r="I167" s="36">
        <v>5463.6166666666677</v>
      </c>
      <c r="J167" s="36">
        <v>5509.2333333333336</v>
      </c>
      <c r="K167" s="31">
        <v>5418</v>
      </c>
      <c r="L167" s="31">
        <v>5300.05</v>
      </c>
      <c r="M167" s="31">
        <v>3.9373200000000002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410.8</v>
      </c>
      <c r="D168" s="36">
        <v>411.58333333333331</v>
      </c>
      <c r="E168" s="36">
        <v>407.71666666666664</v>
      </c>
      <c r="F168" s="36">
        <v>404.63333333333333</v>
      </c>
      <c r="G168" s="36">
        <v>400.76666666666665</v>
      </c>
      <c r="H168" s="36">
        <v>414.66666666666663</v>
      </c>
      <c r="I168" s="36">
        <v>418.5333333333333</v>
      </c>
      <c r="J168" s="36">
        <v>421.61666666666662</v>
      </c>
      <c r="K168" s="31">
        <v>415.45</v>
      </c>
      <c r="L168" s="31">
        <v>408.5</v>
      </c>
      <c r="M168" s="31">
        <v>13.611649999999999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224.4</v>
      </c>
      <c r="D169" s="36">
        <v>224.38333333333333</v>
      </c>
      <c r="E169" s="36">
        <v>222.51666666666665</v>
      </c>
      <c r="F169" s="36">
        <v>220.63333333333333</v>
      </c>
      <c r="G169" s="36">
        <v>218.76666666666665</v>
      </c>
      <c r="H169" s="36">
        <v>226.26666666666665</v>
      </c>
      <c r="I169" s="36">
        <v>228.13333333333333</v>
      </c>
      <c r="J169" s="36">
        <v>230.01666666666665</v>
      </c>
      <c r="K169" s="31">
        <v>226.25</v>
      </c>
      <c r="L169" s="31">
        <v>222.5</v>
      </c>
      <c r="M169" s="31">
        <v>295.44729999999998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1072.25</v>
      </c>
      <c r="D170" s="36">
        <v>1069.75</v>
      </c>
      <c r="E170" s="36">
        <v>1034.5</v>
      </c>
      <c r="F170" s="36">
        <v>996.75</v>
      </c>
      <c r="G170" s="36">
        <v>961.5</v>
      </c>
      <c r="H170" s="36">
        <v>1107.5</v>
      </c>
      <c r="I170" s="36">
        <v>1142.75</v>
      </c>
      <c r="J170" s="36">
        <v>1180.5</v>
      </c>
      <c r="K170" s="31">
        <v>1105</v>
      </c>
      <c r="L170" s="31">
        <v>1032</v>
      </c>
      <c r="M170" s="31">
        <v>17.460159999999998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1018.9</v>
      </c>
      <c r="D171" s="36">
        <v>1023.5833333333334</v>
      </c>
      <c r="E171" s="36">
        <v>1011.0666666666668</v>
      </c>
      <c r="F171" s="36">
        <v>1003.2333333333335</v>
      </c>
      <c r="G171" s="36">
        <v>990.71666666666692</v>
      </c>
      <c r="H171" s="36">
        <v>1031.4166666666667</v>
      </c>
      <c r="I171" s="36">
        <v>1043.9333333333334</v>
      </c>
      <c r="J171" s="36">
        <v>1051.7666666666667</v>
      </c>
      <c r="K171" s="31">
        <v>1036.0999999999999</v>
      </c>
      <c r="L171" s="31">
        <v>1015.75</v>
      </c>
      <c r="M171" s="31">
        <v>2.35629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400.6</v>
      </c>
      <c r="D172" s="36">
        <v>400.23333333333335</v>
      </c>
      <c r="E172" s="36">
        <v>392.4666666666667</v>
      </c>
      <c r="F172" s="36">
        <v>384.33333333333337</v>
      </c>
      <c r="G172" s="36">
        <v>376.56666666666672</v>
      </c>
      <c r="H172" s="36">
        <v>408.36666666666667</v>
      </c>
      <c r="I172" s="36">
        <v>416.13333333333333</v>
      </c>
      <c r="J172" s="36">
        <v>424.26666666666665</v>
      </c>
      <c r="K172" s="31">
        <v>408</v>
      </c>
      <c r="L172" s="31">
        <v>392.1</v>
      </c>
      <c r="M172" s="31">
        <v>194.41163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2461.1</v>
      </c>
      <c r="D173" s="36">
        <v>2456.35</v>
      </c>
      <c r="E173" s="36">
        <v>2439.75</v>
      </c>
      <c r="F173" s="36">
        <v>2418.4</v>
      </c>
      <c r="G173" s="36">
        <v>2401.8000000000002</v>
      </c>
      <c r="H173" s="36">
        <v>2477.6999999999998</v>
      </c>
      <c r="I173" s="36">
        <v>2494.2999999999993</v>
      </c>
      <c r="J173" s="36">
        <v>2515.6499999999996</v>
      </c>
      <c r="K173" s="31">
        <v>2472.9499999999998</v>
      </c>
      <c r="L173" s="31">
        <v>2435</v>
      </c>
      <c r="M173" s="31">
        <v>82.112210000000005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99.35</v>
      </c>
      <c r="D174" s="36">
        <v>98.649999999999991</v>
      </c>
      <c r="E174" s="36">
        <v>96.199999999999989</v>
      </c>
      <c r="F174" s="36">
        <v>93.05</v>
      </c>
      <c r="G174" s="36">
        <v>90.6</v>
      </c>
      <c r="H174" s="36">
        <v>101.79999999999998</v>
      </c>
      <c r="I174" s="36">
        <v>104.25</v>
      </c>
      <c r="J174" s="36">
        <v>107.39999999999998</v>
      </c>
      <c r="K174" s="31">
        <v>101.1</v>
      </c>
      <c r="L174" s="31">
        <v>95.5</v>
      </c>
      <c r="M174" s="31">
        <v>748.17529000000002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748.1</v>
      </c>
      <c r="D175" s="36">
        <v>749.7166666666667</v>
      </c>
      <c r="E175" s="36">
        <v>745.73333333333335</v>
      </c>
      <c r="F175" s="36">
        <v>743.36666666666667</v>
      </c>
      <c r="G175" s="36">
        <v>739.38333333333333</v>
      </c>
      <c r="H175" s="36">
        <v>752.08333333333337</v>
      </c>
      <c r="I175" s="36">
        <v>756.06666666666672</v>
      </c>
      <c r="J175" s="36">
        <v>758.43333333333339</v>
      </c>
      <c r="K175" s="31">
        <v>753.7</v>
      </c>
      <c r="L175" s="31">
        <v>747.35</v>
      </c>
      <c r="M175" s="31">
        <v>17.47993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1450.7</v>
      </c>
      <c r="D176" s="36">
        <v>1452.9333333333334</v>
      </c>
      <c r="E176" s="36">
        <v>1442.9166666666667</v>
      </c>
      <c r="F176" s="36">
        <v>1435.1333333333334</v>
      </c>
      <c r="G176" s="36">
        <v>1425.1166666666668</v>
      </c>
      <c r="H176" s="36">
        <v>1460.7166666666667</v>
      </c>
      <c r="I176" s="36">
        <v>1470.7333333333331</v>
      </c>
      <c r="J176" s="36">
        <v>1478.5166666666667</v>
      </c>
      <c r="K176" s="31">
        <v>1462.95</v>
      </c>
      <c r="L176" s="31">
        <v>1445.15</v>
      </c>
      <c r="M176" s="31">
        <v>7.2441800000000001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608.45000000000005</v>
      </c>
      <c r="D177" s="36">
        <v>609</v>
      </c>
      <c r="E177" s="36">
        <v>604</v>
      </c>
      <c r="F177" s="36">
        <v>599.54999999999995</v>
      </c>
      <c r="G177" s="36">
        <v>594.54999999999995</v>
      </c>
      <c r="H177" s="36">
        <v>613.45000000000005</v>
      </c>
      <c r="I177" s="36">
        <v>618.45000000000005</v>
      </c>
      <c r="J177" s="36">
        <v>622.90000000000009</v>
      </c>
      <c r="K177" s="31">
        <v>614</v>
      </c>
      <c r="L177" s="31">
        <v>604.54999999999995</v>
      </c>
      <c r="M177" s="31">
        <v>214.39069000000001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27799.1</v>
      </c>
      <c r="D178" s="36">
        <v>27818.516666666666</v>
      </c>
      <c r="E178" s="36">
        <v>27593.583333333332</v>
      </c>
      <c r="F178" s="36">
        <v>27388.066666666666</v>
      </c>
      <c r="G178" s="36">
        <v>27163.133333333331</v>
      </c>
      <c r="H178" s="36">
        <v>28024.033333333333</v>
      </c>
      <c r="I178" s="36">
        <v>28248.966666666667</v>
      </c>
      <c r="J178" s="36">
        <v>28454.483333333334</v>
      </c>
      <c r="K178" s="31">
        <v>28043.45</v>
      </c>
      <c r="L178" s="31">
        <v>27613</v>
      </c>
      <c r="M178" s="31">
        <v>0.14937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2055.6999999999998</v>
      </c>
      <c r="D179" s="36">
        <v>2061.6</v>
      </c>
      <c r="E179" s="36">
        <v>2039.1</v>
      </c>
      <c r="F179" s="36">
        <v>2022.5</v>
      </c>
      <c r="G179" s="36">
        <v>2000</v>
      </c>
      <c r="H179" s="36">
        <v>2078.1999999999998</v>
      </c>
      <c r="I179" s="36">
        <v>2100.6999999999998</v>
      </c>
      <c r="J179" s="36">
        <v>2117.2999999999997</v>
      </c>
      <c r="K179" s="31">
        <v>2084.1</v>
      </c>
      <c r="L179" s="31">
        <v>2045</v>
      </c>
      <c r="M179" s="31">
        <v>7.1969000000000003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3851.95</v>
      </c>
      <c r="D180" s="36">
        <v>3870.5</v>
      </c>
      <c r="E180" s="36">
        <v>3816.5</v>
      </c>
      <c r="F180" s="36">
        <v>3781.05</v>
      </c>
      <c r="G180" s="36">
        <v>3727.05</v>
      </c>
      <c r="H180" s="36">
        <v>3905.95</v>
      </c>
      <c r="I180" s="36">
        <v>3959.95</v>
      </c>
      <c r="J180" s="36">
        <v>3995.3999999999996</v>
      </c>
      <c r="K180" s="31">
        <v>3924.5</v>
      </c>
      <c r="L180" s="31">
        <v>3835.05</v>
      </c>
      <c r="M180" s="31">
        <v>4.3667400000000001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572.35</v>
      </c>
      <c r="D181" s="36">
        <v>575.65</v>
      </c>
      <c r="E181" s="36">
        <v>565.79999999999995</v>
      </c>
      <c r="F181" s="36">
        <v>559.25</v>
      </c>
      <c r="G181" s="36">
        <v>549.4</v>
      </c>
      <c r="H181" s="36">
        <v>582.19999999999993</v>
      </c>
      <c r="I181" s="36">
        <v>592.05000000000007</v>
      </c>
      <c r="J181" s="36">
        <v>598.59999999999991</v>
      </c>
      <c r="K181" s="31">
        <v>585.5</v>
      </c>
      <c r="L181" s="31">
        <v>569.1</v>
      </c>
      <c r="M181" s="31">
        <v>8.3693200000000001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2452.1</v>
      </c>
      <c r="D182" s="36">
        <v>2468.3000000000002</v>
      </c>
      <c r="E182" s="36">
        <v>2426.6000000000004</v>
      </c>
      <c r="F182" s="36">
        <v>2401.1000000000004</v>
      </c>
      <c r="G182" s="36">
        <v>2359.4000000000005</v>
      </c>
      <c r="H182" s="36">
        <v>2493.8000000000002</v>
      </c>
      <c r="I182" s="36">
        <v>2535.5</v>
      </c>
      <c r="J182" s="36">
        <v>2561</v>
      </c>
      <c r="K182" s="31">
        <v>2510</v>
      </c>
      <c r="L182" s="31">
        <v>2442.8000000000002</v>
      </c>
      <c r="M182" s="31">
        <v>6.93194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1240.3499999999999</v>
      </c>
      <c r="D183" s="36">
        <v>1243.8833333333332</v>
      </c>
      <c r="E183" s="36">
        <v>1229.7666666666664</v>
      </c>
      <c r="F183" s="36">
        <v>1219.1833333333332</v>
      </c>
      <c r="G183" s="36">
        <v>1205.0666666666664</v>
      </c>
      <c r="H183" s="36">
        <v>1254.4666666666665</v>
      </c>
      <c r="I183" s="36">
        <v>1268.5833333333333</v>
      </c>
      <c r="J183" s="36">
        <v>1279.1666666666665</v>
      </c>
      <c r="K183" s="31">
        <v>1258</v>
      </c>
      <c r="L183" s="31">
        <v>1233.3</v>
      </c>
      <c r="M183" s="31">
        <v>17.0459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665.85</v>
      </c>
      <c r="D184" s="36">
        <v>668.75</v>
      </c>
      <c r="E184" s="36">
        <v>661.5</v>
      </c>
      <c r="F184" s="36">
        <v>657.15</v>
      </c>
      <c r="G184" s="36">
        <v>649.9</v>
      </c>
      <c r="H184" s="36">
        <v>673.1</v>
      </c>
      <c r="I184" s="36">
        <v>680.35</v>
      </c>
      <c r="J184" s="36">
        <v>684.7</v>
      </c>
      <c r="K184" s="31">
        <v>676</v>
      </c>
      <c r="L184" s="31">
        <v>664.4</v>
      </c>
      <c r="M184" s="31">
        <v>5.2178899999999997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721.3</v>
      </c>
      <c r="D185" s="36">
        <v>727.05000000000007</v>
      </c>
      <c r="E185" s="36">
        <v>714.25000000000011</v>
      </c>
      <c r="F185" s="36">
        <v>707.2</v>
      </c>
      <c r="G185" s="36">
        <v>694.40000000000009</v>
      </c>
      <c r="H185" s="36">
        <v>734.10000000000014</v>
      </c>
      <c r="I185" s="36">
        <v>746.90000000000009</v>
      </c>
      <c r="J185" s="36">
        <v>753.95000000000016</v>
      </c>
      <c r="K185" s="31">
        <v>739.85</v>
      </c>
      <c r="L185" s="31">
        <v>720</v>
      </c>
      <c r="M185" s="31">
        <v>12.6907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1011.9</v>
      </c>
      <c r="D186" s="36">
        <v>1012.2666666666668</v>
      </c>
      <c r="E186" s="36">
        <v>994.63333333333344</v>
      </c>
      <c r="F186" s="36">
        <v>977.36666666666667</v>
      </c>
      <c r="G186" s="36">
        <v>959.73333333333335</v>
      </c>
      <c r="H186" s="36">
        <v>1029.5333333333335</v>
      </c>
      <c r="I186" s="36">
        <v>1047.166666666667</v>
      </c>
      <c r="J186" s="36">
        <v>1064.4333333333336</v>
      </c>
      <c r="K186" s="31">
        <v>1029.9000000000001</v>
      </c>
      <c r="L186" s="31">
        <v>995</v>
      </c>
      <c r="M186" s="31">
        <v>40.170679999999997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1668.95</v>
      </c>
      <c r="D187" s="36">
        <v>1670.9833333333336</v>
      </c>
      <c r="E187" s="36">
        <v>1657.0666666666671</v>
      </c>
      <c r="F187" s="36">
        <v>1645.1833333333334</v>
      </c>
      <c r="G187" s="36">
        <v>1631.2666666666669</v>
      </c>
      <c r="H187" s="36">
        <v>1682.8666666666672</v>
      </c>
      <c r="I187" s="36">
        <v>1696.7833333333338</v>
      </c>
      <c r="J187" s="36">
        <v>1708.6666666666674</v>
      </c>
      <c r="K187" s="31">
        <v>1684.9</v>
      </c>
      <c r="L187" s="31">
        <v>1659.1</v>
      </c>
      <c r="M187" s="31">
        <v>5.93405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951.7</v>
      </c>
      <c r="D188" s="36">
        <v>954.5333333333333</v>
      </c>
      <c r="E188" s="36">
        <v>946.06666666666661</v>
      </c>
      <c r="F188" s="36">
        <v>940.43333333333328</v>
      </c>
      <c r="G188" s="36">
        <v>931.96666666666658</v>
      </c>
      <c r="H188" s="36">
        <v>960.16666666666663</v>
      </c>
      <c r="I188" s="36">
        <v>968.63333333333333</v>
      </c>
      <c r="J188" s="36">
        <v>974.26666666666665</v>
      </c>
      <c r="K188" s="31">
        <v>963</v>
      </c>
      <c r="L188" s="31">
        <v>948.9</v>
      </c>
      <c r="M188" s="31">
        <v>9.82484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8454.5499999999993</v>
      </c>
      <c r="D189" s="36">
        <v>8444.5166666666664</v>
      </c>
      <c r="E189" s="36">
        <v>8390.0333333333328</v>
      </c>
      <c r="F189" s="36">
        <v>8325.5166666666664</v>
      </c>
      <c r="G189" s="36">
        <v>8271.0333333333328</v>
      </c>
      <c r="H189" s="36">
        <v>8509.0333333333328</v>
      </c>
      <c r="I189" s="36">
        <v>8563.5166666666664</v>
      </c>
      <c r="J189" s="36">
        <v>8628.0333333333328</v>
      </c>
      <c r="K189" s="31">
        <v>8499</v>
      </c>
      <c r="L189" s="31">
        <v>8380</v>
      </c>
      <c r="M189" s="31">
        <v>1.37436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722.45</v>
      </c>
      <c r="D190" s="36">
        <v>718.75</v>
      </c>
      <c r="E190" s="36">
        <v>712.7</v>
      </c>
      <c r="F190" s="36">
        <v>702.95</v>
      </c>
      <c r="G190" s="36">
        <v>696.90000000000009</v>
      </c>
      <c r="H190" s="36">
        <v>728.5</v>
      </c>
      <c r="I190" s="36">
        <v>734.55</v>
      </c>
      <c r="J190" s="36">
        <v>744.3</v>
      </c>
      <c r="K190" s="31">
        <v>724.8</v>
      </c>
      <c r="L190" s="31">
        <v>709</v>
      </c>
      <c r="M190" s="31">
        <v>121.48824999999999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294.14999999999998</v>
      </c>
      <c r="D191" s="36">
        <v>290.98333333333335</v>
      </c>
      <c r="E191" s="36">
        <v>283.36666666666667</v>
      </c>
      <c r="F191" s="36">
        <v>272.58333333333331</v>
      </c>
      <c r="G191" s="36">
        <v>264.96666666666664</v>
      </c>
      <c r="H191" s="36">
        <v>301.76666666666671</v>
      </c>
      <c r="I191" s="36">
        <v>309.38333333333338</v>
      </c>
      <c r="J191" s="36">
        <v>320.16666666666674</v>
      </c>
      <c r="K191" s="31">
        <v>298.60000000000002</v>
      </c>
      <c r="L191" s="31">
        <v>280.2</v>
      </c>
      <c r="M191" s="31">
        <v>459.34967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131.85</v>
      </c>
      <c r="D192" s="36">
        <v>132.01666666666668</v>
      </c>
      <c r="E192" s="36">
        <v>130.63333333333335</v>
      </c>
      <c r="F192" s="36">
        <v>129.41666666666669</v>
      </c>
      <c r="G192" s="36">
        <v>128.03333333333336</v>
      </c>
      <c r="H192" s="36">
        <v>133.23333333333335</v>
      </c>
      <c r="I192" s="36">
        <v>134.61666666666667</v>
      </c>
      <c r="J192" s="36">
        <v>135.83333333333334</v>
      </c>
      <c r="K192" s="31">
        <v>133.4</v>
      </c>
      <c r="L192" s="31">
        <v>130.80000000000001</v>
      </c>
      <c r="M192" s="31">
        <v>407.53593000000001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3604.1</v>
      </c>
      <c r="D193" s="36">
        <v>3580.7000000000003</v>
      </c>
      <c r="E193" s="36">
        <v>3548.5500000000006</v>
      </c>
      <c r="F193" s="36">
        <v>3493.0000000000005</v>
      </c>
      <c r="G193" s="36">
        <v>3460.8500000000008</v>
      </c>
      <c r="H193" s="36">
        <v>3636.2500000000005</v>
      </c>
      <c r="I193" s="36">
        <v>3668.4</v>
      </c>
      <c r="J193" s="36">
        <v>3723.9500000000003</v>
      </c>
      <c r="K193" s="31">
        <v>3612.85</v>
      </c>
      <c r="L193" s="31">
        <v>3525.15</v>
      </c>
      <c r="M193" s="31">
        <v>18.965720000000001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1225.2</v>
      </c>
      <c r="D194" s="36">
        <v>1230.2833333333333</v>
      </c>
      <c r="E194" s="36">
        <v>1213.5666666666666</v>
      </c>
      <c r="F194" s="36">
        <v>1201.9333333333334</v>
      </c>
      <c r="G194" s="36">
        <v>1185.2166666666667</v>
      </c>
      <c r="H194" s="36">
        <v>1241.9166666666665</v>
      </c>
      <c r="I194" s="36">
        <v>1258.6333333333332</v>
      </c>
      <c r="J194" s="36">
        <v>1270.2666666666664</v>
      </c>
      <c r="K194" s="31">
        <v>1247</v>
      </c>
      <c r="L194" s="31">
        <v>1218.6500000000001</v>
      </c>
      <c r="M194" s="31">
        <v>26.379159999999999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3334.25</v>
      </c>
      <c r="D195" s="36">
        <v>3324.2166666666672</v>
      </c>
      <c r="E195" s="36">
        <v>3282.8333333333344</v>
      </c>
      <c r="F195" s="36">
        <v>3231.4166666666674</v>
      </c>
      <c r="G195" s="36">
        <v>3190.0333333333347</v>
      </c>
      <c r="H195" s="36">
        <v>3375.6333333333341</v>
      </c>
      <c r="I195" s="36">
        <v>3417.0166666666673</v>
      </c>
      <c r="J195" s="36">
        <v>3468.4333333333338</v>
      </c>
      <c r="K195" s="31">
        <v>3365.6</v>
      </c>
      <c r="L195" s="31">
        <v>3272.8</v>
      </c>
      <c r="M195" s="31">
        <v>7.0501199999999997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3546.9</v>
      </c>
      <c r="D196" s="36">
        <v>3547.65</v>
      </c>
      <c r="E196" s="36">
        <v>3521.3500000000004</v>
      </c>
      <c r="F196" s="36">
        <v>3495.8</v>
      </c>
      <c r="G196" s="36">
        <v>3469.5000000000005</v>
      </c>
      <c r="H196" s="36">
        <v>3573.2000000000003</v>
      </c>
      <c r="I196" s="36">
        <v>3599.5000000000005</v>
      </c>
      <c r="J196" s="36">
        <v>3625.05</v>
      </c>
      <c r="K196" s="31">
        <v>3573.95</v>
      </c>
      <c r="L196" s="31">
        <v>3522.1</v>
      </c>
      <c r="M196" s="31">
        <v>4.7413999999999996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2079.9499999999998</v>
      </c>
      <c r="D197" s="36">
        <v>2093.3166666666666</v>
      </c>
      <c r="E197" s="36">
        <v>2061.6333333333332</v>
      </c>
      <c r="F197" s="36">
        <v>2043.3166666666666</v>
      </c>
      <c r="G197" s="36">
        <v>2011.6333333333332</v>
      </c>
      <c r="H197" s="36">
        <v>2111.6333333333332</v>
      </c>
      <c r="I197" s="36">
        <v>2143.3166666666666</v>
      </c>
      <c r="J197" s="36">
        <v>2161.6333333333332</v>
      </c>
      <c r="K197" s="31">
        <v>2125</v>
      </c>
      <c r="L197" s="31">
        <v>2075</v>
      </c>
      <c r="M197" s="31">
        <v>1.83439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942.35</v>
      </c>
      <c r="D198" s="36">
        <v>943.91666666666663</v>
      </c>
      <c r="E198" s="36">
        <v>928.48333333333323</v>
      </c>
      <c r="F198" s="36">
        <v>914.61666666666656</v>
      </c>
      <c r="G198" s="36">
        <v>899.18333333333317</v>
      </c>
      <c r="H198" s="36">
        <v>957.7833333333333</v>
      </c>
      <c r="I198" s="36">
        <v>973.2166666666667</v>
      </c>
      <c r="J198" s="36">
        <v>987.08333333333337</v>
      </c>
      <c r="K198" s="31">
        <v>959.35</v>
      </c>
      <c r="L198" s="31">
        <v>930.05</v>
      </c>
      <c r="M198" s="31">
        <v>10.499029999999999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2867.85</v>
      </c>
      <c r="D199" s="36">
        <v>2878.2999999999997</v>
      </c>
      <c r="E199" s="36">
        <v>2844.1499999999996</v>
      </c>
      <c r="F199" s="36">
        <v>2820.45</v>
      </c>
      <c r="G199" s="36">
        <v>2786.2999999999997</v>
      </c>
      <c r="H199" s="36">
        <v>2901.9999999999995</v>
      </c>
      <c r="I199" s="36">
        <v>2936.15</v>
      </c>
      <c r="J199" s="36">
        <v>2959.8499999999995</v>
      </c>
      <c r="K199" s="31">
        <v>2912.45</v>
      </c>
      <c r="L199" s="31">
        <v>2854.6</v>
      </c>
      <c r="M199" s="31">
        <v>4.87235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36.25</v>
      </c>
      <c r="D200" s="36">
        <v>36.35</v>
      </c>
      <c r="E200" s="36">
        <v>36.1</v>
      </c>
      <c r="F200" s="36">
        <v>35.950000000000003</v>
      </c>
      <c r="G200" s="36">
        <v>35.700000000000003</v>
      </c>
      <c r="H200" s="36">
        <v>36.5</v>
      </c>
      <c r="I200" s="36">
        <v>36.75</v>
      </c>
      <c r="J200" s="36">
        <v>36.9</v>
      </c>
      <c r="K200" s="31">
        <v>36.6</v>
      </c>
      <c r="L200" s="31">
        <v>36.200000000000003</v>
      </c>
      <c r="M200" s="31">
        <v>88.309290000000004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92.9</v>
      </c>
      <c r="D201" s="36">
        <v>93.066666666666663</v>
      </c>
      <c r="E201" s="36">
        <v>90.833333333333329</v>
      </c>
      <c r="F201" s="36">
        <v>88.766666666666666</v>
      </c>
      <c r="G201" s="36">
        <v>86.533333333333331</v>
      </c>
      <c r="H201" s="36">
        <v>95.133333333333326</v>
      </c>
      <c r="I201" s="36">
        <v>97.366666666666674</v>
      </c>
      <c r="J201" s="36">
        <v>99.433333333333323</v>
      </c>
      <c r="K201" s="31">
        <v>95.3</v>
      </c>
      <c r="L201" s="31">
        <v>91</v>
      </c>
      <c r="M201" s="31">
        <v>49.581960000000002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1888.75</v>
      </c>
      <c r="D202" s="36">
        <v>1887.0166666666667</v>
      </c>
      <c r="E202" s="36">
        <v>1873.4833333333333</v>
      </c>
      <c r="F202" s="36">
        <v>1858.2166666666667</v>
      </c>
      <c r="G202" s="36">
        <v>1844.6833333333334</v>
      </c>
      <c r="H202" s="36">
        <v>1902.2833333333333</v>
      </c>
      <c r="I202" s="36">
        <v>1915.8166666666666</v>
      </c>
      <c r="J202" s="36">
        <v>1931.0833333333333</v>
      </c>
      <c r="K202" s="31">
        <v>1900.55</v>
      </c>
      <c r="L202" s="31">
        <v>1871.75</v>
      </c>
      <c r="M202" s="31">
        <v>10.53331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1713.7</v>
      </c>
      <c r="D203" s="36">
        <v>1712.7666666666664</v>
      </c>
      <c r="E203" s="36">
        <v>1701.5333333333328</v>
      </c>
      <c r="F203" s="36">
        <v>1689.3666666666663</v>
      </c>
      <c r="G203" s="36">
        <v>1678.1333333333328</v>
      </c>
      <c r="H203" s="36">
        <v>1724.9333333333329</v>
      </c>
      <c r="I203" s="36">
        <v>1736.1666666666665</v>
      </c>
      <c r="J203" s="36">
        <v>1748.333333333333</v>
      </c>
      <c r="K203" s="31">
        <v>1724</v>
      </c>
      <c r="L203" s="31">
        <v>1700.6</v>
      </c>
      <c r="M203" s="31">
        <v>1.9661999999999999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9213</v>
      </c>
      <c r="D204" s="36">
        <v>9230.1666666666661</v>
      </c>
      <c r="E204" s="36">
        <v>9112.3833333333314</v>
      </c>
      <c r="F204" s="36">
        <v>9011.7666666666646</v>
      </c>
      <c r="G204" s="36">
        <v>8893.9833333333299</v>
      </c>
      <c r="H204" s="36">
        <v>9330.7833333333328</v>
      </c>
      <c r="I204" s="36">
        <v>9448.5666666666693</v>
      </c>
      <c r="J204" s="36">
        <v>9549.1833333333343</v>
      </c>
      <c r="K204" s="31">
        <v>9347.9500000000007</v>
      </c>
      <c r="L204" s="31">
        <v>9129.5499999999993</v>
      </c>
      <c r="M204" s="31">
        <v>3.0891199999999999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117.2</v>
      </c>
      <c r="D205" s="36">
        <v>116.05</v>
      </c>
      <c r="E205" s="36">
        <v>113.6</v>
      </c>
      <c r="F205" s="36">
        <v>110</v>
      </c>
      <c r="G205" s="36">
        <v>107.55</v>
      </c>
      <c r="H205" s="36">
        <v>119.64999999999999</v>
      </c>
      <c r="I205" s="36">
        <v>122.10000000000001</v>
      </c>
      <c r="J205" s="36">
        <v>125.69999999999999</v>
      </c>
      <c r="K205" s="31">
        <v>118.5</v>
      </c>
      <c r="L205" s="31">
        <v>112.45</v>
      </c>
      <c r="M205" s="31">
        <v>360.97019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588.54999999999995</v>
      </c>
      <c r="D206" s="36">
        <v>589.2833333333333</v>
      </c>
      <c r="E206" s="36">
        <v>582.26666666666665</v>
      </c>
      <c r="F206" s="36">
        <v>575.98333333333335</v>
      </c>
      <c r="G206" s="36">
        <v>568.9666666666667</v>
      </c>
      <c r="H206" s="36">
        <v>595.56666666666661</v>
      </c>
      <c r="I206" s="36">
        <v>602.58333333333326</v>
      </c>
      <c r="J206" s="36">
        <v>608.86666666666656</v>
      </c>
      <c r="K206" s="31">
        <v>596.29999999999995</v>
      </c>
      <c r="L206" s="31">
        <v>583</v>
      </c>
      <c r="M206" s="31">
        <v>34.379179999999998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1073.55</v>
      </c>
      <c r="D207" s="36">
        <v>1069.2333333333333</v>
      </c>
      <c r="E207" s="36">
        <v>1060.5666666666666</v>
      </c>
      <c r="F207" s="36">
        <v>1047.5833333333333</v>
      </c>
      <c r="G207" s="36">
        <v>1038.9166666666665</v>
      </c>
      <c r="H207" s="36">
        <v>1082.2166666666667</v>
      </c>
      <c r="I207" s="36">
        <v>1090.8833333333332</v>
      </c>
      <c r="J207" s="36">
        <v>1103.8666666666668</v>
      </c>
      <c r="K207" s="31">
        <v>1077.9000000000001</v>
      </c>
      <c r="L207" s="31">
        <v>1056.25</v>
      </c>
      <c r="M207" s="31">
        <v>11.00798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249.45</v>
      </c>
      <c r="D208" s="36">
        <v>247.48333333333335</v>
      </c>
      <c r="E208" s="36">
        <v>242.76666666666671</v>
      </c>
      <c r="F208" s="36">
        <v>236.08333333333337</v>
      </c>
      <c r="G208" s="36">
        <v>231.36666666666673</v>
      </c>
      <c r="H208" s="36">
        <v>254.16666666666669</v>
      </c>
      <c r="I208" s="36">
        <v>258.88333333333333</v>
      </c>
      <c r="J208" s="36">
        <v>265.56666666666666</v>
      </c>
      <c r="K208" s="31">
        <v>252.2</v>
      </c>
      <c r="L208" s="31">
        <v>240.8</v>
      </c>
      <c r="M208" s="31">
        <v>174.3021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845.05</v>
      </c>
      <c r="D209" s="36">
        <v>842.88333333333321</v>
      </c>
      <c r="E209" s="36">
        <v>835.86666666666645</v>
      </c>
      <c r="F209" s="36">
        <v>826.68333333333328</v>
      </c>
      <c r="G209" s="36">
        <v>819.66666666666652</v>
      </c>
      <c r="H209" s="36">
        <v>852.06666666666638</v>
      </c>
      <c r="I209" s="36">
        <v>859.08333333333326</v>
      </c>
      <c r="J209" s="36">
        <v>868.26666666666631</v>
      </c>
      <c r="K209" s="31">
        <v>849.9</v>
      </c>
      <c r="L209" s="31">
        <v>833.7</v>
      </c>
      <c r="M209" s="31">
        <v>17.175730000000001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1335.5</v>
      </c>
      <c r="D210" s="36">
        <v>1343.2166666666665</v>
      </c>
      <c r="E210" s="36">
        <v>1321.4833333333329</v>
      </c>
      <c r="F210" s="36">
        <v>1307.4666666666665</v>
      </c>
      <c r="G210" s="36">
        <v>1285.7333333333329</v>
      </c>
      <c r="H210" s="36">
        <v>1357.2333333333329</v>
      </c>
      <c r="I210" s="36">
        <v>1378.9666666666665</v>
      </c>
      <c r="J210" s="36">
        <v>1392.9833333333329</v>
      </c>
      <c r="K210" s="31">
        <v>1364.95</v>
      </c>
      <c r="L210" s="31">
        <v>1329.2</v>
      </c>
      <c r="M210" s="31">
        <v>1.9358299999999999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418.75</v>
      </c>
      <c r="D211" s="36">
        <v>415.0333333333333</v>
      </c>
      <c r="E211" s="36">
        <v>409.66666666666663</v>
      </c>
      <c r="F211" s="36">
        <v>400.58333333333331</v>
      </c>
      <c r="G211" s="36">
        <v>395.21666666666664</v>
      </c>
      <c r="H211" s="36">
        <v>424.11666666666662</v>
      </c>
      <c r="I211" s="36">
        <v>429.48333333333329</v>
      </c>
      <c r="J211" s="36">
        <v>438.56666666666661</v>
      </c>
      <c r="K211" s="31">
        <v>420.4</v>
      </c>
      <c r="L211" s="31">
        <v>405.95</v>
      </c>
      <c r="M211" s="31">
        <v>110.41034999999999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19.75</v>
      </c>
      <c r="D212" s="36">
        <v>19.666666666666668</v>
      </c>
      <c r="E212" s="36">
        <v>19.483333333333334</v>
      </c>
      <c r="F212" s="36">
        <v>19.216666666666665</v>
      </c>
      <c r="G212" s="36">
        <v>19.033333333333331</v>
      </c>
      <c r="H212" s="36">
        <v>19.933333333333337</v>
      </c>
      <c r="I212" s="36">
        <v>20.116666666666667</v>
      </c>
      <c r="J212" s="36">
        <v>20.38333333333334</v>
      </c>
      <c r="K212" s="31">
        <v>19.850000000000001</v>
      </c>
      <c r="L212" s="31">
        <v>19.399999999999999</v>
      </c>
      <c r="M212" s="31">
        <v>1694.4849400000001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258.05</v>
      </c>
      <c r="D213" s="36">
        <v>256.7166666666667</v>
      </c>
      <c r="E213" s="36">
        <v>254.13333333333338</v>
      </c>
      <c r="F213" s="36">
        <v>250.2166666666667</v>
      </c>
      <c r="G213" s="36">
        <v>247.63333333333338</v>
      </c>
      <c r="H213" s="36">
        <v>260.63333333333338</v>
      </c>
      <c r="I213" s="36">
        <v>263.21666666666664</v>
      </c>
      <c r="J213" s="36">
        <v>267.13333333333338</v>
      </c>
      <c r="K213" s="31">
        <v>259.3</v>
      </c>
      <c r="L213" s="31">
        <v>252.8</v>
      </c>
      <c r="M213" s="31">
        <v>143.87456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118.9</v>
      </c>
      <c r="D214" s="36">
        <v>118.40000000000002</v>
      </c>
      <c r="E214" s="36">
        <v>117.10000000000004</v>
      </c>
      <c r="F214" s="36">
        <v>115.30000000000001</v>
      </c>
      <c r="G214" s="36">
        <v>114.00000000000003</v>
      </c>
      <c r="H214" s="36">
        <v>120.20000000000005</v>
      </c>
      <c r="I214" s="36">
        <v>121.50000000000003</v>
      </c>
      <c r="J214" s="36">
        <v>123.30000000000005</v>
      </c>
      <c r="K214" s="31">
        <v>119.7</v>
      </c>
      <c r="L214" s="31">
        <v>116.6</v>
      </c>
      <c r="M214" s="31">
        <v>481.71753000000001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635.45000000000005</v>
      </c>
      <c r="D215" s="36">
        <v>637.81666666666672</v>
      </c>
      <c r="E215" s="36">
        <v>631.63333333333344</v>
      </c>
      <c r="F215" s="36">
        <v>627.81666666666672</v>
      </c>
      <c r="G215" s="36">
        <v>621.63333333333344</v>
      </c>
      <c r="H215" s="36">
        <v>641.63333333333344</v>
      </c>
      <c r="I215" s="36">
        <v>647.81666666666661</v>
      </c>
      <c r="J215" s="36">
        <v>651.63333333333344</v>
      </c>
      <c r="K215" s="31">
        <v>644</v>
      </c>
      <c r="L215" s="31">
        <v>634</v>
      </c>
      <c r="M215" s="31">
        <v>15.01698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37"/>
      <c r="B1" s="338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45267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1" t="s">
        <v>16</v>
      </c>
      <c r="B9" s="333" t="s">
        <v>18</v>
      </c>
      <c r="C9" s="336" t="s">
        <v>20</v>
      </c>
      <c r="D9" s="336" t="s">
        <v>21</v>
      </c>
      <c r="E9" s="328" t="s">
        <v>22</v>
      </c>
      <c r="F9" s="329"/>
      <c r="G9" s="330"/>
      <c r="H9" s="328" t="s">
        <v>23</v>
      </c>
      <c r="I9" s="329"/>
      <c r="J9" s="330"/>
      <c r="K9" s="26"/>
      <c r="L9" s="27"/>
      <c r="M9" s="48"/>
      <c r="N9" s="1"/>
      <c r="O9" s="1"/>
    </row>
    <row r="10" spans="1:15" ht="42.75" customHeight="1">
      <c r="A10" s="332"/>
      <c r="B10" s="335"/>
      <c r="C10" s="335"/>
      <c r="D10" s="33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649.45000000000005</v>
      </c>
      <c r="D11" s="36">
        <v>639.01666666666665</v>
      </c>
      <c r="E11" s="36">
        <v>620.23333333333335</v>
      </c>
      <c r="F11" s="36">
        <v>591.01666666666665</v>
      </c>
      <c r="G11" s="36">
        <v>572.23333333333335</v>
      </c>
      <c r="H11" s="36">
        <v>668.23333333333335</v>
      </c>
      <c r="I11" s="36">
        <v>687.01666666666665</v>
      </c>
      <c r="J11" s="36">
        <v>716.23333333333335</v>
      </c>
      <c r="K11" s="31">
        <v>657.8</v>
      </c>
      <c r="L11" s="31">
        <v>609.79999999999995</v>
      </c>
      <c r="M11" s="31">
        <v>21.685230000000001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30843.85</v>
      </c>
      <c r="D12" s="36">
        <v>31007.95</v>
      </c>
      <c r="E12" s="36">
        <v>30565.9</v>
      </c>
      <c r="F12" s="36">
        <v>30287.95</v>
      </c>
      <c r="G12" s="36">
        <v>29845.9</v>
      </c>
      <c r="H12" s="36">
        <v>31285.9</v>
      </c>
      <c r="I12" s="36">
        <v>31727.949999999997</v>
      </c>
      <c r="J12" s="36">
        <v>32005.9</v>
      </c>
      <c r="K12" s="31">
        <v>31450</v>
      </c>
      <c r="L12" s="31">
        <v>30730</v>
      </c>
      <c r="M12" s="31">
        <v>3.3669999999999999E-2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485.8</v>
      </c>
      <c r="D13" s="36">
        <v>486.86666666666662</v>
      </c>
      <c r="E13" s="36">
        <v>482.33333333333326</v>
      </c>
      <c r="F13" s="36">
        <v>478.86666666666662</v>
      </c>
      <c r="G13" s="36">
        <v>474.33333333333326</v>
      </c>
      <c r="H13" s="36">
        <v>490.33333333333326</v>
      </c>
      <c r="I13" s="36">
        <v>494.86666666666667</v>
      </c>
      <c r="J13" s="36">
        <v>498.33333333333326</v>
      </c>
      <c r="K13" s="31">
        <v>491.4</v>
      </c>
      <c r="L13" s="31">
        <v>483.4</v>
      </c>
      <c r="M13" s="31">
        <v>1.4200999999999999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575.70000000000005</v>
      </c>
      <c r="D14" s="36">
        <v>578</v>
      </c>
      <c r="E14" s="36">
        <v>569.20000000000005</v>
      </c>
      <c r="F14" s="36">
        <v>562.70000000000005</v>
      </c>
      <c r="G14" s="36">
        <v>553.90000000000009</v>
      </c>
      <c r="H14" s="36">
        <v>584.5</v>
      </c>
      <c r="I14" s="36">
        <v>593.29999999999995</v>
      </c>
      <c r="J14" s="36">
        <v>599.79999999999995</v>
      </c>
      <c r="K14" s="31">
        <v>586.79999999999995</v>
      </c>
      <c r="L14" s="31">
        <v>571.5</v>
      </c>
      <c r="M14" s="31">
        <v>31.04223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1503.1</v>
      </c>
      <c r="D15" s="36">
        <v>1510.1333333333332</v>
      </c>
      <c r="E15" s="36">
        <v>1491.2666666666664</v>
      </c>
      <c r="F15" s="36">
        <v>1479.4333333333332</v>
      </c>
      <c r="G15" s="36">
        <v>1460.5666666666664</v>
      </c>
      <c r="H15" s="36">
        <v>1521.9666666666665</v>
      </c>
      <c r="I15" s="36">
        <v>1540.8333333333333</v>
      </c>
      <c r="J15" s="36">
        <v>1552.6666666666665</v>
      </c>
      <c r="K15" s="31">
        <v>1529</v>
      </c>
      <c r="L15" s="31">
        <v>1498.3</v>
      </c>
      <c r="M15" s="31">
        <v>3.27677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4738.3999999999996</v>
      </c>
      <c r="D16" s="36">
        <v>4781.8666666666659</v>
      </c>
      <c r="E16" s="36">
        <v>4678.2833333333319</v>
      </c>
      <c r="F16" s="36">
        <v>4618.1666666666661</v>
      </c>
      <c r="G16" s="36">
        <v>4514.5833333333321</v>
      </c>
      <c r="H16" s="36">
        <v>4841.9833333333318</v>
      </c>
      <c r="I16" s="36">
        <v>4945.5666666666657</v>
      </c>
      <c r="J16" s="36">
        <v>5005.6833333333316</v>
      </c>
      <c r="K16" s="31">
        <v>4885.45</v>
      </c>
      <c r="L16" s="31">
        <v>4721.75</v>
      </c>
      <c r="M16" s="31">
        <v>2.4880100000000001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23078.05</v>
      </c>
      <c r="D17" s="36">
        <v>23092.350000000002</v>
      </c>
      <c r="E17" s="36">
        <v>22865.700000000004</v>
      </c>
      <c r="F17" s="36">
        <v>22653.350000000002</v>
      </c>
      <c r="G17" s="36">
        <v>22426.700000000004</v>
      </c>
      <c r="H17" s="36">
        <v>23304.700000000004</v>
      </c>
      <c r="I17" s="36">
        <v>23531.350000000006</v>
      </c>
      <c r="J17" s="36">
        <v>23743.700000000004</v>
      </c>
      <c r="K17" s="31">
        <v>23319</v>
      </c>
      <c r="L17" s="31">
        <v>22880</v>
      </c>
      <c r="M17" s="31">
        <v>0.18107000000000001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2128.25</v>
      </c>
      <c r="D18" s="36">
        <v>2153.4166666666665</v>
      </c>
      <c r="E18" s="36">
        <v>2088.833333333333</v>
      </c>
      <c r="F18" s="36">
        <v>2049.4166666666665</v>
      </c>
      <c r="G18" s="36">
        <v>1984.833333333333</v>
      </c>
      <c r="H18" s="36">
        <v>2192.833333333333</v>
      </c>
      <c r="I18" s="36">
        <v>2257.4166666666661</v>
      </c>
      <c r="J18" s="36">
        <v>2296.833333333333</v>
      </c>
      <c r="K18" s="31">
        <v>2218</v>
      </c>
      <c r="L18" s="31">
        <v>2114</v>
      </c>
      <c r="M18" s="31">
        <v>17.640740000000001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2883.95</v>
      </c>
      <c r="D19" s="36">
        <v>2961.1166666666668</v>
      </c>
      <c r="E19" s="36">
        <v>2767.6833333333334</v>
      </c>
      <c r="F19" s="36">
        <v>2651.4166666666665</v>
      </c>
      <c r="G19" s="36">
        <v>2457.9833333333331</v>
      </c>
      <c r="H19" s="36">
        <v>3077.3833333333337</v>
      </c>
      <c r="I19" s="36">
        <v>3270.8166666666671</v>
      </c>
      <c r="J19" s="36">
        <v>3387.0833333333339</v>
      </c>
      <c r="K19" s="31">
        <v>3154.55</v>
      </c>
      <c r="L19" s="31">
        <v>2844.85</v>
      </c>
      <c r="M19" s="31">
        <v>193.55777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1563.45</v>
      </c>
      <c r="D20" s="36">
        <v>1544.8999999999999</v>
      </c>
      <c r="E20" s="36">
        <v>1481.7999999999997</v>
      </c>
      <c r="F20" s="36">
        <v>1400.1499999999999</v>
      </c>
      <c r="G20" s="36">
        <v>1337.0499999999997</v>
      </c>
      <c r="H20" s="36">
        <v>1626.5499999999997</v>
      </c>
      <c r="I20" s="36">
        <v>1689.6499999999996</v>
      </c>
      <c r="J20" s="36">
        <v>1771.2999999999997</v>
      </c>
      <c r="K20" s="31">
        <v>1608</v>
      </c>
      <c r="L20" s="31">
        <v>1463.25</v>
      </c>
      <c r="M20" s="31">
        <v>196.88066000000001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1017.95</v>
      </c>
      <c r="D21" s="36">
        <v>1036.1833333333332</v>
      </c>
      <c r="E21" s="36">
        <v>989.86666666666633</v>
      </c>
      <c r="F21" s="36">
        <v>961.78333333333319</v>
      </c>
      <c r="G21" s="36">
        <v>915.46666666666636</v>
      </c>
      <c r="H21" s="36">
        <v>1064.2666666666664</v>
      </c>
      <c r="I21" s="36">
        <v>1110.5833333333335</v>
      </c>
      <c r="J21" s="36">
        <v>1138.6666666666663</v>
      </c>
      <c r="K21" s="31">
        <v>1082.5</v>
      </c>
      <c r="L21" s="31">
        <v>1008.1</v>
      </c>
      <c r="M21" s="31">
        <v>410.08947000000001</v>
      </c>
      <c r="N21" s="1"/>
      <c r="O21" s="1"/>
    </row>
    <row r="22" spans="1:15" ht="12" customHeight="1">
      <c r="A22" s="33">
        <v>12</v>
      </c>
      <c r="B22" s="53" t="s">
        <v>842</v>
      </c>
      <c r="C22" s="31">
        <v>560.45000000000005</v>
      </c>
      <c r="D22" s="36">
        <v>562.9666666666667</v>
      </c>
      <c r="E22" s="36">
        <v>536.48333333333335</v>
      </c>
      <c r="F22" s="36">
        <v>512.51666666666665</v>
      </c>
      <c r="G22" s="36">
        <v>486.0333333333333</v>
      </c>
      <c r="H22" s="36">
        <v>586.93333333333339</v>
      </c>
      <c r="I22" s="36">
        <v>613.41666666666674</v>
      </c>
      <c r="J22" s="36">
        <v>637.38333333333344</v>
      </c>
      <c r="K22" s="31">
        <v>589.45000000000005</v>
      </c>
      <c r="L22" s="31">
        <v>539</v>
      </c>
      <c r="M22" s="31">
        <v>464.31995999999998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1053.3</v>
      </c>
      <c r="D23" s="36">
        <v>1004.4</v>
      </c>
      <c r="E23" s="36">
        <v>955.39999999999986</v>
      </c>
      <c r="F23" s="36">
        <v>857.49999999999989</v>
      </c>
      <c r="G23" s="36">
        <v>808.49999999999977</v>
      </c>
      <c r="H23" s="36">
        <v>1102.3</v>
      </c>
      <c r="I23" s="36">
        <v>1151.3000000000002</v>
      </c>
      <c r="J23" s="36">
        <v>1249.2</v>
      </c>
      <c r="K23" s="31">
        <v>1053.4000000000001</v>
      </c>
      <c r="L23" s="31">
        <v>906.5</v>
      </c>
      <c r="M23" s="31">
        <v>258.68266999999997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396.35</v>
      </c>
      <c r="D24" s="36">
        <v>397.2833333333333</v>
      </c>
      <c r="E24" s="36">
        <v>384.06666666666661</v>
      </c>
      <c r="F24" s="36">
        <v>371.7833333333333</v>
      </c>
      <c r="G24" s="36">
        <v>358.56666666666661</v>
      </c>
      <c r="H24" s="36">
        <v>409.56666666666661</v>
      </c>
      <c r="I24" s="36">
        <v>422.7833333333333</v>
      </c>
      <c r="J24" s="36">
        <v>435.06666666666661</v>
      </c>
      <c r="K24" s="31">
        <v>410.5</v>
      </c>
      <c r="L24" s="31">
        <v>385</v>
      </c>
      <c r="M24" s="31">
        <v>234.10807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173.05</v>
      </c>
      <c r="D25" s="36">
        <v>173.11666666666665</v>
      </c>
      <c r="E25" s="36">
        <v>172.1333333333333</v>
      </c>
      <c r="F25" s="36">
        <v>171.21666666666664</v>
      </c>
      <c r="G25" s="36">
        <v>170.23333333333329</v>
      </c>
      <c r="H25" s="36">
        <v>174.0333333333333</v>
      </c>
      <c r="I25" s="36">
        <v>175.01666666666665</v>
      </c>
      <c r="J25" s="36">
        <v>175.93333333333331</v>
      </c>
      <c r="K25" s="31">
        <v>174.1</v>
      </c>
      <c r="L25" s="31">
        <v>172.2</v>
      </c>
      <c r="M25" s="31">
        <v>24.643740000000001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237.65</v>
      </c>
      <c r="D26" s="36">
        <v>239.83333333333334</v>
      </c>
      <c r="E26" s="36">
        <v>234.66666666666669</v>
      </c>
      <c r="F26" s="36">
        <v>231.68333333333334</v>
      </c>
      <c r="G26" s="36">
        <v>226.51666666666668</v>
      </c>
      <c r="H26" s="36">
        <v>242.81666666666669</v>
      </c>
      <c r="I26" s="36">
        <v>247.98333333333338</v>
      </c>
      <c r="J26" s="36">
        <v>250.9666666666667</v>
      </c>
      <c r="K26" s="31">
        <v>245</v>
      </c>
      <c r="L26" s="31">
        <v>236.85</v>
      </c>
      <c r="M26" s="31">
        <v>56.785150000000002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357.8</v>
      </c>
      <c r="D27" s="36">
        <v>360.05</v>
      </c>
      <c r="E27" s="36">
        <v>354.45000000000005</v>
      </c>
      <c r="F27" s="36">
        <v>351.1</v>
      </c>
      <c r="G27" s="36">
        <v>345.50000000000006</v>
      </c>
      <c r="H27" s="36">
        <v>363.40000000000003</v>
      </c>
      <c r="I27" s="36">
        <v>369.00000000000006</v>
      </c>
      <c r="J27" s="36">
        <v>372.35</v>
      </c>
      <c r="K27" s="31">
        <v>365.65</v>
      </c>
      <c r="L27" s="31">
        <v>356.7</v>
      </c>
      <c r="M27" s="31">
        <v>4.2808099999999998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792.85</v>
      </c>
      <c r="D28" s="36">
        <v>790.5</v>
      </c>
      <c r="E28" s="36">
        <v>785.45</v>
      </c>
      <c r="F28" s="36">
        <v>778.05000000000007</v>
      </c>
      <c r="G28" s="36">
        <v>773.00000000000011</v>
      </c>
      <c r="H28" s="36">
        <v>797.9</v>
      </c>
      <c r="I28" s="36">
        <v>802.94999999999993</v>
      </c>
      <c r="J28" s="36">
        <v>810.34999999999991</v>
      </c>
      <c r="K28" s="31">
        <v>795.55</v>
      </c>
      <c r="L28" s="31">
        <v>783.1</v>
      </c>
      <c r="M28" s="31">
        <v>3.19848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1129.55</v>
      </c>
      <c r="D29" s="36">
        <v>1126.2</v>
      </c>
      <c r="E29" s="36">
        <v>1113.5</v>
      </c>
      <c r="F29" s="36">
        <v>1097.45</v>
      </c>
      <c r="G29" s="36">
        <v>1084.75</v>
      </c>
      <c r="H29" s="36">
        <v>1142.25</v>
      </c>
      <c r="I29" s="36">
        <v>1154.9500000000003</v>
      </c>
      <c r="J29" s="36">
        <v>1171</v>
      </c>
      <c r="K29" s="31">
        <v>1138.9000000000001</v>
      </c>
      <c r="L29" s="31">
        <v>1110.1500000000001</v>
      </c>
      <c r="M29" s="31">
        <v>3.6217199999999998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3701.75</v>
      </c>
      <c r="D30" s="36">
        <v>3694.9333333333329</v>
      </c>
      <c r="E30" s="36">
        <v>3669.8666666666659</v>
      </c>
      <c r="F30" s="36">
        <v>3637.9833333333331</v>
      </c>
      <c r="G30" s="36">
        <v>3612.9166666666661</v>
      </c>
      <c r="H30" s="36">
        <v>3726.8166666666657</v>
      </c>
      <c r="I30" s="36">
        <v>3751.8833333333323</v>
      </c>
      <c r="J30" s="36">
        <v>3783.7666666666655</v>
      </c>
      <c r="K30" s="31">
        <v>3720</v>
      </c>
      <c r="L30" s="31">
        <v>3663.05</v>
      </c>
      <c r="M30" s="31">
        <v>0.31006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1946.65</v>
      </c>
      <c r="D31" s="36">
        <v>1983.0166666666667</v>
      </c>
      <c r="E31" s="36">
        <v>1898.6333333333332</v>
      </c>
      <c r="F31" s="36">
        <v>1850.6166666666666</v>
      </c>
      <c r="G31" s="36">
        <v>1766.2333333333331</v>
      </c>
      <c r="H31" s="36">
        <v>2031.0333333333333</v>
      </c>
      <c r="I31" s="36">
        <v>2115.416666666667</v>
      </c>
      <c r="J31" s="36">
        <v>2163.4333333333334</v>
      </c>
      <c r="K31" s="31">
        <v>2067.4</v>
      </c>
      <c r="L31" s="31">
        <v>1935</v>
      </c>
      <c r="M31" s="31">
        <v>6.1381800000000002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765.25</v>
      </c>
      <c r="D32" s="36">
        <v>763.9</v>
      </c>
      <c r="E32" s="36">
        <v>758.8</v>
      </c>
      <c r="F32" s="36">
        <v>752.35</v>
      </c>
      <c r="G32" s="36">
        <v>747.25</v>
      </c>
      <c r="H32" s="36">
        <v>770.34999999999991</v>
      </c>
      <c r="I32" s="36">
        <v>775.45</v>
      </c>
      <c r="J32" s="36">
        <v>781.89999999999986</v>
      </c>
      <c r="K32" s="31">
        <v>769</v>
      </c>
      <c r="L32" s="31">
        <v>757.45</v>
      </c>
      <c r="M32" s="31">
        <v>1.2033700000000001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4725.8</v>
      </c>
      <c r="D33" s="36">
        <v>4730.9333333333334</v>
      </c>
      <c r="E33" s="36">
        <v>4654.8666666666668</v>
      </c>
      <c r="F33" s="36">
        <v>4583.9333333333334</v>
      </c>
      <c r="G33" s="36">
        <v>4507.8666666666668</v>
      </c>
      <c r="H33" s="36">
        <v>4801.8666666666668</v>
      </c>
      <c r="I33" s="36">
        <v>4877.9333333333343</v>
      </c>
      <c r="J33" s="36">
        <v>4948.8666666666668</v>
      </c>
      <c r="K33" s="31">
        <v>4807</v>
      </c>
      <c r="L33" s="31">
        <v>4660</v>
      </c>
      <c r="M33" s="31">
        <v>3.6772499999999999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2297.35</v>
      </c>
      <c r="D34" s="36">
        <v>2282.4333333333329</v>
      </c>
      <c r="E34" s="36">
        <v>2189.9166666666661</v>
      </c>
      <c r="F34" s="36">
        <v>2082.4833333333331</v>
      </c>
      <c r="G34" s="36">
        <v>1989.9666666666662</v>
      </c>
      <c r="H34" s="36">
        <v>2389.8666666666659</v>
      </c>
      <c r="I34" s="36">
        <v>2482.3833333333332</v>
      </c>
      <c r="J34" s="36">
        <v>2589.8166666666657</v>
      </c>
      <c r="K34" s="31">
        <v>2374.9499999999998</v>
      </c>
      <c r="L34" s="31">
        <v>2175</v>
      </c>
      <c r="M34" s="31">
        <v>4.4478099999999996</v>
      </c>
      <c r="N34" s="1"/>
      <c r="O34" s="1"/>
    </row>
    <row r="35" spans="1:15" ht="12.75" customHeight="1">
      <c r="A35" s="33">
        <v>25</v>
      </c>
      <c r="B35" s="53" t="s">
        <v>882</v>
      </c>
      <c r="C35" s="31">
        <v>751.5</v>
      </c>
      <c r="D35" s="36">
        <v>754.9</v>
      </c>
      <c r="E35" s="36">
        <v>746.09999999999991</v>
      </c>
      <c r="F35" s="36">
        <v>740.69999999999993</v>
      </c>
      <c r="G35" s="36">
        <v>731.89999999999986</v>
      </c>
      <c r="H35" s="36">
        <v>760.3</v>
      </c>
      <c r="I35" s="36">
        <v>769.09999999999991</v>
      </c>
      <c r="J35" s="36">
        <v>774.5</v>
      </c>
      <c r="K35" s="31">
        <v>763.7</v>
      </c>
      <c r="L35" s="31">
        <v>749.5</v>
      </c>
      <c r="M35" s="31">
        <v>5.4829699999999999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3107.2</v>
      </c>
      <c r="D36" s="36">
        <v>3115.5833333333335</v>
      </c>
      <c r="E36" s="36">
        <v>3076.166666666667</v>
      </c>
      <c r="F36" s="36">
        <v>3045.1333333333337</v>
      </c>
      <c r="G36" s="36">
        <v>3005.7166666666672</v>
      </c>
      <c r="H36" s="36">
        <v>3146.6166666666668</v>
      </c>
      <c r="I36" s="36">
        <v>3186.0333333333338</v>
      </c>
      <c r="J36" s="36">
        <v>3217.0666666666666</v>
      </c>
      <c r="K36" s="31">
        <v>3155</v>
      </c>
      <c r="L36" s="31">
        <v>3084.55</v>
      </c>
      <c r="M36" s="31">
        <v>0.58518000000000003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501.1</v>
      </c>
      <c r="D37" s="36">
        <v>508.08333333333331</v>
      </c>
      <c r="E37" s="36">
        <v>492.51666666666665</v>
      </c>
      <c r="F37" s="36">
        <v>483.93333333333334</v>
      </c>
      <c r="G37" s="36">
        <v>468.36666666666667</v>
      </c>
      <c r="H37" s="36">
        <v>516.66666666666663</v>
      </c>
      <c r="I37" s="36">
        <v>532.23333333333335</v>
      </c>
      <c r="J37" s="36">
        <v>540.81666666666661</v>
      </c>
      <c r="K37" s="31">
        <v>523.65</v>
      </c>
      <c r="L37" s="31">
        <v>499.5</v>
      </c>
      <c r="M37" s="31">
        <v>132.23983999999999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3142.05</v>
      </c>
      <c r="D38" s="36">
        <v>3121.4333333333329</v>
      </c>
      <c r="E38" s="36">
        <v>2997.8166666666657</v>
      </c>
      <c r="F38" s="36">
        <v>2853.5833333333326</v>
      </c>
      <c r="G38" s="36">
        <v>2729.9666666666653</v>
      </c>
      <c r="H38" s="36">
        <v>3265.6666666666661</v>
      </c>
      <c r="I38" s="36">
        <v>3389.2833333333338</v>
      </c>
      <c r="J38" s="36">
        <v>3533.5166666666664</v>
      </c>
      <c r="K38" s="31">
        <v>3245.05</v>
      </c>
      <c r="L38" s="31">
        <v>2977.2</v>
      </c>
      <c r="M38" s="31">
        <v>31.85256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1046.1500000000001</v>
      </c>
      <c r="D39" s="36">
        <v>1046.2</v>
      </c>
      <c r="E39" s="36">
        <v>1032.95</v>
      </c>
      <c r="F39" s="36">
        <v>1019.75</v>
      </c>
      <c r="G39" s="36">
        <v>1006.5</v>
      </c>
      <c r="H39" s="36">
        <v>1059.4000000000001</v>
      </c>
      <c r="I39" s="36">
        <v>1072.6500000000001</v>
      </c>
      <c r="J39" s="36">
        <v>1085.8500000000001</v>
      </c>
      <c r="K39" s="31">
        <v>1059.45</v>
      </c>
      <c r="L39" s="31">
        <v>1033</v>
      </c>
      <c r="M39" s="31">
        <v>3.5518800000000001</v>
      </c>
      <c r="N39" s="1"/>
      <c r="O39" s="1"/>
    </row>
    <row r="40" spans="1:15" ht="12.75" customHeight="1">
      <c r="A40" s="33">
        <v>30</v>
      </c>
      <c r="B40" s="53" t="s">
        <v>844</v>
      </c>
      <c r="C40" s="31">
        <v>5443.05</v>
      </c>
      <c r="D40" s="36">
        <v>5474.6833333333334</v>
      </c>
      <c r="E40" s="36">
        <v>5369.3666666666668</v>
      </c>
      <c r="F40" s="36">
        <v>5295.6833333333334</v>
      </c>
      <c r="G40" s="36">
        <v>5190.3666666666668</v>
      </c>
      <c r="H40" s="36">
        <v>5548.3666666666668</v>
      </c>
      <c r="I40" s="36">
        <v>5653.6833333333343</v>
      </c>
      <c r="J40" s="36">
        <v>5727.3666666666668</v>
      </c>
      <c r="K40" s="31">
        <v>5580</v>
      </c>
      <c r="L40" s="31">
        <v>5401</v>
      </c>
      <c r="M40" s="31">
        <v>0.78469999999999995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1596.6</v>
      </c>
      <c r="D41" s="36">
        <v>1600.25</v>
      </c>
      <c r="E41" s="36">
        <v>1575.5</v>
      </c>
      <c r="F41" s="36">
        <v>1554.4</v>
      </c>
      <c r="G41" s="36">
        <v>1529.65</v>
      </c>
      <c r="H41" s="36">
        <v>1621.35</v>
      </c>
      <c r="I41" s="36">
        <v>1646.1</v>
      </c>
      <c r="J41" s="36">
        <v>1667.1999999999998</v>
      </c>
      <c r="K41" s="31">
        <v>1625</v>
      </c>
      <c r="L41" s="31">
        <v>1579.15</v>
      </c>
      <c r="M41" s="31">
        <v>5.48203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5543.1</v>
      </c>
      <c r="D42" s="36">
        <v>5563.6166666666659</v>
      </c>
      <c r="E42" s="36">
        <v>5488.2333333333318</v>
      </c>
      <c r="F42" s="36">
        <v>5433.3666666666659</v>
      </c>
      <c r="G42" s="36">
        <v>5357.9833333333318</v>
      </c>
      <c r="H42" s="36">
        <v>5618.4833333333318</v>
      </c>
      <c r="I42" s="36">
        <v>5693.866666666665</v>
      </c>
      <c r="J42" s="36">
        <v>5748.7333333333318</v>
      </c>
      <c r="K42" s="31">
        <v>5639</v>
      </c>
      <c r="L42" s="31">
        <v>5508.75</v>
      </c>
      <c r="M42" s="31">
        <v>5.7442700000000002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462.45</v>
      </c>
      <c r="D43" s="36">
        <v>461.93333333333339</v>
      </c>
      <c r="E43" s="36">
        <v>458.86666666666679</v>
      </c>
      <c r="F43" s="36">
        <v>455.28333333333342</v>
      </c>
      <c r="G43" s="36">
        <v>452.21666666666681</v>
      </c>
      <c r="H43" s="36">
        <v>465.51666666666677</v>
      </c>
      <c r="I43" s="36">
        <v>468.58333333333337</v>
      </c>
      <c r="J43" s="36">
        <v>472.16666666666674</v>
      </c>
      <c r="K43" s="31">
        <v>465</v>
      </c>
      <c r="L43" s="31">
        <v>458.35</v>
      </c>
      <c r="M43" s="31">
        <v>19.04702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299.7</v>
      </c>
      <c r="D44" s="36">
        <v>301.90000000000003</v>
      </c>
      <c r="E44" s="36">
        <v>296.80000000000007</v>
      </c>
      <c r="F44" s="36">
        <v>293.90000000000003</v>
      </c>
      <c r="G44" s="36">
        <v>288.80000000000007</v>
      </c>
      <c r="H44" s="36">
        <v>304.80000000000007</v>
      </c>
      <c r="I44" s="36">
        <v>309.90000000000009</v>
      </c>
      <c r="J44" s="36">
        <v>312.80000000000007</v>
      </c>
      <c r="K44" s="31">
        <v>307</v>
      </c>
      <c r="L44" s="31">
        <v>299</v>
      </c>
      <c r="M44" s="31">
        <v>2.0657999999999999</v>
      </c>
      <c r="N44" s="1"/>
      <c r="O44" s="1"/>
    </row>
    <row r="45" spans="1:15" ht="12.75" customHeight="1">
      <c r="A45" s="33">
        <v>35</v>
      </c>
      <c r="B45" s="53" t="s">
        <v>843</v>
      </c>
      <c r="C45" s="31">
        <v>589.35</v>
      </c>
      <c r="D45" s="36">
        <v>595.96666666666658</v>
      </c>
      <c r="E45" s="36">
        <v>574.93333333333317</v>
      </c>
      <c r="F45" s="36">
        <v>560.51666666666654</v>
      </c>
      <c r="G45" s="36">
        <v>539.48333333333312</v>
      </c>
      <c r="H45" s="36">
        <v>610.38333333333321</v>
      </c>
      <c r="I45" s="36">
        <v>631.41666666666674</v>
      </c>
      <c r="J45" s="36">
        <v>645.83333333333326</v>
      </c>
      <c r="K45" s="31">
        <v>617</v>
      </c>
      <c r="L45" s="31">
        <v>581.54999999999995</v>
      </c>
      <c r="M45" s="31">
        <v>4.3754400000000002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559.54999999999995</v>
      </c>
      <c r="D46" s="36">
        <v>567.16666666666663</v>
      </c>
      <c r="E46" s="36">
        <v>550.38333333333321</v>
      </c>
      <c r="F46" s="36">
        <v>541.21666666666658</v>
      </c>
      <c r="G46" s="36">
        <v>524.43333333333317</v>
      </c>
      <c r="H46" s="36">
        <v>576.33333333333326</v>
      </c>
      <c r="I46" s="36">
        <v>593.11666666666679</v>
      </c>
      <c r="J46" s="36">
        <v>602.2833333333333</v>
      </c>
      <c r="K46" s="31">
        <v>583.95000000000005</v>
      </c>
      <c r="L46" s="31">
        <v>558</v>
      </c>
      <c r="M46" s="31">
        <v>2.1594799999999998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176.7</v>
      </c>
      <c r="D47" s="36">
        <v>176.18333333333331</v>
      </c>
      <c r="E47" s="36">
        <v>175.16666666666663</v>
      </c>
      <c r="F47" s="36">
        <v>173.63333333333333</v>
      </c>
      <c r="G47" s="36">
        <v>172.61666666666665</v>
      </c>
      <c r="H47" s="36">
        <v>177.71666666666661</v>
      </c>
      <c r="I47" s="36">
        <v>178.73333333333332</v>
      </c>
      <c r="J47" s="36">
        <v>180.26666666666659</v>
      </c>
      <c r="K47" s="31">
        <v>177.2</v>
      </c>
      <c r="L47" s="31">
        <v>174.65</v>
      </c>
      <c r="M47" s="31">
        <v>140.66029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3252.55</v>
      </c>
      <c r="D48" s="36">
        <v>3258.1666666666665</v>
      </c>
      <c r="E48" s="36">
        <v>3227.333333333333</v>
      </c>
      <c r="F48" s="36">
        <v>3202.1166666666663</v>
      </c>
      <c r="G48" s="36">
        <v>3171.2833333333328</v>
      </c>
      <c r="H48" s="36">
        <v>3283.3833333333332</v>
      </c>
      <c r="I48" s="36">
        <v>3314.2166666666662</v>
      </c>
      <c r="J48" s="36">
        <v>3339.4333333333334</v>
      </c>
      <c r="K48" s="31">
        <v>3289</v>
      </c>
      <c r="L48" s="31">
        <v>3232.95</v>
      </c>
      <c r="M48" s="31">
        <v>12.29158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404.75</v>
      </c>
      <c r="D49" s="36">
        <v>404.75</v>
      </c>
      <c r="E49" s="36">
        <v>402.1</v>
      </c>
      <c r="F49" s="36">
        <v>399.45000000000005</v>
      </c>
      <c r="G49" s="36">
        <v>396.80000000000007</v>
      </c>
      <c r="H49" s="36">
        <v>407.4</v>
      </c>
      <c r="I49" s="36">
        <v>410.04999999999995</v>
      </c>
      <c r="J49" s="36">
        <v>412.69999999999993</v>
      </c>
      <c r="K49" s="31">
        <v>407.4</v>
      </c>
      <c r="L49" s="31">
        <v>402.1</v>
      </c>
      <c r="M49" s="31">
        <v>3.6627000000000001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1966.35</v>
      </c>
      <c r="D50" s="36">
        <v>1973.6166666666668</v>
      </c>
      <c r="E50" s="36">
        <v>1952.7333333333336</v>
      </c>
      <c r="F50" s="36">
        <v>1939.1166666666668</v>
      </c>
      <c r="G50" s="36">
        <v>1918.2333333333336</v>
      </c>
      <c r="H50" s="36">
        <v>1987.2333333333336</v>
      </c>
      <c r="I50" s="36">
        <v>2008.1166666666668</v>
      </c>
      <c r="J50" s="36">
        <v>2021.7333333333336</v>
      </c>
      <c r="K50" s="31">
        <v>1994.5</v>
      </c>
      <c r="L50" s="31">
        <v>1960</v>
      </c>
      <c r="M50" s="31">
        <v>3.19651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6830.7</v>
      </c>
      <c r="D51" s="36">
        <v>6825.9000000000005</v>
      </c>
      <c r="E51" s="36">
        <v>6756.8000000000011</v>
      </c>
      <c r="F51" s="36">
        <v>6682.9000000000005</v>
      </c>
      <c r="G51" s="36">
        <v>6613.8000000000011</v>
      </c>
      <c r="H51" s="36">
        <v>6899.8000000000011</v>
      </c>
      <c r="I51" s="36">
        <v>6968.9000000000015</v>
      </c>
      <c r="J51" s="36">
        <v>7042.8000000000011</v>
      </c>
      <c r="K51" s="31">
        <v>6895</v>
      </c>
      <c r="L51" s="31">
        <v>6752</v>
      </c>
      <c r="M51" s="31">
        <v>0.34532000000000002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747.5</v>
      </c>
      <c r="D52" s="36">
        <v>751.9</v>
      </c>
      <c r="E52" s="36">
        <v>738.84999999999991</v>
      </c>
      <c r="F52" s="36">
        <v>730.19999999999993</v>
      </c>
      <c r="G52" s="36">
        <v>717.14999999999986</v>
      </c>
      <c r="H52" s="36">
        <v>760.55</v>
      </c>
      <c r="I52" s="36">
        <v>773.59999999999991</v>
      </c>
      <c r="J52" s="36">
        <v>782.25</v>
      </c>
      <c r="K52" s="31">
        <v>764.95</v>
      </c>
      <c r="L52" s="31">
        <v>743.25</v>
      </c>
      <c r="M52" s="31">
        <v>23.831859999999999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1016.65</v>
      </c>
      <c r="D53" s="36">
        <v>1019.1166666666667</v>
      </c>
      <c r="E53" s="36">
        <v>1006.9333333333334</v>
      </c>
      <c r="F53" s="36">
        <v>997.2166666666667</v>
      </c>
      <c r="G53" s="36">
        <v>985.03333333333342</v>
      </c>
      <c r="H53" s="36">
        <v>1028.8333333333335</v>
      </c>
      <c r="I53" s="36">
        <v>1041.0166666666664</v>
      </c>
      <c r="J53" s="36">
        <v>1050.7333333333333</v>
      </c>
      <c r="K53" s="31">
        <v>1031.3</v>
      </c>
      <c r="L53" s="31">
        <v>1009.4</v>
      </c>
      <c r="M53" s="31">
        <v>19.592289999999998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398.15</v>
      </c>
      <c r="D54" s="36">
        <v>397.68333333333339</v>
      </c>
      <c r="E54" s="36">
        <v>395.56666666666678</v>
      </c>
      <c r="F54" s="36">
        <v>392.98333333333341</v>
      </c>
      <c r="G54" s="36">
        <v>390.86666666666679</v>
      </c>
      <c r="H54" s="36">
        <v>400.26666666666677</v>
      </c>
      <c r="I54" s="36">
        <v>402.38333333333333</v>
      </c>
      <c r="J54" s="36">
        <v>404.96666666666675</v>
      </c>
      <c r="K54" s="31">
        <v>399.8</v>
      </c>
      <c r="L54" s="31">
        <v>395.1</v>
      </c>
      <c r="M54" s="31">
        <v>1.3881699999999999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4137.1499999999996</v>
      </c>
      <c r="D55" s="36">
        <v>4117.05</v>
      </c>
      <c r="E55" s="36">
        <v>4059.1000000000004</v>
      </c>
      <c r="F55" s="36">
        <v>3981.05</v>
      </c>
      <c r="G55" s="36">
        <v>3923.1000000000004</v>
      </c>
      <c r="H55" s="36">
        <v>4195.1000000000004</v>
      </c>
      <c r="I55" s="36">
        <v>4253.0499999999993</v>
      </c>
      <c r="J55" s="36">
        <v>4331.1000000000004</v>
      </c>
      <c r="K55" s="31">
        <v>4175</v>
      </c>
      <c r="L55" s="31">
        <v>4039</v>
      </c>
      <c r="M55" s="31">
        <v>8.6108499999999992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1120.5</v>
      </c>
      <c r="D56" s="36">
        <v>1128.05</v>
      </c>
      <c r="E56" s="36">
        <v>1110.3999999999999</v>
      </c>
      <c r="F56" s="36">
        <v>1100.3</v>
      </c>
      <c r="G56" s="36">
        <v>1082.6499999999999</v>
      </c>
      <c r="H56" s="36">
        <v>1138.1499999999999</v>
      </c>
      <c r="I56" s="36">
        <v>1155.8</v>
      </c>
      <c r="J56" s="36">
        <v>1165.8999999999999</v>
      </c>
      <c r="K56" s="31">
        <v>1145.7</v>
      </c>
      <c r="L56" s="31">
        <v>1117.95</v>
      </c>
      <c r="M56" s="31">
        <v>73.427670000000006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6069.95</v>
      </c>
      <c r="D57" s="36">
        <v>6051.2666666666673</v>
      </c>
      <c r="E57" s="36">
        <v>6006.5333333333347</v>
      </c>
      <c r="F57" s="36">
        <v>5943.1166666666677</v>
      </c>
      <c r="G57" s="36">
        <v>5898.383333333335</v>
      </c>
      <c r="H57" s="36">
        <v>6114.6833333333343</v>
      </c>
      <c r="I57" s="36">
        <v>6159.4166666666661</v>
      </c>
      <c r="J57" s="36">
        <v>6222.8333333333339</v>
      </c>
      <c r="K57" s="31">
        <v>6096</v>
      </c>
      <c r="L57" s="31">
        <v>5987.85</v>
      </c>
      <c r="M57" s="31">
        <v>6.9920099999999996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7427.1</v>
      </c>
      <c r="D58" s="36">
        <v>7417.05</v>
      </c>
      <c r="E58" s="36">
        <v>7375.1</v>
      </c>
      <c r="F58" s="36">
        <v>7323.1</v>
      </c>
      <c r="G58" s="36">
        <v>7281.1500000000005</v>
      </c>
      <c r="H58" s="36">
        <v>7469.05</v>
      </c>
      <c r="I58" s="36">
        <v>7510.9999999999991</v>
      </c>
      <c r="J58" s="36">
        <v>7563</v>
      </c>
      <c r="K58" s="31">
        <v>7459</v>
      </c>
      <c r="L58" s="31">
        <v>7365.05</v>
      </c>
      <c r="M58" s="31">
        <v>7.0179999999999998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1700.35</v>
      </c>
      <c r="D59" s="36">
        <v>1701.0833333333333</v>
      </c>
      <c r="E59" s="36">
        <v>1692.1666666666665</v>
      </c>
      <c r="F59" s="36">
        <v>1683.9833333333333</v>
      </c>
      <c r="G59" s="36">
        <v>1675.0666666666666</v>
      </c>
      <c r="H59" s="36">
        <v>1709.2666666666664</v>
      </c>
      <c r="I59" s="36">
        <v>1718.1833333333329</v>
      </c>
      <c r="J59" s="36">
        <v>1726.3666666666663</v>
      </c>
      <c r="K59" s="31">
        <v>1710</v>
      </c>
      <c r="L59" s="31">
        <v>1692.9</v>
      </c>
      <c r="M59" s="31">
        <v>7.3717600000000001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7879</v>
      </c>
      <c r="D60" s="36">
        <v>7849.666666666667</v>
      </c>
      <c r="E60" s="36">
        <v>7749.3333333333339</v>
      </c>
      <c r="F60" s="36">
        <v>7619.666666666667</v>
      </c>
      <c r="G60" s="36">
        <v>7519.3333333333339</v>
      </c>
      <c r="H60" s="36">
        <v>7979.3333333333339</v>
      </c>
      <c r="I60" s="36">
        <v>8079.6666666666679</v>
      </c>
      <c r="J60" s="36">
        <v>8209.3333333333339</v>
      </c>
      <c r="K60" s="31">
        <v>7950</v>
      </c>
      <c r="L60" s="31">
        <v>7720</v>
      </c>
      <c r="M60" s="31">
        <v>0.43794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2307.6</v>
      </c>
      <c r="D61" s="36">
        <v>2247.8666666666668</v>
      </c>
      <c r="E61" s="36">
        <v>2120.7333333333336</v>
      </c>
      <c r="F61" s="36">
        <v>1933.8666666666668</v>
      </c>
      <c r="G61" s="36">
        <v>1806.7333333333336</v>
      </c>
      <c r="H61" s="36">
        <v>2434.7333333333336</v>
      </c>
      <c r="I61" s="36">
        <v>2561.8666666666668</v>
      </c>
      <c r="J61" s="36">
        <v>2748.7333333333336</v>
      </c>
      <c r="K61" s="31">
        <v>2375</v>
      </c>
      <c r="L61" s="31">
        <v>2061</v>
      </c>
      <c r="M61" s="31">
        <v>17.697929999999999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2582.65</v>
      </c>
      <c r="D62" s="36">
        <v>2597.2166666666667</v>
      </c>
      <c r="E62" s="36">
        <v>2561.4333333333334</v>
      </c>
      <c r="F62" s="36">
        <v>2540.2166666666667</v>
      </c>
      <c r="G62" s="36">
        <v>2504.4333333333334</v>
      </c>
      <c r="H62" s="36">
        <v>2618.4333333333334</v>
      </c>
      <c r="I62" s="36">
        <v>2654.2166666666672</v>
      </c>
      <c r="J62" s="36">
        <v>2675.4333333333334</v>
      </c>
      <c r="K62" s="31">
        <v>2633</v>
      </c>
      <c r="L62" s="31">
        <v>2576</v>
      </c>
      <c r="M62" s="31">
        <v>2.4688099999999999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431.8</v>
      </c>
      <c r="D63" s="36">
        <v>441.36666666666662</v>
      </c>
      <c r="E63" s="36">
        <v>417.73333333333323</v>
      </c>
      <c r="F63" s="36">
        <v>403.66666666666663</v>
      </c>
      <c r="G63" s="36">
        <v>380.03333333333325</v>
      </c>
      <c r="H63" s="36">
        <v>455.43333333333322</v>
      </c>
      <c r="I63" s="36">
        <v>479.06666666666655</v>
      </c>
      <c r="J63" s="36">
        <v>493.13333333333321</v>
      </c>
      <c r="K63" s="31">
        <v>465</v>
      </c>
      <c r="L63" s="31">
        <v>427.3</v>
      </c>
      <c r="M63" s="31">
        <v>74.075490000000002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237.45</v>
      </c>
      <c r="D64" s="36">
        <v>237.70000000000002</v>
      </c>
      <c r="E64" s="36">
        <v>234.50000000000003</v>
      </c>
      <c r="F64" s="36">
        <v>231.55</v>
      </c>
      <c r="G64" s="36">
        <v>228.35000000000002</v>
      </c>
      <c r="H64" s="36">
        <v>240.65000000000003</v>
      </c>
      <c r="I64" s="36">
        <v>243.85000000000002</v>
      </c>
      <c r="J64" s="36">
        <v>246.80000000000004</v>
      </c>
      <c r="K64" s="31">
        <v>240.9</v>
      </c>
      <c r="L64" s="31">
        <v>234.75</v>
      </c>
      <c r="M64" s="31">
        <v>98.315089999999998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209.55</v>
      </c>
      <c r="D65" s="36">
        <v>209.71666666666667</v>
      </c>
      <c r="E65" s="36">
        <v>207.83333333333334</v>
      </c>
      <c r="F65" s="36">
        <v>206.11666666666667</v>
      </c>
      <c r="G65" s="36">
        <v>204.23333333333335</v>
      </c>
      <c r="H65" s="36">
        <v>211.43333333333334</v>
      </c>
      <c r="I65" s="36">
        <v>213.31666666666666</v>
      </c>
      <c r="J65" s="36">
        <v>215.03333333333333</v>
      </c>
      <c r="K65" s="31">
        <v>211.6</v>
      </c>
      <c r="L65" s="31">
        <v>208</v>
      </c>
      <c r="M65" s="31">
        <v>220.88408999999999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116.65</v>
      </c>
      <c r="D66" s="36">
        <v>114.81666666666668</v>
      </c>
      <c r="E66" s="36">
        <v>111.93333333333335</v>
      </c>
      <c r="F66" s="36">
        <v>107.21666666666667</v>
      </c>
      <c r="G66" s="36">
        <v>104.33333333333334</v>
      </c>
      <c r="H66" s="36">
        <v>119.53333333333336</v>
      </c>
      <c r="I66" s="36">
        <v>122.41666666666669</v>
      </c>
      <c r="J66" s="36">
        <v>127.13333333333337</v>
      </c>
      <c r="K66" s="31">
        <v>117.7</v>
      </c>
      <c r="L66" s="31">
        <v>110.1</v>
      </c>
      <c r="M66" s="31">
        <v>481.16744999999997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45.8</v>
      </c>
      <c r="D67" s="36">
        <v>45.816666666666663</v>
      </c>
      <c r="E67" s="36">
        <v>45.233333333333327</v>
      </c>
      <c r="F67" s="36">
        <v>44.666666666666664</v>
      </c>
      <c r="G67" s="36">
        <v>44.083333333333329</v>
      </c>
      <c r="H67" s="36">
        <v>46.383333333333326</v>
      </c>
      <c r="I67" s="36">
        <v>46.966666666666669</v>
      </c>
      <c r="J67" s="36">
        <v>47.533333333333324</v>
      </c>
      <c r="K67" s="31">
        <v>46.4</v>
      </c>
      <c r="L67" s="31">
        <v>45.25</v>
      </c>
      <c r="M67" s="31">
        <v>279.38245999999998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3006.05</v>
      </c>
      <c r="D68" s="36">
        <v>3004.65</v>
      </c>
      <c r="E68" s="36">
        <v>2978.3</v>
      </c>
      <c r="F68" s="36">
        <v>2950.55</v>
      </c>
      <c r="G68" s="36">
        <v>2924.2000000000003</v>
      </c>
      <c r="H68" s="36">
        <v>3032.4</v>
      </c>
      <c r="I68" s="36">
        <v>3058.7499999999995</v>
      </c>
      <c r="J68" s="36">
        <v>3086.5</v>
      </c>
      <c r="K68" s="31">
        <v>3031</v>
      </c>
      <c r="L68" s="31">
        <v>2976.9</v>
      </c>
      <c r="M68" s="31">
        <v>0.18240999999999999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1644.45</v>
      </c>
      <c r="D69" s="36">
        <v>1648.7166666666665</v>
      </c>
      <c r="E69" s="36">
        <v>1637.4333333333329</v>
      </c>
      <c r="F69" s="36">
        <v>1630.4166666666665</v>
      </c>
      <c r="G69" s="36">
        <v>1619.133333333333</v>
      </c>
      <c r="H69" s="36">
        <v>1655.7333333333329</v>
      </c>
      <c r="I69" s="36">
        <v>1667.0166666666662</v>
      </c>
      <c r="J69" s="36">
        <v>1674.0333333333328</v>
      </c>
      <c r="K69" s="31">
        <v>1660</v>
      </c>
      <c r="L69" s="31">
        <v>1641.7</v>
      </c>
      <c r="M69" s="31">
        <v>1.20183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5400.05</v>
      </c>
      <c r="D70" s="36">
        <v>5408.3833333333332</v>
      </c>
      <c r="E70" s="36">
        <v>5352.7666666666664</v>
      </c>
      <c r="F70" s="36">
        <v>5305.4833333333336</v>
      </c>
      <c r="G70" s="36">
        <v>5249.8666666666668</v>
      </c>
      <c r="H70" s="36">
        <v>5455.6666666666661</v>
      </c>
      <c r="I70" s="36">
        <v>5511.2833333333328</v>
      </c>
      <c r="J70" s="36">
        <v>5558.5666666666657</v>
      </c>
      <c r="K70" s="31">
        <v>5464</v>
      </c>
      <c r="L70" s="31">
        <v>5361.1</v>
      </c>
      <c r="M70" s="31">
        <v>0.22181999999999999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2435.4499999999998</v>
      </c>
      <c r="D71" s="36">
        <v>2439.2666666666664</v>
      </c>
      <c r="E71" s="36">
        <v>2403.583333333333</v>
      </c>
      <c r="F71" s="36">
        <v>2371.7166666666667</v>
      </c>
      <c r="G71" s="36">
        <v>2336.0333333333333</v>
      </c>
      <c r="H71" s="36">
        <v>2471.1333333333328</v>
      </c>
      <c r="I71" s="36">
        <v>2506.8166666666662</v>
      </c>
      <c r="J71" s="36">
        <v>2538.6833333333325</v>
      </c>
      <c r="K71" s="31">
        <v>2474.9499999999998</v>
      </c>
      <c r="L71" s="31">
        <v>2407.4</v>
      </c>
      <c r="M71" s="31">
        <v>1.79287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578.85</v>
      </c>
      <c r="D72" s="36">
        <v>582.75</v>
      </c>
      <c r="E72" s="36">
        <v>572.1</v>
      </c>
      <c r="F72" s="36">
        <v>565.35</v>
      </c>
      <c r="G72" s="36">
        <v>554.70000000000005</v>
      </c>
      <c r="H72" s="36">
        <v>589.5</v>
      </c>
      <c r="I72" s="36">
        <v>600.15000000000009</v>
      </c>
      <c r="J72" s="36">
        <v>606.9</v>
      </c>
      <c r="K72" s="31">
        <v>593.4</v>
      </c>
      <c r="L72" s="31">
        <v>576</v>
      </c>
      <c r="M72" s="31">
        <v>54.028640000000003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1285.45</v>
      </c>
      <c r="D73" s="36">
        <v>1272.1166666666666</v>
      </c>
      <c r="E73" s="36">
        <v>1240.2333333333331</v>
      </c>
      <c r="F73" s="36">
        <v>1195.0166666666667</v>
      </c>
      <c r="G73" s="36">
        <v>1163.1333333333332</v>
      </c>
      <c r="H73" s="36">
        <v>1317.333333333333</v>
      </c>
      <c r="I73" s="36">
        <v>1349.2166666666667</v>
      </c>
      <c r="J73" s="36">
        <v>1394.4333333333329</v>
      </c>
      <c r="K73" s="31">
        <v>1304</v>
      </c>
      <c r="L73" s="31">
        <v>1226.9000000000001</v>
      </c>
      <c r="M73" s="31">
        <v>21.813690000000001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156.15</v>
      </c>
      <c r="D74" s="36">
        <v>155.04999999999998</v>
      </c>
      <c r="E74" s="36">
        <v>152.94999999999996</v>
      </c>
      <c r="F74" s="36">
        <v>149.74999999999997</v>
      </c>
      <c r="G74" s="36">
        <v>147.64999999999995</v>
      </c>
      <c r="H74" s="36">
        <v>158.24999999999997</v>
      </c>
      <c r="I74" s="36">
        <v>160.35</v>
      </c>
      <c r="J74" s="36">
        <v>163.54999999999998</v>
      </c>
      <c r="K74" s="31">
        <v>157.15</v>
      </c>
      <c r="L74" s="31">
        <v>151.85</v>
      </c>
      <c r="M74" s="31">
        <v>266.88697999999999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1169.0999999999999</v>
      </c>
      <c r="D75" s="36">
        <v>1170.8166666666666</v>
      </c>
      <c r="E75" s="36">
        <v>1161.9833333333331</v>
      </c>
      <c r="F75" s="36">
        <v>1154.8666666666666</v>
      </c>
      <c r="G75" s="36">
        <v>1146.0333333333331</v>
      </c>
      <c r="H75" s="36">
        <v>1177.9333333333332</v>
      </c>
      <c r="I75" s="36">
        <v>1186.7666666666667</v>
      </c>
      <c r="J75" s="36">
        <v>1193.8833333333332</v>
      </c>
      <c r="K75" s="31">
        <v>1179.6500000000001</v>
      </c>
      <c r="L75" s="31">
        <v>1163.7</v>
      </c>
      <c r="M75" s="31">
        <v>5.2031900000000002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178.45</v>
      </c>
      <c r="D76" s="36">
        <v>178.1</v>
      </c>
      <c r="E76" s="36">
        <v>175.2</v>
      </c>
      <c r="F76" s="36">
        <v>171.95</v>
      </c>
      <c r="G76" s="36">
        <v>169.04999999999998</v>
      </c>
      <c r="H76" s="36">
        <v>181.35</v>
      </c>
      <c r="I76" s="36">
        <v>184.25000000000003</v>
      </c>
      <c r="J76" s="36">
        <v>187.5</v>
      </c>
      <c r="K76" s="31">
        <v>181</v>
      </c>
      <c r="L76" s="31">
        <v>174.85</v>
      </c>
      <c r="M76" s="31">
        <v>246.52623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472.85</v>
      </c>
      <c r="D77" s="36">
        <v>474.55</v>
      </c>
      <c r="E77" s="36">
        <v>466.6</v>
      </c>
      <c r="F77" s="36">
        <v>460.35</v>
      </c>
      <c r="G77" s="36">
        <v>452.40000000000003</v>
      </c>
      <c r="H77" s="36">
        <v>480.8</v>
      </c>
      <c r="I77" s="36">
        <v>488.74999999999994</v>
      </c>
      <c r="J77" s="36">
        <v>495</v>
      </c>
      <c r="K77" s="31">
        <v>482.5</v>
      </c>
      <c r="L77" s="31">
        <v>468.3</v>
      </c>
      <c r="M77" s="31">
        <v>137.04413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1024.45</v>
      </c>
      <c r="D78" s="36">
        <v>1024.3</v>
      </c>
      <c r="E78" s="36">
        <v>1013.5999999999999</v>
      </c>
      <c r="F78" s="36">
        <v>1002.75</v>
      </c>
      <c r="G78" s="36">
        <v>992.05</v>
      </c>
      <c r="H78" s="36">
        <v>1035.1499999999999</v>
      </c>
      <c r="I78" s="36">
        <v>1045.8500000000001</v>
      </c>
      <c r="J78" s="36">
        <v>1056.6999999999998</v>
      </c>
      <c r="K78" s="31">
        <v>1035</v>
      </c>
      <c r="L78" s="31">
        <v>1013.45</v>
      </c>
      <c r="M78" s="31">
        <v>41.212510000000002</v>
      </c>
      <c r="N78" s="1"/>
      <c r="O78" s="1"/>
    </row>
    <row r="79" spans="1:15" ht="12.75" customHeight="1">
      <c r="A79" s="33">
        <v>69</v>
      </c>
      <c r="B79" s="53" t="s">
        <v>845</v>
      </c>
      <c r="C79" s="31">
        <v>547.54999999999995</v>
      </c>
      <c r="D79" s="36">
        <v>549.18333333333328</v>
      </c>
      <c r="E79" s="36">
        <v>536.96666666666658</v>
      </c>
      <c r="F79" s="36">
        <v>526.38333333333333</v>
      </c>
      <c r="G79" s="36">
        <v>514.16666666666663</v>
      </c>
      <c r="H79" s="36">
        <v>559.76666666666654</v>
      </c>
      <c r="I79" s="36">
        <v>571.98333333333323</v>
      </c>
      <c r="J79" s="36">
        <v>582.56666666666649</v>
      </c>
      <c r="K79" s="31">
        <v>561.4</v>
      </c>
      <c r="L79" s="31">
        <v>538.6</v>
      </c>
      <c r="M79" s="31">
        <v>3.54318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240.4</v>
      </c>
      <c r="D80" s="36">
        <v>241.61666666666667</v>
      </c>
      <c r="E80" s="36">
        <v>238.78333333333336</v>
      </c>
      <c r="F80" s="36">
        <v>237.16666666666669</v>
      </c>
      <c r="G80" s="36">
        <v>234.33333333333337</v>
      </c>
      <c r="H80" s="36">
        <v>243.23333333333335</v>
      </c>
      <c r="I80" s="36">
        <v>246.06666666666666</v>
      </c>
      <c r="J80" s="36">
        <v>247.68333333333334</v>
      </c>
      <c r="K80" s="31">
        <v>244.45</v>
      </c>
      <c r="L80" s="31">
        <v>240</v>
      </c>
      <c r="M80" s="31">
        <v>23.294460000000001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1440.4</v>
      </c>
      <c r="D81" s="36">
        <v>1439.6166666666668</v>
      </c>
      <c r="E81" s="36">
        <v>1425.9833333333336</v>
      </c>
      <c r="F81" s="36">
        <v>1411.5666666666668</v>
      </c>
      <c r="G81" s="36">
        <v>1397.9333333333336</v>
      </c>
      <c r="H81" s="36">
        <v>1454.0333333333335</v>
      </c>
      <c r="I81" s="36">
        <v>1467.6666666666667</v>
      </c>
      <c r="J81" s="36">
        <v>1482.0833333333335</v>
      </c>
      <c r="K81" s="31">
        <v>1453.25</v>
      </c>
      <c r="L81" s="31">
        <v>1425.2</v>
      </c>
      <c r="M81" s="31">
        <v>0.54800000000000004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653.35</v>
      </c>
      <c r="D82" s="36">
        <v>651.08333333333337</v>
      </c>
      <c r="E82" s="36">
        <v>642.31666666666672</v>
      </c>
      <c r="F82" s="36">
        <v>631.2833333333333</v>
      </c>
      <c r="G82" s="36">
        <v>622.51666666666665</v>
      </c>
      <c r="H82" s="36">
        <v>662.11666666666679</v>
      </c>
      <c r="I82" s="36">
        <v>670.88333333333344</v>
      </c>
      <c r="J82" s="36">
        <v>681.91666666666686</v>
      </c>
      <c r="K82" s="31">
        <v>659.85</v>
      </c>
      <c r="L82" s="31">
        <v>640.04999999999995</v>
      </c>
      <c r="M82" s="31">
        <v>35.230550000000001</v>
      </c>
      <c r="N82" s="1"/>
      <c r="O82" s="1"/>
    </row>
    <row r="83" spans="1:15" ht="12.75" customHeight="1">
      <c r="A83" s="33">
        <v>73</v>
      </c>
      <c r="B83" s="53" t="s">
        <v>846</v>
      </c>
      <c r="C83" s="31">
        <v>282.05</v>
      </c>
      <c r="D83" s="36">
        <v>284.28333333333336</v>
      </c>
      <c r="E83" s="36">
        <v>278.9666666666667</v>
      </c>
      <c r="F83" s="36">
        <v>275.88333333333333</v>
      </c>
      <c r="G83" s="36">
        <v>270.56666666666666</v>
      </c>
      <c r="H83" s="36">
        <v>287.36666666666673</v>
      </c>
      <c r="I83" s="36">
        <v>292.68333333333345</v>
      </c>
      <c r="J83" s="36">
        <v>295.76666666666677</v>
      </c>
      <c r="K83" s="31">
        <v>289.60000000000002</v>
      </c>
      <c r="L83" s="31">
        <v>281.2</v>
      </c>
      <c r="M83" s="31">
        <v>38.24662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7251.05</v>
      </c>
      <c r="D84" s="36">
        <v>7246.9666666666672</v>
      </c>
      <c r="E84" s="36">
        <v>7193.9333333333343</v>
      </c>
      <c r="F84" s="36">
        <v>7136.8166666666675</v>
      </c>
      <c r="G84" s="36">
        <v>7083.7833333333347</v>
      </c>
      <c r="H84" s="36">
        <v>7304.0833333333339</v>
      </c>
      <c r="I84" s="36">
        <v>7357.1166666666668</v>
      </c>
      <c r="J84" s="36">
        <v>7414.2333333333336</v>
      </c>
      <c r="K84" s="31">
        <v>7300</v>
      </c>
      <c r="L84" s="31">
        <v>7189.85</v>
      </c>
      <c r="M84" s="31">
        <v>0.14882999999999999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1005.75</v>
      </c>
      <c r="D85" s="36">
        <v>1013.5500000000001</v>
      </c>
      <c r="E85" s="36">
        <v>989.10000000000014</v>
      </c>
      <c r="F85" s="36">
        <v>972.45</v>
      </c>
      <c r="G85" s="36">
        <v>948.00000000000011</v>
      </c>
      <c r="H85" s="36">
        <v>1030.2000000000003</v>
      </c>
      <c r="I85" s="36">
        <v>1054.6500000000001</v>
      </c>
      <c r="J85" s="36">
        <v>1071.3000000000002</v>
      </c>
      <c r="K85" s="31">
        <v>1038</v>
      </c>
      <c r="L85" s="31">
        <v>996.9</v>
      </c>
      <c r="M85" s="31">
        <v>3.2463799999999998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1377.35</v>
      </c>
      <c r="D86" s="36">
        <v>1386.9166666666667</v>
      </c>
      <c r="E86" s="36">
        <v>1359.0333333333335</v>
      </c>
      <c r="F86" s="36">
        <v>1340.7166666666667</v>
      </c>
      <c r="G86" s="36">
        <v>1312.8333333333335</v>
      </c>
      <c r="H86" s="36">
        <v>1405.2333333333336</v>
      </c>
      <c r="I86" s="36">
        <v>1433.1166666666668</v>
      </c>
      <c r="J86" s="36">
        <v>1451.4333333333336</v>
      </c>
      <c r="K86" s="31">
        <v>1414.8</v>
      </c>
      <c r="L86" s="31">
        <v>1368.6</v>
      </c>
      <c r="M86" s="31">
        <v>0.77780000000000005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432.8</v>
      </c>
      <c r="D87" s="36">
        <v>435.63333333333338</v>
      </c>
      <c r="E87" s="36">
        <v>427.26666666666677</v>
      </c>
      <c r="F87" s="36">
        <v>421.73333333333341</v>
      </c>
      <c r="G87" s="36">
        <v>413.36666666666679</v>
      </c>
      <c r="H87" s="36">
        <v>441.16666666666674</v>
      </c>
      <c r="I87" s="36">
        <v>449.53333333333342</v>
      </c>
      <c r="J87" s="36">
        <v>455.06666666666672</v>
      </c>
      <c r="K87" s="31">
        <v>444</v>
      </c>
      <c r="L87" s="31">
        <v>430.1</v>
      </c>
      <c r="M87" s="31">
        <v>2.80436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21592.55</v>
      </c>
      <c r="D88" s="36">
        <v>21650.633333333331</v>
      </c>
      <c r="E88" s="36">
        <v>21501.966666666664</v>
      </c>
      <c r="F88" s="36">
        <v>21411.383333333331</v>
      </c>
      <c r="G88" s="36">
        <v>21262.716666666664</v>
      </c>
      <c r="H88" s="36">
        <v>21741.216666666664</v>
      </c>
      <c r="I88" s="36">
        <v>21889.883333333335</v>
      </c>
      <c r="J88" s="36">
        <v>21980.466666666664</v>
      </c>
      <c r="K88" s="31">
        <v>21799.3</v>
      </c>
      <c r="L88" s="31">
        <v>21560.05</v>
      </c>
      <c r="M88" s="31">
        <v>0.15706000000000001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846.95</v>
      </c>
      <c r="D89" s="36">
        <v>853.2166666666667</v>
      </c>
      <c r="E89" s="36">
        <v>836.83333333333337</v>
      </c>
      <c r="F89" s="36">
        <v>826.7166666666667</v>
      </c>
      <c r="G89" s="36">
        <v>810.33333333333337</v>
      </c>
      <c r="H89" s="36">
        <v>863.33333333333337</v>
      </c>
      <c r="I89" s="36">
        <v>879.71666666666658</v>
      </c>
      <c r="J89" s="36">
        <v>889.83333333333337</v>
      </c>
      <c r="K89" s="31">
        <v>869.6</v>
      </c>
      <c r="L89" s="31">
        <v>843.1</v>
      </c>
      <c r="M89" s="31">
        <v>2.0923500000000002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16.8</v>
      </c>
      <c r="D90" s="36">
        <v>16.816666666666666</v>
      </c>
      <c r="E90" s="36">
        <v>16.583333333333332</v>
      </c>
      <c r="F90" s="36">
        <v>16.366666666666667</v>
      </c>
      <c r="G90" s="36">
        <v>16.133333333333333</v>
      </c>
      <c r="H90" s="36">
        <v>17.033333333333331</v>
      </c>
      <c r="I90" s="36">
        <v>17.266666666666666</v>
      </c>
      <c r="J90" s="36">
        <v>17.483333333333331</v>
      </c>
      <c r="K90" s="31">
        <v>17.05</v>
      </c>
      <c r="L90" s="31">
        <v>16.600000000000001</v>
      </c>
      <c r="M90" s="31">
        <v>99.125820000000004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5003.1499999999996</v>
      </c>
      <c r="D91" s="36">
        <v>4992.7166666666662</v>
      </c>
      <c r="E91" s="36">
        <v>4962.7333333333327</v>
      </c>
      <c r="F91" s="36">
        <v>4922.3166666666666</v>
      </c>
      <c r="G91" s="36">
        <v>4892.333333333333</v>
      </c>
      <c r="H91" s="36">
        <v>5033.1333333333323</v>
      </c>
      <c r="I91" s="36">
        <v>5063.1166666666659</v>
      </c>
      <c r="J91" s="36">
        <v>5103.5333333333319</v>
      </c>
      <c r="K91" s="31">
        <v>5022.7</v>
      </c>
      <c r="L91" s="31">
        <v>4952.3</v>
      </c>
      <c r="M91" s="31">
        <v>2.9568599999999998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2486.1</v>
      </c>
      <c r="D92" s="36">
        <v>2466.8666666666663</v>
      </c>
      <c r="E92" s="36">
        <v>2414.2833333333328</v>
      </c>
      <c r="F92" s="36">
        <v>2342.4666666666667</v>
      </c>
      <c r="G92" s="36">
        <v>2289.8833333333332</v>
      </c>
      <c r="H92" s="36">
        <v>2538.6833333333325</v>
      </c>
      <c r="I92" s="36">
        <v>2591.2666666666655</v>
      </c>
      <c r="J92" s="36">
        <v>2663.0833333333321</v>
      </c>
      <c r="K92" s="31">
        <v>2519.4499999999998</v>
      </c>
      <c r="L92" s="31">
        <v>2395.0500000000002</v>
      </c>
      <c r="M92" s="31">
        <v>12.747999999999999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2215.25</v>
      </c>
      <c r="D93" s="36">
        <v>2213.5166666666669</v>
      </c>
      <c r="E93" s="36">
        <v>2176.9833333333336</v>
      </c>
      <c r="F93" s="36">
        <v>2138.7166666666667</v>
      </c>
      <c r="G93" s="36">
        <v>2102.1833333333334</v>
      </c>
      <c r="H93" s="36">
        <v>2251.7833333333338</v>
      </c>
      <c r="I93" s="36">
        <v>2288.3166666666675</v>
      </c>
      <c r="J93" s="36">
        <v>2326.5833333333339</v>
      </c>
      <c r="K93" s="31">
        <v>2250.0500000000002</v>
      </c>
      <c r="L93" s="31">
        <v>2175.25</v>
      </c>
      <c r="M93" s="31">
        <v>1.41744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276.05</v>
      </c>
      <c r="D94" s="36">
        <v>277.48333333333329</v>
      </c>
      <c r="E94" s="36">
        <v>272.96666666666658</v>
      </c>
      <c r="F94" s="36">
        <v>269.88333333333327</v>
      </c>
      <c r="G94" s="36">
        <v>265.36666666666656</v>
      </c>
      <c r="H94" s="36">
        <v>280.56666666666661</v>
      </c>
      <c r="I94" s="36">
        <v>285.08333333333337</v>
      </c>
      <c r="J94" s="36">
        <v>288.16666666666663</v>
      </c>
      <c r="K94" s="31">
        <v>282</v>
      </c>
      <c r="L94" s="31">
        <v>274.39999999999998</v>
      </c>
      <c r="M94" s="31">
        <v>9.7905999999999995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788.75</v>
      </c>
      <c r="D95" s="36">
        <v>804.55000000000007</v>
      </c>
      <c r="E95" s="36">
        <v>769.40000000000009</v>
      </c>
      <c r="F95" s="36">
        <v>750.05000000000007</v>
      </c>
      <c r="G95" s="36">
        <v>714.90000000000009</v>
      </c>
      <c r="H95" s="36">
        <v>823.90000000000009</v>
      </c>
      <c r="I95" s="36">
        <v>859.05</v>
      </c>
      <c r="J95" s="36">
        <v>878.40000000000009</v>
      </c>
      <c r="K95" s="31">
        <v>839.7</v>
      </c>
      <c r="L95" s="31">
        <v>785.2</v>
      </c>
      <c r="M95" s="31">
        <v>41.533450000000002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437.45</v>
      </c>
      <c r="D96" s="36">
        <v>435.81666666666666</v>
      </c>
      <c r="E96" s="36">
        <v>430.33333333333331</v>
      </c>
      <c r="F96" s="36">
        <v>423.21666666666664</v>
      </c>
      <c r="G96" s="36">
        <v>417.73333333333329</v>
      </c>
      <c r="H96" s="36">
        <v>442.93333333333334</v>
      </c>
      <c r="I96" s="36">
        <v>448.41666666666669</v>
      </c>
      <c r="J96" s="36">
        <v>455.53333333333336</v>
      </c>
      <c r="K96" s="31">
        <v>441.3</v>
      </c>
      <c r="L96" s="31">
        <v>428.7</v>
      </c>
      <c r="M96" s="31">
        <v>78.418400000000005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748.3</v>
      </c>
      <c r="D97" s="36">
        <v>749.06666666666661</v>
      </c>
      <c r="E97" s="36">
        <v>740.33333333333326</v>
      </c>
      <c r="F97" s="36">
        <v>732.36666666666667</v>
      </c>
      <c r="G97" s="36">
        <v>723.63333333333333</v>
      </c>
      <c r="H97" s="36">
        <v>757.03333333333319</v>
      </c>
      <c r="I97" s="36">
        <v>765.76666666666654</v>
      </c>
      <c r="J97" s="36">
        <v>773.73333333333312</v>
      </c>
      <c r="K97" s="31">
        <v>757.8</v>
      </c>
      <c r="L97" s="31">
        <v>741.1</v>
      </c>
      <c r="M97" s="31">
        <v>0.96236999999999995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1182.55</v>
      </c>
      <c r="D98" s="36">
        <v>1184.8500000000001</v>
      </c>
      <c r="E98" s="36">
        <v>1171.7000000000003</v>
      </c>
      <c r="F98" s="36">
        <v>1160.8500000000001</v>
      </c>
      <c r="G98" s="36">
        <v>1147.7000000000003</v>
      </c>
      <c r="H98" s="36">
        <v>1195.7000000000003</v>
      </c>
      <c r="I98" s="36">
        <v>1208.8500000000004</v>
      </c>
      <c r="J98" s="36">
        <v>1219.7000000000003</v>
      </c>
      <c r="K98" s="31">
        <v>1198</v>
      </c>
      <c r="L98" s="31">
        <v>1174</v>
      </c>
      <c r="M98" s="31">
        <v>0.56964000000000004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140.4</v>
      </c>
      <c r="D99" s="36">
        <v>140.96666666666667</v>
      </c>
      <c r="E99" s="36">
        <v>139.48333333333335</v>
      </c>
      <c r="F99" s="36">
        <v>138.56666666666669</v>
      </c>
      <c r="G99" s="36">
        <v>137.08333333333337</v>
      </c>
      <c r="H99" s="36">
        <v>141.88333333333333</v>
      </c>
      <c r="I99" s="36">
        <v>143.36666666666662</v>
      </c>
      <c r="J99" s="36">
        <v>144.2833333333333</v>
      </c>
      <c r="K99" s="31">
        <v>142.44999999999999</v>
      </c>
      <c r="L99" s="31">
        <v>140.05000000000001</v>
      </c>
      <c r="M99" s="31">
        <v>13.253500000000001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668.65</v>
      </c>
      <c r="D100" s="36">
        <v>665.36666666666667</v>
      </c>
      <c r="E100" s="36">
        <v>657.7833333333333</v>
      </c>
      <c r="F100" s="36">
        <v>646.91666666666663</v>
      </c>
      <c r="G100" s="36">
        <v>639.33333333333326</v>
      </c>
      <c r="H100" s="36">
        <v>676.23333333333335</v>
      </c>
      <c r="I100" s="36">
        <v>683.81666666666661</v>
      </c>
      <c r="J100" s="36">
        <v>694.68333333333339</v>
      </c>
      <c r="K100" s="31">
        <v>672.95</v>
      </c>
      <c r="L100" s="31">
        <v>654.5</v>
      </c>
      <c r="M100" s="31">
        <v>3.5335700000000001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2225.15</v>
      </c>
      <c r="D101" s="36">
        <v>2233.0499999999997</v>
      </c>
      <c r="E101" s="36">
        <v>2206.0999999999995</v>
      </c>
      <c r="F101" s="36">
        <v>2187.0499999999997</v>
      </c>
      <c r="G101" s="36">
        <v>2160.0999999999995</v>
      </c>
      <c r="H101" s="36">
        <v>2252.0999999999995</v>
      </c>
      <c r="I101" s="36">
        <v>2279.0499999999993</v>
      </c>
      <c r="J101" s="36">
        <v>2298.0999999999995</v>
      </c>
      <c r="K101" s="31">
        <v>2260</v>
      </c>
      <c r="L101" s="31">
        <v>2214</v>
      </c>
      <c r="M101" s="31">
        <v>2.96374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47.85</v>
      </c>
      <c r="D102" s="36">
        <v>47.783333333333339</v>
      </c>
      <c r="E102" s="36">
        <v>47.116666666666674</v>
      </c>
      <c r="F102" s="36">
        <v>46.383333333333333</v>
      </c>
      <c r="G102" s="36">
        <v>45.716666666666669</v>
      </c>
      <c r="H102" s="36">
        <v>48.51666666666668</v>
      </c>
      <c r="I102" s="36">
        <v>49.183333333333351</v>
      </c>
      <c r="J102" s="36">
        <v>49.916666666666686</v>
      </c>
      <c r="K102" s="31">
        <v>48.45</v>
      </c>
      <c r="L102" s="31">
        <v>47.05</v>
      </c>
      <c r="M102" s="31">
        <v>150.17529999999999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1900.55</v>
      </c>
      <c r="D103" s="36">
        <v>1902.1333333333332</v>
      </c>
      <c r="E103" s="36">
        <v>1882.4666666666665</v>
      </c>
      <c r="F103" s="36">
        <v>1864.3833333333332</v>
      </c>
      <c r="G103" s="36">
        <v>1844.7166666666665</v>
      </c>
      <c r="H103" s="36">
        <v>1920.2166666666665</v>
      </c>
      <c r="I103" s="36">
        <v>1939.8833333333334</v>
      </c>
      <c r="J103" s="36">
        <v>1957.9666666666665</v>
      </c>
      <c r="K103" s="31">
        <v>1921.8</v>
      </c>
      <c r="L103" s="31">
        <v>1884.05</v>
      </c>
      <c r="M103" s="31">
        <v>6.2033399999999999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681.4</v>
      </c>
      <c r="D104" s="36">
        <v>684.16666666666663</v>
      </c>
      <c r="E104" s="36">
        <v>670.33333333333326</v>
      </c>
      <c r="F104" s="36">
        <v>659.26666666666665</v>
      </c>
      <c r="G104" s="36">
        <v>645.43333333333328</v>
      </c>
      <c r="H104" s="36">
        <v>695.23333333333323</v>
      </c>
      <c r="I104" s="36">
        <v>709.06666666666649</v>
      </c>
      <c r="J104" s="36">
        <v>720.13333333333321</v>
      </c>
      <c r="K104" s="31">
        <v>698</v>
      </c>
      <c r="L104" s="31">
        <v>673.1</v>
      </c>
      <c r="M104" s="31">
        <v>0.92776000000000003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1313.95</v>
      </c>
      <c r="D105" s="36">
        <v>1316.8166666666666</v>
      </c>
      <c r="E105" s="36">
        <v>1293.6833333333332</v>
      </c>
      <c r="F105" s="36">
        <v>1273.4166666666665</v>
      </c>
      <c r="G105" s="36">
        <v>1250.2833333333331</v>
      </c>
      <c r="H105" s="36">
        <v>1337.0833333333333</v>
      </c>
      <c r="I105" s="36">
        <v>1360.2166666666665</v>
      </c>
      <c r="J105" s="36">
        <v>1380.4833333333333</v>
      </c>
      <c r="K105" s="31">
        <v>1339.95</v>
      </c>
      <c r="L105" s="31">
        <v>1296.55</v>
      </c>
      <c r="M105" s="31">
        <v>0.76488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8475.75</v>
      </c>
      <c r="D106" s="36">
        <v>8490.0333333333328</v>
      </c>
      <c r="E106" s="36">
        <v>8428.7166666666653</v>
      </c>
      <c r="F106" s="36">
        <v>8381.6833333333325</v>
      </c>
      <c r="G106" s="36">
        <v>8320.366666666665</v>
      </c>
      <c r="H106" s="36">
        <v>8537.0666666666657</v>
      </c>
      <c r="I106" s="36">
        <v>8598.3833333333314</v>
      </c>
      <c r="J106" s="36">
        <v>8645.4166666666661</v>
      </c>
      <c r="K106" s="31">
        <v>8551.35</v>
      </c>
      <c r="L106" s="31">
        <v>8443</v>
      </c>
      <c r="M106" s="31">
        <v>9.0539999999999995E-2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119</v>
      </c>
      <c r="D107" s="36">
        <v>119.10000000000001</v>
      </c>
      <c r="E107" s="36">
        <v>116.30000000000001</v>
      </c>
      <c r="F107" s="36">
        <v>113.60000000000001</v>
      </c>
      <c r="G107" s="36">
        <v>110.80000000000001</v>
      </c>
      <c r="H107" s="36">
        <v>121.80000000000001</v>
      </c>
      <c r="I107" s="36">
        <v>124.6</v>
      </c>
      <c r="J107" s="36">
        <v>127.30000000000001</v>
      </c>
      <c r="K107" s="31">
        <v>121.9</v>
      </c>
      <c r="L107" s="31">
        <v>116.4</v>
      </c>
      <c r="M107" s="31">
        <v>296.22448000000003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453.75</v>
      </c>
      <c r="D108" s="36">
        <v>460.66666666666669</v>
      </c>
      <c r="E108" s="36">
        <v>445.03333333333336</v>
      </c>
      <c r="F108" s="36">
        <v>436.31666666666666</v>
      </c>
      <c r="G108" s="36">
        <v>420.68333333333334</v>
      </c>
      <c r="H108" s="36">
        <v>469.38333333333338</v>
      </c>
      <c r="I108" s="36">
        <v>485.01666666666671</v>
      </c>
      <c r="J108" s="36">
        <v>493.73333333333341</v>
      </c>
      <c r="K108" s="31">
        <v>476.3</v>
      </c>
      <c r="L108" s="31">
        <v>451.95</v>
      </c>
      <c r="M108" s="31">
        <v>18.543579999999999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589.6</v>
      </c>
      <c r="D109" s="36">
        <v>584.86666666666667</v>
      </c>
      <c r="E109" s="36">
        <v>574.83333333333337</v>
      </c>
      <c r="F109" s="36">
        <v>560.06666666666672</v>
      </c>
      <c r="G109" s="36">
        <v>550.03333333333342</v>
      </c>
      <c r="H109" s="36">
        <v>599.63333333333333</v>
      </c>
      <c r="I109" s="36">
        <v>609.66666666666663</v>
      </c>
      <c r="J109" s="36">
        <v>624.43333333333328</v>
      </c>
      <c r="K109" s="31">
        <v>594.9</v>
      </c>
      <c r="L109" s="31">
        <v>570.1</v>
      </c>
      <c r="M109" s="31">
        <v>4.0138100000000003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351.85</v>
      </c>
      <c r="D110" s="36">
        <v>344.95</v>
      </c>
      <c r="E110" s="36">
        <v>335.9</v>
      </c>
      <c r="F110" s="36">
        <v>319.95</v>
      </c>
      <c r="G110" s="36">
        <v>310.89999999999998</v>
      </c>
      <c r="H110" s="36">
        <v>360.9</v>
      </c>
      <c r="I110" s="36">
        <v>369.95000000000005</v>
      </c>
      <c r="J110" s="36">
        <v>385.9</v>
      </c>
      <c r="K110" s="31">
        <v>354</v>
      </c>
      <c r="L110" s="31">
        <v>329</v>
      </c>
      <c r="M110" s="31">
        <v>115.83736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483.35</v>
      </c>
      <c r="D111" s="36">
        <v>482.20000000000005</v>
      </c>
      <c r="E111" s="36">
        <v>477.85000000000008</v>
      </c>
      <c r="F111" s="36">
        <v>472.35</v>
      </c>
      <c r="G111" s="36">
        <v>468.00000000000006</v>
      </c>
      <c r="H111" s="36">
        <v>487.7000000000001</v>
      </c>
      <c r="I111" s="36">
        <v>492.05</v>
      </c>
      <c r="J111" s="36">
        <v>497.55000000000013</v>
      </c>
      <c r="K111" s="31">
        <v>486.55</v>
      </c>
      <c r="L111" s="31">
        <v>476.7</v>
      </c>
      <c r="M111" s="31">
        <v>1.0672999999999999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1049.9000000000001</v>
      </c>
      <c r="D112" s="36">
        <v>1052.4333333333334</v>
      </c>
      <c r="E112" s="36">
        <v>1033.8666666666668</v>
      </c>
      <c r="F112" s="36">
        <v>1017.8333333333335</v>
      </c>
      <c r="G112" s="36">
        <v>999.26666666666688</v>
      </c>
      <c r="H112" s="36">
        <v>1068.4666666666667</v>
      </c>
      <c r="I112" s="36">
        <v>1087.0333333333333</v>
      </c>
      <c r="J112" s="36">
        <v>1103.0666666666666</v>
      </c>
      <c r="K112" s="31">
        <v>1071</v>
      </c>
      <c r="L112" s="31">
        <v>1036.4000000000001</v>
      </c>
      <c r="M112" s="31">
        <v>1.1423399999999999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1154.2</v>
      </c>
      <c r="D113" s="36">
        <v>1153.0666666666666</v>
      </c>
      <c r="E113" s="36">
        <v>1140.1333333333332</v>
      </c>
      <c r="F113" s="36">
        <v>1126.0666666666666</v>
      </c>
      <c r="G113" s="36">
        <v>1113.1333333333332</v>
      </c>
      <c r="H113" s="36">
        <v>1167.1333333333332</v>
      </c>
      <c r="I113" s="36">
        <v>1180.0666666666666</v>
      </c>
      <c r="J113" s="36">
        <v>1194.1333333333332</v>
      </c>
      <c r="K113" s="31">
        <v>1166</v>
      </c>
      <c r="L113" s="31">
        <v>1139</v>
      </c>
      <c r="M113" s="31">
        <v>12.1623</v>
      </c>
      <c r="N113" s="1"/>
      <c r="O113" s="1"/>
    </row>
    <row r="114" spans="1:15" ht="12.75" customHeight="1">
      <c r="A114" s="33">
        <v>104</v>
      </c>
      <c r="B114" s="53" t="s">
        <v>841</v>
      </c>
      <c r="C114" s="31">
        <v>491.6</v>
      </c>
      <c r="D114" s="36">
        <v>492.33333333333331</v>
      </c>
      <c r="E114" s="36">
        <v>487.71666666666664</v>
      </c>
      <c r="F114" s="36">
        <v>483.83333333333331</v>
      </c>
      <c r="G114" s="36">
        <v>479.21666666666664</v>
      </c>
      <c r="H114" s="36">
        <v>496.21666666666664</v>
      </c>
      <c r="I114" s="36">
        <v>500.83333333333331</v>
      </c>
      <c r="J114" s="36">
        <v>504.71666666666664</v>
      </c>
      <c r="K114" s="31">
        <v>496.95</v>
      </c>
      <c r="L114" s="31">
        <v>488.45</v>
      </c>
      <c r="M114" s="31">
        <v>6.23048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1205.2</v>
      </c>
      <c r="D115" s="36">
        <v>1212.0166666666667</v>
      </c>
      <c r="E115" s="36">
        <v>1194.1833333333334</v>
      </c>
      <c r="F115" s="36">
        <v>1183.1666666666667</v>
      </c>
      <c r="G115" s="36">
        <v>1165.3333333333335</v>
      </c>
      <c r="H115" s="36">
        <v>1223.0333333333333</v>
      </c>
      <c r="I115" s="36">
        <v>1240.8666666666668</v>
      </c>
      <c r="J115" s="36">
        <v>1251.8833333333332</v>
      </c>
      <c r="K115" s="31">
        <v>1229.8499999999999</v>
      </c>
      <c r="L115" s="31">
        <v>1201</v>
      </c>
      <c r="M115" s="31">
        <v>14.1677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153.80000000000001</v>
      </c>
      <c r="D116" s="36">
        <v>153.56666666666666</v>
      </c>
      <c r="E116" s="36">
        <v>152.28333333333333</v>
      </c>
      <c r="F116" s="36">
        <v>150.76666666666668</v>
      </c>
      <c r="G116" s="36">
        <v>149.48333333333335</v>
      </c>
      <c r="H116" s="36">
        <v>155.08333333333331</v>
      </c>
      <c r="I116" s="36">
        <v>156.36666666666662</v>
      </c>
      <c r="J116" s="36">
        <v>157.8833333333333</v>
      </c>
      <c r="K116" s="31">
        <v>154.85</v>
      </c>
      <c r="L116" s="31">
        <v>152.05000000000001</v>
      </c>
      <c r="M116" s="31">
        <v>37.869329999999998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1429.85</v>
      </c>
      <c r="D117" s="36">
        <v>1430.3166666666666</v>
      </c>
      <c r="E117" s="36">
        <v>1410.7333333333331</v>
      </c>
      <c r="F117" s="36">
        <v>1391.6166666666666</v>
      </c>
      <c r="G117" s="36">
        <v>1372.0333333333331</v>
      </c>
      <c r="H117" s="36">
        <v>1449.4333333333332</v>
      </c>
      <c r="I117" s="36">
        <v>1469.0166666666667</v>
      </c>
      <c r="J117" s="36">
        <v>1488.1333333333332</v>
      </c>
      <c r="K117" s="31">
        <v>1449.9</v>
      </c>
      <c r="L117" s="31">
        <v>1411.2</v>
      </c>
      <c r="M117" s="31">
        <v>1.6594599999999999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352.15</v>
      </c>
      <c r="D118" s="36">
        <v>354.7</v>
      </c>
      <c r="E118" s="36">
        <v>346.9</v>
      </c>
      <c r="F118" s="36">
        <v>341.65</v>
      </c>
      <c r="G118" s="36">
        <v>333.84999999999997</v>
      </c>
      <c r="H118" s="36">
        <v>359.95</v>
      </c>
      <c r="I118" s="36">
        <v>367.75000000000006</v>
      </c>
      <c r="J118" s="36">
        <v>373</v>
      </c>
      <c r="K118" s="31">
        <v>362.5</v>
      </c>
      <c r="L118" s="31">
        <v>349.45</v>
      </c>
      <c r="M118" s="31">
        <v>148.17158000000001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1279.95</v>
      </c>
      <c r="D119" s="36">
        <v>1249.4833333333333</v>
      </c>
      <c r="E119" s="36">
        <v>1204.5666666666666</v>
      </c>
      <c r="F119" s="36">
        <v>1129.1833333333332</v>
      </c>
      <c r="G119" s="36">
        <v>1084.2666666666664</v>
      </c>
      <c r="H119" s="36">
        <v>1324.8666666666668</v>
      </c>
      <c r="I119" s="36">
        <v>1369.7833333333333</v>
      </c>
      <c r="J119" s="36">
        <v>1445.166666666667</v>
      </c>
      <c r="K119" s="31">
        <v>1294.4000000000001</v>
      </c>
      <c r="L119" s="31">
        <v>1174.0999999999999</v>
      </c>
      <c r="M119" s="31">
        <v>87.621970000000005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5701.75</v>
      </c>
      <c r="D120" s="36">
        <v>5687.7166666666672</v>
      </c>
      <c r="E120" s="36">
        <v>5620.0333333333347</v>
      </c>
      <c r="F120" s="36">
        <v>5538.3166666666675</v>
      </c>
      <c r="G120" s="36">
        <v>5470.633333333335</v>
      </c>
      <c r="H120" s="36">
        <v>5769.4333333333343</v>
      </c>
      <c r="I120" s="36">
        <v>5837.1166666666668</v>
      </c>
      <c r="J120" s="36">
        <v>5918.8333333333339</v>
      </c>
      <c r="K120" s="31">
        <v>5755.4</v>
      </c>
      <c r="L120" s="31">
        <v>5606</v>
      </c>
      <c r="M120" s="31">
        <v>4.6021200000000002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2331.0500000000002</v>
      </c>
      <c r="D121" s="36">
        <v>2331.8500000000004</v>
      </c>
      <c r="E121" s="36">
        <v>2315.8000000000006</v>
      </c>
      <c r="F121" s="36">
        <v>2300.5500000000002</v>
      </c>
      <c r="G121" s="36">
        <v>2284.5000000000005</v>
      </c>
      <c r="H121" s="36">
        <v>2347.1000000000008</v>
      </c>
      <c r="I121" s="36">
        <v>2363.15</v>
      </c>
      <c r="J121" s="36">
        <v>2378.400000000001</v>
      </c>
      <c r="K121" s="31">
        <v>2347.9</v>
      </c>
      <c r="L121" s="31">
        <v>2316.6</v>
      </c>
      <c r="M121" s="31">
        <v>2.3942899999999998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2755.65</v>
      </c>
      <c r="D122" s="36">
        <v>2789.5499999999997</v>
      </c>
      <c r="E122" s="36">
        <v>2709.0999999999995</v>
      </c>
      <c r="F122" s="36">
        <v>2662.5499999999997</v>
      </c>
      <c r="G122" s="36">
        <v>2582.0999999999995</v>
      </c>
      <c r="H122" s="36">
        <v>2836.0999999999995</v>
      </c>
      <c r="I122" s="36">
        <v>2916.5499999999993</v>
      </c>
      <c r="J122" s="36">
        <v>2963.0999999999995</v>
      </c>
      <c r="K122" s="31">
        <v>2870</v>
      </c>
      <c r="L122" s="31">
        <v>2743</v>
      </c>
      <c r="M122" s="31">
        <v>9.6078299999999999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798.9</v>
      </c>
      <c r="D123" s="36">
        <v>797.7166666666667</v>
      </c>
      <c r="E123" s="36">
        <v>788.58333333333337</v>
      </c>
      <c r="F123" s="36">
        <v>778.26666666666665</v>
      </c>
      <c r="G123" s="36">
        <v>769.13333333333333</v>
      </c>
      <c r="H123" s="36">
        <v>808.03333333333342</v>
      </c>
      <c r="I123" s="36">
        <v>817.16666666666663</v>
      </c>
      <c r="J123" s="36">
        <v>827.48333333333346</v>
      </c>
      <c r="K123" s="31">
        <v>806.85</v>
      </c>
      <c r="L123" s="31">
        <v>787.4</v>
      </c>
      <c r="M123" s="31">
        <v>12.339320000000001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1232.6500000000001</v>
      </c>
      <c r="D124" s="36">
        <v>1230.1833333333334</v>
      </c>
      <c r="E124" s="36">
        <v>1215.4666666666667</v>
      </c>
      <c r="F124" s="36">
        <v>1198.2833333333333</v>
      </c>
      <c r="G124" s="36">
        <v>1183.5666666666666</v>
      </c>
      <c r="H124" s="36">
        <v>1247.3666666666668</v>
      </c>
      <c r="I124" s="36">
        <v>1262.0833333333335</v>
      </c>
      <c r="J124" s="36">
        <v>1279.2666666666669</v>
      </c>
      <c r="K124" s="31">
        <v>1244.9000000000001</v>
      </c>
      <c r="L124" s="31">
        <v>1213</v>
      </c>
      <c r="M124" s="31">
        <v>10.70956</v>
      </c>
      <c r="N124" s="1"/>
      <c r="O124" s="1"/>
    </row>
    <row r="125" spans="1:15" ht="12.75" customHeight="1">
      <c r="A125" s="33">
        <v>115</v>
      </c>
      <c r="B125" s="53" t="s">
        <v>847</v>
      </c>
      <c r="C125" s="31">
        <v>5143.25</v>
      </c>
      <c r="D125" s="36">
        <v>5119.5166666666664</v>
      </c>
      <c r="E125" s="36">
        <v>5039.9333333333325</v>
      </c>
      <c r="F125" s="36">
        <v>4936.6166666666659</v>
      </c>
      <c r="G125" s="36">
        <v>4857.0333333333319</v>
      </c>
      <c r="H125" s="36">
        <v>5222.833333333333</v>
      </c>
      <c r="I125" s="36">
        <v>5302.416666666667</v>
      </c>
      <c r="J125" s="36">
        <v>5405.7333333333336</v>
      </c>
      <c r="K125" s="31">
        <v>5199.1000000000004</v>
      </c>
      <c r="L125" s="31">
        <v>5016.2</v>
      </c>
      <c r="M125" s="31">
        <v>0.39019999999999999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1730.6</v>
      </c>
      <c r="D126" s="36">
        <v>1748.5333333333335</v>
      </c>
      <c r="E126" s="36">
        <v>1702.0666666666671</v>
      </c>
      <c r="F126" s="36">
        <v>1673.5333333333335</v>
      </c>
      <c r="G126" s="36">
        <v>1627.0666666666671</v>
      </c>
      <c r="H126" s="36">
        <v>1777.0666666666671</v>
      </c>
      <c r="I126" s="36">
        <v>1823.5333333333338</v>
      </c>
      <c r="J126" s="36">
        <v>1852.0666666666671</v>
      </c>
      <c r="K126" s="31">
        <v>1795</v>
      </c>
      <c r="L126" s="31">
        <v>1720</v>
      </c>
      <c r="M126" s="31">
        <v>3.2092499999999999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4280.75</v>
      </c>
      <c r="D127" s="36">
        <v>4270.6000000000004</v>
      </c>
      <c r="E127" s="36">
        <v>4241.2500000000009</v>
      </c>
      <c r="F127" s="36">
        <v>4201.7500000000009</v>
      </c>
      <c r="G127" s="36">
        <v>4172.4000000000015</v>
      </c>
      <c r="H127" s="36">
        <v>4310.1000000000004</v>
      </c>
      <c r="I127" s="36">
        <v>4339.4499999999989</v>
      </c>
      <c r="J127" s="36">
        <v>4378.95</v>
      </c>
      <c r="K127" s="31">
        <v>4299.95</v>
      </c>
      <c r="L127" s="31">
        <v>4231.1000000000004</v>
      </c>
      <c r="M127" s="31">
        <v>0.22342000000000001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296.5</v>
      </c>
      <c r="D128" s="36">
        <v>296.53333333333336</v>
      </c>
      <c r="E128" s="36">
        <v>294.61666666666673</v>
      </c>
      <c r="F128" s="36">
        <v>292.73333333333335</v>
      </c>
      <c r="G128" s="36">
        <v>290.81666666666672</v>
      </c>
      <c r="H128" s="36">
        <v>298.41666666666674</v>
      </c>
      <c r="I128" s="36">
        <v>300.33333333333337</v>
      </c>
      <c r="J128" s="36">
        <v>302.21666666666675</v>
      </c>
      <c r="K128" s="31">
        <v>298.45</v>
      </c>
      <c r="L128" s="31">
        <v>294.64999999999998</v>
      </c>
      <c r="M128" s="31">
        <v>10.53782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407.05</v>
      </c>
      <c r="D129" s="36">
        <v>404.7833333333333</v>
      </c>
      <c r="E129" s="36">
        <v>399.86666666666662</v>
      </c>
      <c r="F129" s="36">
        <v>392.68333333333334</v>
      </c>
      <c r="G129" s="36">
        <v>387.76666666666665</v>
      </c>
      <c r="H129" s="36">
        <v>411.96666666666658</v>
      </c>
      <c r="I129" s="36">
        <v>416.88333333333333</v>
      </c>
      <c r="J129" s="36">
        <v>424.06666666666655</v>
      </c>
      <c r="K129" s="31">
        <v>409.7</v>
      </c>
      <c r="L129" s="31">
        <v>397.6</v>
      </c>
      <c r="M129" s="31">
        <v>3.2839900000000002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1955.8</v>
      </c>
      <c r="D130" s="36">
        <v>1961.1166666666668</v>
      </c>
      <c r="E130" s="36">
        <v>1943.4833333333336</v>
      </c>
      <c r="F130" s="36">
        <v>1931.1666666666667</v>
      </c>
      <c r="G130" s="36">
        <v>1913.5333333333335</v>
      </c>
      <c r="H130" s="36">
        <v>1973.4333333333336</v>
      </c>
      <c r="I130" s="36">
        <v>1991.0666666666668</v>
      </c>
      <c r="J130" s="36">
        <v>2003.3833333333337</v>
      </c>
      <c r="K130" s="31">
        <v>1978.75</v>
      </c>
      <c r="L130" s="31">
        <v>1948.8</v>
      </c>
      <c r="M130" s="31">
        <v>2.63761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2067.1</v>
      </c>
      <c r="D131" s="36">
        <v>2057.6666666666665</v>
      </c>
      <c r="E131" s="36">
        <v>2026.333333333333</v>
      </c>
      <c r="F131" s="36">
        <v>1985.5666666666666</v>
      </c>
      <c r="G131" s="36">
        <v>1954.2333333333331</v>
      </c>
      <c r="H131" s="36">
        <v>2098.4333333333329</v>
      </c>
      <c r="I131" s="36">
        <v>2129.766666666666</v>
      </c>
      <c r="J131" s="36">
        <v>2170.5333333333328</v>
      </c>
      <c r="K131" s="31">
        <v>2089</v>
      </c>
      <c r="L131" s="31">
        <v>2016.9</v>
      </c>
      <c r="M131" s="31">
        <v>4.0245699999999998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550.04999999999995</v>
      </c>
      <c r="D132" s="36">
        <v>551.41666666666663</v>
      </c>
      <c r="E132" s="36">
        <v>547.93333333333328</v>
      </c>
      <c r="F132" s="36">
        <v>545.81666666666661</v>
      </c>
      <c r="G132" s="36">
        <v>542.33333333333326</v>
      </c>
      <c r="H132" s="36">
        <v>553.5333333333333</v>
      </c>
      <c r="I132" s="36">
        <v>557.01666666666665</v>
      </c>
      <c r="J132" s="36">
        <v>559.13333333333333</v>
      </c>
      <c r="K132" s="31">
        <v>554.9</v>
      </c>
      <c r="L132" s="31">
        <v>549.29999999999995</v>
      </c>
      <c r="M132" s="31">
        <v>10.28497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2361</v>
      </c>
      <c r="D133" s="36">
        <v>2346.75</v>
      </c>
      <c r="E133" s="36">
        <v>2319.5</v>
      </c>
      <c r="F133" s="36">
        <v>2278</v>
      </c>
      <c r="G133" s="36">
        <v>2250.75</v>
      </c>
      <c r="H133" s="36">
        <v>2388.25</v>
      </c>
      <c r="I133" s="36">
        <v>2415.5</v>
      </c>
      <c r="J133" s="36">
        <v>2457</v>
      </c>
      <c r="K133" s="31">
        <v>2374</v>
      </c>
      <c r="L133" s="31">
        <v>2305.25</v>
      </c>
      <c r="M133" s="31">
        <v>4.88652</v>
      </c>
      <c r="N133" s="1"/>
      <c r="O133" s="1"/>
    </row>
    <row r="134" spans="1:15" ht="12.75" customHeight="1">
      <c r="A134" s="33">
        <v>124</v>
      </c>
      <c r="B134" s="53" t="s">
        <v>848</v>
      </c>
      <c r="C134" s="31">
        <v>2042.95</v>
      </c>
      <c r="D134" s="36">
        <v>2035.9833333333333</v>
      </c>
      <c r="E134" s="36">
        <v>2013.9666666666667</v>
      </c>
      <c r="F134" s="36">
        <v>1984.9833333333333</v>
      </c>
      <c r="G134" s="36">
        <v>1962.9666666666667</v>
      </c>
      <c r="H134" s="36">
        <v>2064.9666666666667</v>
      </c>
      <c r="I134" s="36">
        <v>2086.9833333333336</v>
      </c>
      <c r="J134" s="36">
        <v>2115.9666666666667</v>
      </c>
      <c r="K134" s="31">
        <v>2058</v>
      </c>
      <c r="L134" s="31">
        <v>2007</v>
      </c>
      <c r="M134" s="31">
        <v>1.0626599999999999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993.55</v>
      </c>
      <c r="D135" s="36">
        <v>989.69999999999993</v>
      </c>
      <c r="E135" s="36">
        <v>981.39999999999986</v>
      </c>
      <c r="F135" s="36">
        <v>969.24999999999989</v>
      </c>
      <c r="G135" s="36">
        <v>960.94999999999982</v>
      </c>
      <c r="H135" s="36">
        <v>1001.8499999999999</v>
      </c>
      <c r="I135" s="36">
        <v>1010.1499999999999</v>
      </c>
      <c r="J135" s="36">
        <v>1022.3</v>
      </c>
      <c r="K135" s="31">
        <v>998</v>
      </c>
      <c r="L135" s="31">
        <v>977.55</v>
      </c>
      <c r="M135" s="31">
        <v>0.51978000000000002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671.45</v>
      </c>
      <c r="D136" s="36">
        <v>662.48333333333335</v>
      </c>
      <c r="E136" s="36">
        <v>647.2166666666667</v>
      </c>
      <c r="F136" s="36">
        <v>622.98333333333335</v>
      </c>
      <c r="G136" s="36">
        <v>607.7166666666667</v>
      </c>
      <c r="H136" s="36">
        <v>686.7166666666667</v>
      </c>
      <c r="I136" s="36">
        <v>701.98333333333335</v>
      </c>
      <c r="J136" s="36">
        <v>726.2166666666667</v>
      </c>
      <c r="K136" s="31">
        <v>677.75</v>
      </c>
      <c r="L136" s="31">
        <v>638.25</v>
      </c>
      <c r="M136" s="31">
        <v>20.84787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2253.15</v>
      </c>
      <c r="D137" s="36">
        <v>2271.7666666666669</v>
      </c>
      <c r="E137" s="36">
        <v>2217.5833333333339</v>
      </c>
      <c r="F137" s="36">
        <v>2182.0166666666669</v>
      </c>
      <c r="G137" s="36">
        <v>2127.8333333333339</v>
      </c>
      <c r="H137" s="36">
        <v>2307.3333333333339</v>
      </c>
      <c r="I137" s="36">
        <v>2361.5166666666673</v>
      </c>
      <c r="J137" s="36">
        <v>2397.0833333333339</v>
      </c>
      <c r="K137" s="31">
        <v>2325.9499999999998</v>
      </c>
      <c r="L137" s="31">
        <v>2236.1999999999998</v>
      </c>
      <c r="M137" s="31">
        <v>7.3557199999999998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382.95</v>
      </c>
      <c r="D138" s="36">
        <v>387.5</v>
      </c>
      <c r="E138" s="36">
        <v>375</v>
      </c>
      <c r="F138" s="36">
        <v>367.05</v>
      </c>
      <c r="G138" s="36">
        <v>354.55</v>
      </c>
      <c r="H138" s="36">
        <v>395.45</v>
      </c>
      <c r="I138" s="36">
        <v>407.95</v>
      </c>
      <c r="J138" s="36">
        <v>415.9</v>
      </c>
      <c r="K138" s="31">
        <v>400</v>
      </c>
      <c r="L138" s="31">
        <v>379.55</v>
      </c>
      <c r="M138" s="31">
        <v>12.221920000000001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138.9</v>
      </c>
      <c r="D139" s="36">
        <v>139.45000000000002</v>
      </c>
      <c r="E139" s="36">
        <v>137.95000000000005</v>
      </c>
      <c r="F139" s="36">
        <v>137.00000000000003</v>
      </c>
      <c r="G139" s="36">
        <v>135.50000000000006</v>
      </c>
      <c r="H139" s="36">
        <v>140.40000000000003</v>
      </c>
      <c r="I139" s="36">
        <v>141.89999999999998</v>
      </c>
      <c r="J139" s="36">
        <v>142.85000000000002</v>
      </c>
      <c r="K139" s="31">
        <v>140.94999999999999</v>
      </c>
      <c r="L139" s="31">
        <v>138.5</v>
      </c>
      <c r="M139" s="31">
        <v>39.7866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184.1</v>
      </c>
      <c r="D140" s="36">
        <v>183.78333333333333</v>
      </c>
      <c r="E140" s="36">
        <v>182.16666666666666</v>
      </c>
      <c r="F140" s="36">
        <v>180.23333333333332</v>
      </c>
      <c r="G140" s="36">
        <v>178.61666666666665</v>
      </c>
      <c r="H140" s="36">
        <v>185.71666666666667</v>
      </c>
      <c r="I140" s="36">
        <v>187.33333333333334</v>
      </c>
      <c r="J140" s="36">
        <v>189.26666666666668</v>
      </c>
      <c r="K140" s="31">
        <v>185.4</v>
      </c>
      <c r="L140" s="31">
        <v>181.85</v>
      </c>
      <c r="M140" s="31">
        <v>25.008310000000002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3734.45</v>
      </c>
      <c r="D141" s="36">
        <v>3744.1333333333332</v>
      </c>
      <c r="E141" s="36">
        <v>3706.6666666666665</v>
      </c>
      <c r="F141" s="36">
        <v>3678.8833333333332</v>
      </c>
      <c r="G141" s="36">
        <v>3641.4166666666665</v>
      </c>
      <c r="H141" s="36">
        <v>3771.9166666666665</v>
      </c>
      <c r="I141" s="36">
        <v>3809.3833333333337</v>
      </c>
      <c r="J141" s="36">
        <v>3837.1666666666665</v>
      </c>
      <c r="K141" s="31">
        <v>3781.6</v>
      </c>
      <c r="L141" s="31">
        <v>3716.35</v>
      </c>
      <c r="M141" s="31">
        <v>2.9825499999999998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5980.2</v>
      </c>
      <c r="D142" s="36">
        <v>6011.7333333333336</v>
      </c>
      <c r="E142" s="36">
        <v>5938.4666666666672</v>
      </c>
      <c r="F142" s="36">
        <v>5896.7333333333336</v>
      </c>
      <c r="G142" s="36">
        <v>5823.4666666666672</v>
      </c>
      <c r="H142" s="36">
        <v>6053.4666666666672</v>
      </c>
      <c r="I142" s="36">
        <v>6126.7333333333336</v>
      </c>
      <c r="J142" s="36">
        <v>6168.4666666666672</v>
      </c>
      <c r="K142" s="31">
        <v>6085</v>
      </c>
      <c r="L142" s="31">
        <v>5970</v>
      </c>
      <c r="M142" s="31">
        <v>2.34022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652.95000000000005</v>
      </c>
      <c r="D143" s="36">
        <v>654.55000000000007</v>
      </c>
      <c r="E143" s="36">
        <v>648.50000000000011</v>
      </c>
      <c r="F143" s="36">
        <v>644.05000000000007</v>
      </c>
      <c r="G143" s="36">
        <v>638.00000000000011</v>
      </c>
      <c r="H143" s="36">
        <v>659.00000000000011</v>
      </c>
      <c r="I143" s="36">
        <v>665.05000000000007</v>
      </c>
      <c r="J143" s="36">
        <v>669.50000000000011</v>
      </c>
      <c r="K143" s="31">
        <v>660.6</v>
      </c>
      <c r="L143" s="31">
        <v>650.1</v>
      </c>
      <c r="M143" s="31">
        <v>32.648090000000003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2683.6</v>
      </c>
      <c r="D144" s="36">
        <v>2687.6333333333332</v>
      </c>
      <c r="E144" s="36">
        <v>2654.9666666666662</v>
      </c>
      <c r="F144" s="36">
        <v>2626.333333333333</v>
      </c>
      <c r="G144" s="36">
        <v>2593.6666666666661</v>
      </c>
      <c r="H144" s="36">
        <v>2716.2666666666664</v>
      </c>
      <c r="I144" s="36">
        <v>2748.9333333333334</v>
      </c>
      <c r="J144" s="36">
        <v>2777.5666666666666</v>
      </c>
      <c r="K144" s="31">
        <v>2720.3</v>
      </c>
      <c r="L144" s="31">
        <v>2659</v>
      </c>
      <c r="M144" s="31">
        <v>1.2219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5730.35</v>
      </c>
      <c r="D145" s="36">
        <v>5752.8</v>
      </c>
      <c r="E145" s="36">
        <v>5685.6</v>
      </c>
      <c r="F145" s="36">
        <v>5640.85</v>
      </c>
      <c r="G145" s="36">
        <v>5573.6500000000005</v>
      </c>
      <c r="H145" s="36">
        <v>5797.55</v>
      </c>
      <c r="I145" s="36">
        <v>5864.7499999999991</v>
      </c>
      <c r="J145" s="36">
        <v>5909.5</v>
      </c>
      <c r="K145" s="31">
        <v>5820</v>
      </c>
      <c r="L145" s="31">
        <v>5708.05</v>
      </c>
      <c r="M145" s="31">
        <v>5.3194100000000004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565.1</v>
      </c>
      <c r="D146" s="36">
        <v>563.63333333333333</v>
      </c>
      <c r="E146" s="36">
        <v>548.36666666666667</v>
      </c>
      <c r="F146" s="36">
        <v>531.63333333333333</v>
      </c>
      <c r="G146" s="36">
        <v>516.36666666666667</v>
      </c>
      <c r="H146" s="36">
        <v>580.36666666666667</v>
      </c>
      <c r="I146" s="36">
        <v>595.63333333333333</v>
      </c>
      <c r="J146" s="36">
        <v>612.36666666666667</v>
      </c>
      <c r="K146" s="31">
        <v>578.9</v>
      </c>
      <c r="L146" s="31">
        <v>546.9</v>
      </c>
      <c r="M146" s="31">
        <v>25.241379999999999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38.700000000000003</v>
      </c>
      <c r="D147" s="36">
        <v>38.833333333333336</v>
      </c>
      <c r="E147" s="36">
        <v>38.466666666666669</v>
      </c>
      <c r="F147" s="36">
        <v>38.233333333333334</v>
      </c>
      <c r="G147" s="36">
        <v>37.866666666666667</v>
      </c>
      <c r="H147" s="36">
        <v>39.06666666666667</v>
      </c>
      <c r="I147" s="36">
        <v>39.43333333333333</v>
      </c>
      <c r="J147" s="36">
        <v>39.666666666666671</v>
      </c>
      <c r="K147" s="31">
        <v>39.200000000000003</v>
      </c>
      <c r="L147" s="31">
        <v>38.6</v>
      </c>
      <c r="M147" s="31">
        <v>96.664689999999993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2558.85</v>
      </c>
      <c r="D148" s="36">
        <v>2571.1666666666665</v>
      </c>
      <c r="E148" s="36">
        <v>2525.833333333333</v>
      </c>
      <c r="F148" s="36">
        <v>2492.8166666666666</v>
      </c>
      <c r="G148" s="36">
        <v>2447.4833333333331</v>
      </c>
      <c r="H148" s="36">
        <v>2604.1833333333329</v>
      </c>
      <c r="I148" s="36">
        <v>2649.516666666666</v>
      </c>
      <c r="J148" s="36">
        <v>2682.5333333333328</v>
      </c>
      <c r="K148" s="31">
        <v>2616.5</v>
      </c>
      <c r="L148" s="31">
        <v>2538.15</v>
      </c>
      <c r="M148" s="31">
        <v>0.37809999999999999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4047</v>
      </c>
      <c r="D149" s="36">
        <v>4066.65</v>
      </c>
      <c r="E149" s="36">
        <v>4005.3500000000004</v>
      </c>
      <c r="F149" s="36">
        <v>3963.7000000000003</v>
      </c>
      <c r="G149" s="36">
        <v>3902.4000000000005</v>
      </c>
      <c r="H149" s="36">
        <v>4108.3</v>
      </c>
      <c r="I149" s="36">
        <v>4169.6000000000004</v>
      </c>
      <c r="J149" s="36">
        <v>4211.25</v>
      </c>
      <c r="K149" s="31">
        <v>4127.95</v>
      </c>
      <c r="L149" s="31">
        <v>4025</v>
      </c>
      <c r="M149" s="31">
        <v>9.4156600000000008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239.15</v>
      </c>
      <c r="D150" s="36">
        <v>239.66666666666666</v>
      </c>
      <c r="E150" s="36">
        <v>237.7833333333333</v>
      </c>
      <c r="F150" s="36">
        <v>236.41666666666666</v>
      </c>
      <c r="G150" s="36">
        <v>234.5333333333333</v>
      </c>
      <c r="H150" s="36">
        <v>241.0333333333333</v>
      </c>
      <c r="I150" s="36">
        <v>242.91666666666669</v>
      </c>
      <c r="J150" s="36">
        <v>244.2833333333333</v>
      </c>
      <c r="K150" s="31">
        <v>241.55</v>
      </c>
      <c r="L150" s="31">
        <v>238.3</v>
      </c>
      <c r="M150" s="31">
        <v>7.3751300000000004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517.25</v>
      </c>
      <c r="D151" s="36">
        <v>518.11666666666667</v>
      </c>
      <c r="E151" s="36">
        <v>513.48333333333335</v>
      </c>
      <c r="F151" s="36">
        <v>509.7166666666667</v>
      </c>
      <c r="G151" s="36">
        <v>505.08333333333337</v>
      </c>
      <c r="H151" s="36">
        <v>521.88333333333333</v>
      </c>
      <c r="I151" s="36">
        <v>526.51666666666677</v>
      </c>
      <c r="J151" s="36">
        <v>530.2833333333333</v>
      </c>
      <c r="K151" s="31">
        <v>522.75</v>
      </c>
      <c r="L151" s="31">
        <v>514.35</v>
      </c>
      <c r="M151" s="31">
        <v>1.1154999999999999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500.5</v>
      </c>
      <c r="D152" s="36">
        <v>504.3</v>
      </c>
      <c r="E152" s="36">
        <v>495.20000000000005</v>
      </c>
      <c r="F152" s="36">
        <v>489.90000000000003</v>
      </c>
      <c r="G152" s="36">
        <v>480.80000000000007</v>
      </c>
      <c r="H152" s="36">
        <v>509.6</v>
      </c>
      <c r="I152" s="36">
        <v>518.70000000000005</v>
      </c>
      <c r="J152" s="36">
        <v>524</v>
      </c>
      <c r="K152" s="31">
        <v>513.4</v>
      </c>
      <c r="L152" s="31">
        <v>499</v>
      </c>
      <c r="M152" s="31">
        <v>2.8667699999999998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1690.65</v>
      </c>
      <c r="D153" s="36">
        <v>1706.8666666666668</v>
      </c>
      <c r="E153" s="36">
        <v>1664.7833333333335</v>
      </c>
      <c r="F153" s="36">
        <v>1638.9166666666667</v>
      </c>
      <c r="G153" s="36">
        <v>1596.8333333333335</v>
      </c>
      <c r="H153" s="36">
        <v>1732.7333333333336</v>
      </c>
      <c r="I153" s="36">
        <v>1774.8166666666666</v>
      </c>
      <c r="J153" s="36">
        <v>1800.6833333333336</v>
      </c>
      <c r="K153" s="31">
        <v>1748.95</v>
      </c>
      <c r="L153" s="31">
        <v>1681</v>
      </c>
      <c r="M153" s="31">
        <v>0.88585999999999998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158.35</v>
      </c>
      <c r="D154" s="36">
        <v>158.21666666666667</v>
      </c>
      <c r="E154" s="36">
        <v>155.58333333333334</v>
      </c>
      <c r="F154" s="36">
        <v>152.81666666666666</v>
      </c>
      <c r="G154" s="36">
        <v>150.18333333333334</v>
      </c>
      <c r="H154" s="36">
        <v>160.98333333333335</v>
      </c>
      <c r="I154" s="36">
        <v>163.61666666666667</v>
      </c>
      <c r="J154" s="36">
        <v>166.38333333333335</v>
      </c>
      <c r="K154" s="31">
        <v>160.85</v>
      </c>
      <c r="L154" s="31">
        <v>155.44999999999999</v>
      </c>
      <c r="M154" s="31">
        <v>70.050569999999993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197.7</v>
      </c>
      <c r="D155" s="36">
        <v>199.4666666666667</v>
      </c>
      <c r="E155" s="36">
        <v>195.03333333333339</v>
      </c>
      <c r="F155" s="36">
        <v>192.3666666666667</v>
      </c>
      <c r="G155" s="36">
        <v>187.93333333333339</v>
      </c>
      <c r="H155" s="36">
        <v>202.13333333333338</v>
      </c>
      <c r="I155" s="36">
        <v>206.56666666666666</v>
      </c>
      <c r="J155" s="36">
        <v>209.23333333333338</v>
      </c>
      <c r="K155" s="31">
        <v>203.9</v>
      </c>
      <c r="L155" s="31">
        <v>196.8</v>
      </c>
      <c r="M155" s="31">
        <v>12.52759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94.1</v>
      </c>
      <c r="D156" s="36">
        <v>94.916666666666671</v>
      </c>
      <c r="E156" s="36">
        <v>93.083333333333343</v>
      </c>
      <c r="F156" s="36">
        <v>92.066666666666677</v>
      </c>
      <c r="G156" s="36">
        <v>90.233333333333348</v>
      </c>
      <c r="H156" s="36">
        <v>95.933333333333337</v>
      </c>
      <c r="I156" s="36">
        <v>97.76666666666668</v>
      </c>
      <c r="J156" s="36">
        <v>98.783333333333331</v>
      </c>
      <c r="K156" s="31">
        <v>96.75</v>
      </c>
      <c r="L156" s="31">
        <v>93.9</v>
      </c>
      <c r="M156" s="31">
        <v>39.763010000000001</v>
      </c>
      <c r="N156" s="1"/>
      <c r="O156" s="1"/>
    </row>
    <row r="157" spans="1:15" ht="12.75" customHeight="1">
      <c r="A157" s="33">
        <v>147</v>
      </c>
      <c r="B157" s="53" t="s">
        <v>849</v>
      </c>
      <c r="C157" s="31">
        <v>912.2</v>
      </c>
      <c r="D157" s="36">
        <v>915.44999999999993</v>
      </c>
      <c r="E157" s="36">
        <v>904.74999999999989</v>
      </c>
      <c r="F157" s="36">
        <v>897.3</v>
      </c>
      <c r="G157" s="36">
        <v>886.59999999999991</v>
      </c>
      <c r="H157" s="36">
        <v>922.89999999999986</v>
      </c>
      <c r="I157" s="36">
        <v>933.59999999999991</v>
      </c>
      <c r="J157" s="36">
        <v>941.04999999999984</v>
      </c>
      <c r="K157" s="31">
        <v>926.15</v>
      </c>
      <c r="L157" s="31">
        <v>908</v>
      </c>
      <c r="M157" s="31">
        <v>0.51276999999999995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3225</v>
      </c>
      <c r="D158" s="36">
        <v>3236.5333333333333</v>
      </c>
      <c r="E158" s="36">
        <v>3188.4666666666667</v>
      </c>
      <c r="F158" s="36">
        <v>3151.9333333333334</v>
      </c>
      <c r="G158" s="36">
        <v>3103.8666666666668</v>
      </c>
      <c r="H158" s="36">
        <v>3273.0666666666666</v>
      </c>
      <c r="I158" s="36">
        <v>3321.1333333333332</v>
      </c>
      <c r="J158" s="36">
        <v>3357.6666666666665</v>
      </c>
      <c r="K158" s="31">
        <v>3284.6</v>
      </c>
      <c r="L158" s="31">
        <v>3200</v>
      </c>
      <c r="M158" s="31">
        <v>4.0647599999999997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290.95</v>
      </c>
      <c r="D159" s="36">
        <v>291.41666666666669</v>
      </c>
      <c r="E159" s="36">
        <v>288.83333333333337</v>
      </c>
      <c r="F159" s="36">
        <v>286.7166666666667</v>
      </c>
      <c r="G159" s="36">
        <v>284.13333333333338</v>
      </c>
      <c r="H159" s="36">
        <v>293.53333333333336</v>
      </c>
      <c r="I159" s="36">
        <v>296.11666666666673</v>
      </c>
      <c r="J159" s="36">
        <v>298.23333333333335</v>
      </c>
      <c r="K159" s="31">
        <v>294</v>
      </c>
      <c r="L159" s="31">
        <v>289.3</v>
      </c>
      <c r="M159" s="31">
        <v>14.58541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409.75</v>
      </c>
      <c r="D160" s="36">
        <v>408.08333333333331</v>
      </c>
      <c r="E160" s="36">
        <v>402.96666666666664</v>
      </c>
      <c r="F160" s="36">
        <v>396.18333333333334</v>
      </c>
      <c r="G160" s="36">
        <v>391.06666666666666</v>
      </c>
      <c r="H160" s="36">
        <v>414.86666666666662</v>
      </c>
      <c r="I160" s="36">
        <v>419.98333333333329</v>
      </c>
      <c r="J160" s="36">
        <v>426.76666666666659</v>
      </c>
      <c r="K160" s="31">
        <v>413.2</v>
      </c>
      <c r="L160" s="31">
        <v>401.3</v>
      </c>
      <c r="M160" s="31">
        <v>2.4806499999999998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155.15</v>
      </c>
      <c r="D161" s="36">
        <v>155.95000000000002</v>
      </c>
      <c r="E161" s="36">
        <v>153.95000000000005</v>
      </c>
      <c r="F161" s="36">
        <v>152.75000000000003</v>
      </c>
      <c r="G161" s="36">
        <v>150.75000000000006</v>
      </c>
      <c r="H161" s="36">
        <v>157.15000000000003</v>
      </c>
      <c r="I161" s="36">
        <v>159.14999999999998</v>
      </c>
      <c r="J161" s="36">
        <v>160.35000000000002</v>
      </c>
      <c r="K161" s="31">
        <v>157.94999999999999</v>
      </c>
      <c r="L161" s="31">
        <v>154.75</v>
      </c>
      <c r="M161" s="31">
        <v>113.09743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813.1</v>
      </c>
      <c r="D162" s="36">
        <v>788.4</v>
      </c>
      <c r="E162" s="36">
        <v>763.69999999999993</v>
      </c>
      <c r="F162" s="36">
        <v>714.3</v>
      </c>
      <c r="G162" s="36">
        <v>689.59999999999991</v>
      </c>
      <c r="H162" s="36">
        <v>837.8</v>
      </c>
      <c r="I162" s="36">
        <v>862.5</v>
      </c>
      <c r="J162" s="36">
        <v>911.9</v>
      </c>
      <c r="K162" s="31">
        <v>813.1</v>
      </c>
      <c r="L162" s="31">
        <v>739</v>
      </c>
      <c r="M162" s="31">
        <v>43.4893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4468.95</v>
      </c>
      <c r="D163" s="36">
        <v>4478.6333333333341</v>
      </c>
      <c r="E163" s="36">
        <v>4427.2666666666682</v>
      </c>
      <c r="F163" s="36">
        <v>4385.5833333333339</v>
      </c>
      <c r="G163" s="36">
        <v>4334.2166666666681</v>
      </c>
      <c r="H163" s="36">
        <v>4520.3166666666684</v>
      </c>
      <c r="I163" s="36">
        <v>4571.6833333333352</v>
      </c>
      <c r="J163" s="36">
        <v>4613.3666666666686</v>
      </c>
      <c r="K163" s="31">
        <v>4530</v>
      </c>
      <c r="L163" s="31">
        <v>4436.95</v>
      </c>
      <c r="M163" s="31">
        <v>0.59487999999999996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1050.8</v>
      </c>
      <c r="D164" s="36">
        <v>1047.6000000000001</v>
      </c>
      <c r="E164" s="36">
        <v>1039.2500000000002</v>
      </c>
      <c r="F164" s="36">
        <v>1027.7</v>
      </c>
      <c r="G164" s="36">
        <v>1019.3500000000001</v>
      </c>
      <c r="H164" s="36">
        <v>1059.1500000000003</v>
      </c>
      <c r="I164" s="36">
        <v>1067.5000000000002</v>
      </c>
      <c r="J164" s="36">
        <v>1079.0500000000004</v>
      </c>
      <c r="K164" s="31">
        <v>1055.95</v>
      </c>
      <c r="L164" s="31">
        <v>1036.05</v>
      </c>
      <c r="M164" s="31">
        <v>3.3298999999999999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206.1</v>
      </c>
      <c r="D165" s="36">
        <v>207.31666666666669</v>
      </c>
      <c r="E165" s="36">
        <v>203.78333333333339</v>
      </c>
      <c r="F165" s="36">
        <v>201.4666666666667</v>
      </c>
      <c r="G165" s="36">
        <v>197.93333333333339</v>
      </c>
      <c r="H165" s="36">
        <v>209.63333333333338</v>
      </c>
      <c r="I165" s="36">
        <v>213.16666666666669</v>
      </c>
      <c r="J165" s="36">
        <v>215.48333333333338</v>
      </c>
      <c r="K165" s="31">
        <v>210.85</v>
      </c>
      <c r="L165" s="31">
        <v>205</v>
      </c>
      <c r="M165" s="31">
        <v>7.2978699999999996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173.7</v>
      </c>
      <c r="D166" s="36">
        <v>173.73333333333335</v>
      </c>
      <c r="E166" s="36">
        <v>171.9666666666667</v>
      </c>
      <c r="F166" s="36">
        <v>170.23333333333335</v>
      </c>
      <c r="G166" s="36">
        <v>168.4666666666667</v>
      </c>
      <c r="H166" s="36">
        <v>175.4666666666667</v>
      </c>
      <c r="I166" s="36">
        <v>177.23333333333335</v>
      </c>
      <c r="J166" s="36">
        <v>178.9666666666667</v>
      </c>
      <c r="K166" s="31">
        <v>175.5</v>
      </c>
      <c r="L166" s="31">
        <v>172</v>
      </c>
      <c r="M166" s="31">
        <v>17.112570000000002</v>
      </c>
      <c r="N166" s="1"/>
      <c r="O166" s="1"/>
    </row>
    <row r="167" spans="1:15" ht="12.75" customHeight="1">
      <c r="A167" s="33">
        <v>157</v>
      </c>
      <c r="B167" s="53" t="s">
        <v>850</v>
      </c>
      <c r="C167" s="31">
        <v>754.45</v>
      </c>
      <c r="D167" s="36">
        <v>750.33333333333337</v>
      </c>
      <c r="E167" s="36">
        <v>744.66666666666674</v>
      </c>
      <c r="F167" s="36">
        <v>734.88333333333333</v>
      </c>
      <c r="G167" s="36">
        <v>729.2166666666667</v>
      </c>
      <c r="H167" s="36">
        <v>760.11666666666679</v>
      </c>
      <c r="I167" s="36">
        <v>765.78333333333353</v>
      </c>
      <c r="J167" s="36">
        <v>775.56666666666683</v>
      </c>
      <c r="K167" s="31">
        <v>756</v>
      </c>
      <c r="L167" s="31">
        <v>740.55</v>
      </c>
      <c r="M167" s="31">
        <v>2.1723400000000002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385.95</v>
      </c>
      <c r="D168" s="36">
        <v>386.31666666666666</v>
      </c>
      <c r="E168" s="36">
        <v>382.63333333333333</v>
      </c>
      <c r="F168" s="36">
        <v>379.31666666666666</v>
      </c>
      <c r="G168" s="36">
        <v>375.63333333333333</v>
      </c>
      <c r="H168" s="36">
        <v>389.63333333333333</v>
      </c>
      <c r="I168" s="36">
        <v>393.31666666666661</v>
      </c>
      <c r="J168" s="36">
        <v>396.63333333333333</v>
      </c>
      <c r="K168" s="31">
        <v>390</v>
      </c>
      <c r="L168" s="31">
        <v>383</v>
      </c>
      <c r="M168" s="31">
        <v>18.32423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173.35</v>
      </c>
      <c r="D169" s="36">
        <v>172.6</v>
      </c>
      <c r="E169" s="36">
        <v>171.45</v>
      </c>
      <c r="F169" s="36">
        <v>169.54999999999998</v>
      </c>
      <c r="G169" s="36">
        <v>168.39999999999998</v>
      </c>
      <c r="H169" s="36">
        <v>174.5</v>
      </c>
      <c r="I169" s="36">
        <v>175.65000000000003</v>
      </c>
      <c r="J169" s="36">
        <v>177.55</v>
      </c>
      <c r="K169" s="31">
        <v>173.75</v>
      </c>
      <c r="L169" s="31">
        <v>170.7</v>
      </c>
      <c r="M169" s="31">
        <v>73.745980000000003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1214.4000000000001</v>
      </c>
      <c r="D170" s="36">
        <v>1191.8166666666666</v>
      </c>
      <c r="E170" s="36">
        <v>1147.5833333333333</v>
      </c>
      <c r="F170" s="36">
        <v>1080.7666666666667</v>
      </c>
      <c r="G170" s="36">
        <v>1036.5333333333333</v>
      </c>
      <c r="H170" s="36">
        <v>1258.6333333333332</v>
      </c>
      <c r="I170" s="36">
        <v>1302.8666666666668</v>
      </c>
      <c r="J170" s="36">
        <v>1369.6833333333332</v>
      </c>
      <c r="K170" s="31">
        <v>1236.05</v>
      </c>
      <c r="L170" s="31">
        <v>1125</v>
      </c>
      <c r="M170" s="31">
        <v>2.0653800000000002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140.6</v>
      </c>
      <c r="D171" s="36">
        <v>140.66666666666666</v>
      </c>
      <c r="E171" s="36">
        <v>138.73333333333332</v>
      </c>
      <c r="F171" s="36">
        <v>136.86666666666667</v>
      </c>
      <c r="G171" s="36">
        <v>134.93333333333334</v>
      </c>
      <c r="H171" s="36">
        <v>142.5333333333333</v>
      </c>
      <c r="I171" s="36">
        <v>144.46666666666664</v>
      </c>
      <c r="J171" s="36">
        <v>146.33333333333329</v>
      </c>
      <c r="K171" s="31">
        <v>142.6</v>
      </c>
      <c r="L171" s="31">
        <v>138.80000000000001</v>
      </c>
      <c r="M171" s="31">
        <v>187.52199999999999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2774.45</v>
      </c>
      <c r="D172" s="36">
        <v>2788.1</v>
      </c>
      <c r="E172" s="36">
        <v>2746.35</v>
      </c>
      <c r="F172" s="36">
        <v>2718.25</v>
      </c>
      <c r="G172" s="36">
        <v>2676.5</v>
      </c>
      <c r="H172" s="36">
        <v>2816.2</v>
      </c>
      <c r="I172" s="36">
        <v>2857.95</v>
      </c>
      <c r="J172" s="36">
        <v>2886.0499999999997</v>
      </c>
      <c r="K172" s="31">
        <v>2829.85</v>
      </c>
      <c r="L172" s="31">
        <v>2760</v>
      </c>
      <c r="M172" s="31">
        <v>0.16653999999999999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3431.55</v>
      </c>
      <c r="D173" s="36">
        <v>3395.5</v>
      </c>
      <c r="E173" s="36">
        <v>3327.15</v>
      </c>
      <c r="F173" s="36">
        <v>3222.75</v>
      </c>
      <c r="G173" s="36">
        <v>3154.4</v>
      </c>
      <c r="H173" s="36">
        <v>3499.9</v>
      </c>
      <c r="I173" s="36">
        <v>3568.2500000000005</v>
      </c>
      <c r="J173" s="36">
        <v>3672.65</v>
      </c>
      <c r="K173" s="31">
        <v>3463.85</v>
      </c>
      <c r="L173" s="31">
        <v>3291.1</v>
      </c>
      <c r="M173" s="31">
        <v>0.307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293.89999999999998</v>
      </c>
      <c r="D174" s="36">
        <v>298.63333333333333</v>
      </c>
      <c r="E174" s="36">
        <v>287.91666666666663</v>
      </c>
      <c r="F174" s="36">
        <v>281.93333333333328</v>
      </c>
      <c r="G174" s="36">
        <v>271.21666666666658</v>
      </c>
      <c r="H174" s="36">
        <v>304.61666666666667</v>
      </c>
      <c r="I174" s="36">
        <v>315.33333333333337</v>
      </c>
      <c r="J174" s="36">
        <v>321.31666666666672</v>
      </c>
      <c r="K174" s="31">
        <v>309.35000000000002</v>
      </c>
      <c r="L174" s="31">
        <v>292.64999999999998</v>
      </c>
      <c r="M174" s="31">
        <v>16.524789999999999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1767.85</v>
      </c>
      <c r="D175" s="36">
        <v>1775.95</v>
      </c>
      <c r="E175" s="36">
        <v>1726.9</v>
      </c>
      <c r="F175" s="36">
        <v>1685.95</v>
      </c>
      <c r="G175" s="36">
        <v>1636.9</v>
      </c>
      <c r="H175" s="36">
        <v>1816.9</v>
      </c>
      <c r="I175" s="36">
        <v>1865.9499999999998</v>
      </c>
      <c r="J175" s="36">
        <v>1906.9</v>
      </c>
      <c r="K175" s="31">
        <v>1825</v>
      </c>
      <c r="L175" s="31">
        <v>1735</v>
      </c>
      <c r="M175" s="31">
        <v>6.17042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1686.35</v>
      </c>
      <c r="D176" s="36">
        <v>1694.1166666666668</v>
      </c>
      <c r="E176" s="36">
        <v>1673.2333333333336</v>
      </c>
      <c r="F176" s="36">
        <v>1660.1166666666668</v>
      </c>
      <c r="G176" s="36">
        <v>1639.2333333333336</v>
      </c>
      <c r="H176" s="36">
        <v>1707.2333333333336</v>
      </c>
      <c r="I176" s="36">
        <v>1728.1166666666668</v>
      </c>
      <c r="J176" s="36">
        <v>1741.2333333333336</v>
      </c>
      <c r="K176" s="31">
        <v>1715</v>
      </c>
      <c r="L176" s="31">
        <v>1681</v>
      </c>
      <c r="M176" s="31">
        <v>1.4025000000000001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806.5</v>
      </c>
      <c r="D177" s="36">
        <v>801.43333333333339</v>
      </c>
      <c r="E177" s="36">
        <v>783.86666666666679</v>
      </c>
      <c r="F177" s="36">
        <v>761.23333333333335</v>
      </c>
      <c r="G177" s="36">
        <v>743.66666666666674</v>
      </c>
      <c r="H177" s="36">
        <v>824.06666666666683</v>
      </c>
      <c r="I177" s="36">
        <v>841.63333333333344</v>
      </c>
      <c r="J177" s="36">
        <v>864.26666666666688</v>
      </c>
      <c r="K177" s="31">
        <v>819</v>
      </c>
      <c r="L177" s="31">
        <v>778.8</v>
      </c>
      <c r="M177" s="31">
        <v>15.043049999999999</v>
      </c>
      <c r="N177" s="1"/>
      <c r="O177" s="1"/>
    </row>
    <row r="178" spans="1:15" ht="12.75" customHeight="1">
      <c r="A178" s="33">
        <v>168</v>
      </c>
      <c r="B178" s="53" t="s">
        <v>855</v>
      </c>
      <c r="C178" s="31">
        <v>974.85</v>
      </c>
      <c r="D178" s="36">
        <v>982.6</v>
      </c>
      <c r="E178" s="36">
        <v>962.25</v>
      </c>
      <c r="F178" s="36">
        <v>949.65</v>
      </c>
      <c r="G178" s="36">
        <v>929.3</v>
      </c>
      <c r="H178" s="36">
        <v>995.2</v>
      </c>
      <c r="I178" s="36">
        <v>1015.5500000000002</v>
      </c>
      <c r="J178" s="36">
        <v>1028.1500000000001</v>
      </c>
      <c r="K178" s="31">
        <v>1002.95</v>
      </c>
      <c r="L178" s="31">
        <v>970</v>
      </c>
      <c r="M178" s="31">
        <v>14.69171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1488.85</v>
      </c>
      <c r="D179" s="36">
        <v>1492.6833333333334</v>
      </c>
      <c r="E179" s="36">
        <v>1478.3666666666668</v>
      </c>
      <c r="F179" s="36">
        <v>1467.8833333333334</v>
      </c>
      <c r="G179" s="36">
        <v>1453.5666666666668</v>
      </c>
      <c r="H179" s="36">
        <v>1503.1666666666667</v>
      </c>
      <c r="I179" s="36">
        <v>1517.4833333333333</v>
      </c>
      <c r="J179" s="36">
        <v>1527.9666666666667</v>
      </c>
      <c r="K179" s="31">
        <v>1507</v>
      </c>
      <c r="L179" s="31">
        <v>1482.2</v>
      </c>
      <c r="M179" s="31">
        <v>1.5655600000000001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61.35</v>
      </c>
      <c r="D180" s="36">
        <v>61.75</v>
      </c>
      <c r="E180" s="36">
        <v>60.8</v>
      </c>
      <c r="F180" s="36">
        <v>60.25</v>
      </c>
      <c r="G180" s="36">
        <v>59.3</v>
      </c>
      <c r="H180" s="36">
        <v>62.3</v>
      </c>
      <c r="I180" s="36">
        <v>63.25</v>
      </c>
      <c r="J180" s="36">
        <v>63.8</v>
      </c>
      <c r="K180" s="31">
        <v>62.7</v>
      </c>
      <c r="L180" s="31">
        <v>61.2</v>
      </c>
      <c r="M180" s="31">
        <v>80.689300000000003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1319.7</v>
      </c>
      <c r="D181" s="36">
        <v>1323.3333333333333</v>
      </c>
      <c r="E181" s="36">
        <v>1306.6666666666665</v>
      </c>
      <c r="F181" s="36">
        <v>1293.6333333333332</v>
      </c>
      <c r="G181" s="36">
        <v>1276.9666666666665</v>
      </c>
      <c r="H181" s="36">
        <v>1336.3666666666666</v>
      </c>
      <c r="I181" s="36">
        <v>1353.0333333333331</v>
      </c>
      <c r="J181" s="36">
        <v>1366.0666666666666</v>
      </c>
      <c r="K181" s="31">
        <v>1340</v>
      </c>
      <c r="L181" s="31">
        <v>1310.3</v>
      </c>
      <c r="M181" s="31">
        <v>0.83936999999999995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2116.6999999999998</v>
      </c>
      <c r="D182" s="36">
        <v>2123.5666666666666</v>
      </c>
      <c r="E182" s="36">
        <v>2103.1333333333332</v>
      </c>
      <c r="F182" s="36">
        <v>2089.5666666666666</v>
      </c>
      <c r="G182" s="36">
        <v>2069.1333333333332</v>
      </c>
      <c r="H182" s="36">
        <v>2137.1333333333332</v>
      </c>
      <c r="I182" s="36">
        <v>2157.5666666666666</v>
      </c>
      <c r="J182" s="36">
        <v>2171.1333333333332</v>
      </c>
      <c r="K182" s="31">
        <v>2144</v>
      </c>
      <c r="L182" s="31">
        <v>2110</v>
      </c>
      <c r="M182" s="31">
        <v>0.48499999999999999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513.4</v>
      </c>
      <c r="D183" s="36">
        <v>515.35</v>
      </c>
      <c r="E183" s="36">
        <v>510.20000000000005</v>
      </c>
      <c r="F183" s="36">
        <v>507</v>
      </c>
      <c r="G183" s="36">
        <v>501.85</v>
      </c>
      <c r="H183" s="36">
        <v>518.55000000000007</v>
      </c>
      <c r="I183" s="36">
        <v>523.69999999999993</v>
      </c>
      <c r="J183" s="36">
        <v>526.90000000000009</v>
      </c>
      <c r="K183" s="31">
        <v>520.5</v>
      </c>
      <c r="L183" s="31">
        <v>512.15</v>
      </c>
      <c r="M183" s="31">
        <v>2.3444099999999999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1038.7</v>
      </c>
      <c r="D184" s="36">
        <v>1039.1333333333334</v>
      </c>
      <c r="E184" s="36">
        <v>1029.666666666667</v>
      </c>
      <c r="F184" s="36">
        <v>1020.6333333333334</v>
      </c>
      <c r="G184" s="36">
        <v>1011.166666666667</v>
      </c>
      <c r="H184" s="36">
        <v>1048.166666666667</v>
      </c>
      <c r="I184" s="36">
        <v>1057.6333333333337</v>
      </c>
      <c r="J184" s="36">
        <v>1066.666666666667</v>
      </c>
      <c r="K184" s="31">
        <v>1048.5999999999999</v>
      </c>
      <c r="L184" s="31">
        <v>1030.0999999999999</v>
      </c>
      <c r="M184" s="31">
        <v>4.6443399999999997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653.9</v>
      </c>
      <c r="D185" s="36">
        <v>651.15</v>
      </c>
      <c r="E185" s="36">
        <v>645.29999999999995</v>
      </c>
      <c r="F185" s="36">
        <v>636.69999999999993</v>
      </c>
      <c r="G185" s="36">
        <v>630.84999999999991</v>
      </c>
      <c r="H185" s="36">
        <v>659.75</v>
      </c>
      <c r="I185" s="36">
        <v>665.60000000000014</v>
      </c>
      <c r="J185" s="36">
        <v>674.2</v>
      </c>
      <c r="K185" s="31">
        <v>657</v>
      </c>
      <c r="L185" s="31">
        <v>642.54999999999995</v>
      </c>
      <c r="M185" s="31">
        <v>1.7494000000000001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1936.7</v>
      </c>
      <c r="D186" s="36">
        <v>1929.1666666666667</v>
      </c>
      <c r="E186" s="36">
        <v>1914.5333333333335</v>
      </c>
      <c r="F186" s="36">
        <v>1892.3666666666668</v>
      </c>
      <c r="G186" s="36">
        <v>1877.7333333333336</v>
      </c>
      <c r="H186" s="36">
        <v>1951.3333333333335</v>
      </c>
      <c r="I186" s="36">
        <v>1965.9666666666667</v>
      </c>
      <c r="J186" s="36">
        <v>1988.1333333333334</v>
      </c>
      <c r="K186" s="31">
        <v>1943.8</v>
      </c>
      <c r="L186" s="31">
        <v>1907</v>
      </c>
      <c r="M186" s="31">
        <v>5.7378900000000002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392.25</v>
      </c>
      <c r="D187" s="36">
        <v>391.0333333333333</v>
      </c>
      <c r="E187" s="36">
        <v>387.06666666666661</v>
      </c>
      <c r="F187" s="36">
        <v>381.88333333333333</v>
      </c>
      <c r="G187" s="36">
        <v>377.91666666666663</v>
      </c>
      <c r="H187" s="36">
        <v>396.21666666666658</v>
      </c>
      <c r="I187" s="36">
        <v>400.18333333333328</v>
      </c>
      <c r="J187" s="36">
        <v>405.36666666666656</v>
      </c>
      <c r="K187" s="31">
        <v>395</v>
      </c>
      <c r="L187" s="31">
        <v>385.85</v>
      </c>
      <c r="M187" s="31">
        <v>14.272869999999999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513.79999999999995</v>
      </c>
      <c r="D188" s="36">
        <v>516.91666666666663</v>
      </c>
      <c r="E188" s="36">
        <v>508.93333333333328</v>
      </c>
      <c r="F188" s="36">
        <v>504.06666666666661</v>
      </c>
      <c r="G188" s="36">
        <v>496.08333333333326</v>
      </c>
      <c r="H188" s="36">
        <v>521.7833333333333</v>
      </c>
      <c r="I188" s="36">
        <v>529.76666666666665</v>
      </c>
      <c r="J188" s="36">
        <v>534.63333333333333</v>
      </c>
      <c r="K188" s="31">
        <v>524.9</v>
      </c>
      <c r="L188" s="31">
        <v>512.04999999999995</v>
      </c>
      <c r="M188" s="31">
        <v>7.6228400000000001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2057.75</v>
      </c>
      <c r="D189" s="36">
        <v>2062.7666666666669</v>
      </c>
      <c r="E189" s="36">
        <v>2040.5333333333338</v>
      </c>
      <c r="F189" s="36">
        <v>2023.3166666666668</v>
      </c>
      <c r="G189" s="36">
        <v>2001.0833333333337</v>
      </c>
      <c r="H189" s="36">
        <v>2079.9833333333336</v>
      </c>
      <c r="I189" s="36">
        <v>2102.2166666666662</v>
      </c>
      <c r="J189" s="36">
        <v>2119.4333333333338</v>
      </c>
      <c r="K189" s="31">
        <v>2085</v>
      </c>
      <c r="L189" s="31">
        <v>2045.55</v>
      </c>
      <c r="M189" s="31">
        <v>3.5920299999999998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887.9</v>
      </c>
      <c r="D190" s="36">
        <v>893.30000000000007</v>
      </c>
      <c r="E190" s="36">
        <v>877.60000000000014</v>
      </c>
      <c r="F190" s="36">
        <v>867.30000000000007</v>
      </c>
      <c r="G190" s="36">
        <v>851.60000000000014</v>
      </c>
      <c r="H190" s="36">
        <v>903.60000000000014</v>
      </c>
      <c r="I190" s="36">
        <v>919.30000000000018</v>
      </c>
      <c r="J190" s="36">
        <v>929.60000000000014</v>
      </c>
      <c r="K190" s="31">
        <v>909</v>
      </c>
      <c r="L190" s="31">
        <v>883</v>
      </c>
      <c r="M190" s="31">
        <v>3.2649699999999999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347</v>
      </c>
      <c r="D191" s="36">
        <v>343.66666666666669</v>
      </c>
      <c r="E191" s="36">
        <v>338.33333333333337</v>
      </c>
      <c r="F191" s="36">
        <v>329.66666666666669</v>
      </c>
      <c r="G191" s="36">
        <v>324.33333333333337</v>
      </c>
      <c r="H191" s="36">
        <v>352.33333333333337</v>
      </c>
      <c r="I191" s="36">
        <v>357.66666666666674</v>
      </c>
      <c r="J191" s="36">
        <v>366.33333333333337</v>
      </c>
      <c r="K191" s="31">
        <v>349</v>
      </c>
      <c r="L191" s="31">
        <v>335</v>
      </c>
      <c r="M191" s="31">
        <v>3.0690599999999999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2164.8000000000002</v>
      </c>
      <c r="D192" s="36">
        <v>2189.9333333333334</v>
      </c>
      <c r="E192" s="36">
        <v>2129.8666666666668</v>
      </c>
      <c r="F192" s="36">
        <v>2094.9333333333334</v>
      </c>
      <c r="G192" s="36">
        <v>2034.8666666666668</v>
      </c>
      <c r="H192" s="36">
        <v>2224.8666666666668</v>
      </c>
      <c r="I192" s="36">
        <v>2284.9333333333334</v>
      </c>
      <c r="J192" s="36">
        <v>2319.8666666666668</v>
      </c>
      <c r="K192" s="31">
        <v>2250</v>
      </c>
      <c r="L192" s="31">
        <v>2155</v>
      </c>
      <c r="M192" s="31">
        <v>0.88249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753.75</v>
      </c>
      <c r="D193" s="36">
        <v>755.15</v>
      </c>
      <c r="E193" s="36">
        <v>742.34999999999991</v>
      </c>
      <c r="F193" s="36">
        <v>730.94999999999993</v>
      </c>
      <c r="G193" s="36">
        <v>718.14999999999986</v>
      </c>
      <c r="H193" s="36">
        <v>766.55</v>
      </c>
      <c r="I193" s="36">
        <v>779.34999999999991</v>
      </c>
      <c r="J193" s="36">
        <v>790.75</v>
      </c>
      <c r="K193" s="31">
        <v>767.95</v>
      </c>
      <c r="L193" s="31">
        <v>743.75</v>
      </c>
      <c r="M193" s="31">
        <v>3.49343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380.45</v>
      </c>
      <c r="D194" s="36">
        <v>382.18333333333339</v>
      </c>
      <c r="E194" s="36">
        <v>368.36666666666679</v>
      </c>
      <c r="F194" s="36">
        <v>356.28333333333342</v>
      </c>
      <c r="G194" s="36">
        <v>342.46666666666681</v>
      </c>
      <c r="H194" s="36">
        <v>394.26666666666677</v>
      </c>
      <c r="I194" s="36">
        <v>408.08333333333337</v>
      </c>
      <c r="J194" s="36">
        <v>420.16666666666674</v>
      </c>
      <c r="K194" s="31">
        <v>396</v>
      </c>
      <c r="L194" s="31">
        <v>370.1</v>
      </c>
      <c r="M194" s="31">
        <v>25.466419999999999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2836.05</v>
      </c>
      <c r="D195" s="36">
        <v>2865.2833333333333</v>
      </c>
      <c r="E195" s="36">
        <v>2790.7666666666664</v>
      </c>
      <c r="F195" s="36">
        <v>2745.4833333333331</v>
      </c>
      <c r="G195" s="36">
        <v>2670.9666666666662</v>
      </c>
      <c r="H195" s="36">
        <v>2910.5666666666666</v>
      </c>
      <c r="I195" s="36">
        <v>2985.0833333333339</v>
      </c>
      <c r="J195" s="36">
        <v>3030.3666666666668</v>
      </c>
      <c r="K195" s="31">
        <v>2939.8</v>
      </c>
      <c r="L195" s="31">
        <v>2820</v>
      </c>
      <c r="M195" s="31">
        <v>1.81186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441.45</v>
      </c>
      <c r="D196" s="36">
        <v>442.88333333333338</v>
      </c>
      <c r="E196" s="36">
        <v>439.56666666666678</v>
      </c>
      <c r="F196" s="36">
        <v>437.68333333333339</v>
      </c>
      <c r="G196" s="36">
        <v>434.36666666666679</v>
      </c>
      <c r="H196" s="36">
        <v>444.76666666666677</v>
      </c>
      <c r="I196" s="36">
        <v>448.08333333333337</v>
      </c>
      <c r="J196" s="36">
        <v>449.96666666666675</v>
      </c>
      <c r="K196" s="31">
        <v>446.2</v>
      </c>
      <c r="L196" s="31">
        <v>441</v>
      </c>
      <c r="M196" s="31">
        <v>7.3729300000000002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737.45</v>
      </c>
      <c r="D197" s="36">
        <v>731.31666666666661</v>
      </c>
      <c r="E197" s="36">
        <v>718.63333333333321</v>
      </c>
      <c r="F197" s="36">
        <v>699.81666666666661</v>
      </c>
      <c r="G197" s="36">
        <v>687.13333333333321</v>
      </c>
      <c r="H197" s="36">
        <v>750.13333333333321</v>
      </c>
      <c r="I197" s="36">
        <v>762.81666666666661</v>
      </c>
      <c r="J197" s="36">
        <v>781.63333333333321</v>
      </c>
      <c r="K197" s="31">
        <v>744</v>
      </c>
      <c r="L197" s="31">
        <v>712.5</v>
      </c>
      <c r="M197" s="31">
        <v>34.796059999999997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151.25</v>
      </c>
      <c r="D198" s="36">
        <v>149.78333333333333</v>
      </c>
      <c r="E198" s="36">
        <v>146.61666666666667</v>
      </c>
      <c r="F198" s="36">
        <v>141.98333333333335</v>
      </c>
      <c r="G198" s="36">
        <v>138.81666666666669</v>
      </c>
      <c r="H198" s="36">
        <v>154.41666666666666</v>
      </c>
      <c r="I198" s="36">
        <v>157.58333333333334</v>
      </c>
      <c r="J198" s="36">
        <v>162.21666666666664</v>
      </c>
      <c r="K198" s="31">
        <v>152.94999999999999</v>
      </c>
      <c r="L198" s="31">
        <v>145.15</v>
      </c>
      <c r="M198" s="31">
        <v>84.633939999999996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224.1</v>
      </c>
      <c r="D199" s="36">
        <v>221.75</v>
      </c>
      <c r="E199" s="36">
        <v>215.25</v>
      </c>
      <c r="F199" s="36">
        <v>206.4</v>
      </c>
      <c r="G199" s="36">
        <v>199.9</v>
      </c>
      <c r="H199" s="36">
        <v>230.6</v>
      </c>
      <c r="I199" s="36">
        <v>237.1</v>
      </c>
      <c r="J199" s="36">
        <v>245.95</v>
      </c>
      <c r="K199" s="31">
        <v>228.25</v>
      </c>
      <c r="L199" s="31">
        <v>212.9</v>
      </c>
      <c r="M199" s="31">
        <v>195.72149999999999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282.89999999999998</v>
      </c>
      <c r="D200" s="36">
        <v>283.43333333333334</v>
      </c>
      <c r="E200" s="36">
        <v>279.06666666666666</v>
      </c>
      <c r="F200" s="36">
        <v>275.23333333333335</v>
      </c>
      <c r="G200" s="36">
        <v>270.86666666666667</v>
      </c>
      <c r="H200" s="36">
        <v>287.26666666666665</v>
      </c>
      <c r="I200" s="36">
        <v>291.63333333333333</v>
      </c>
      <c r="J200" s="36">
        <v>295.46666666666664</v>
      </c>
      <c r="K200" s="31">
        <v>287.8</v>
      </c>
      <c r="L200" s="31">
        <v>279.60000000000002</v>
      </c>
      <c r="M200" s="31">
        <v>12.51566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1710.7</v>
      </c>
      <c r="D201" s="36">
        <v>1727.5666666666666</v>
      </c>
      <c r="E201" s="36">
        <v>1690.1333333333332</v>
      </c>
      <c r="F201" s="36">
        <v>1669.5666666666666</v>
      </c>
      <c r="G201" s="36">
        <v>1632.1333333333332</v>
      </c>
      <c r="H201" s="36">
        <v>1748.1333333333332</v>
      </c>
      <c r="I201" s="36">
        <v>1785.5666666666666</v>
      </c>
      <c r="J201" s="36">
        <v>1806.1333333333332</v>
      </c>
      <c r="K201" s="31">
        <v>1765</v>
      </c>
      <c r="L201" s="31">
        <v>1707</v>
      </c>
      <c r="M201" s="31">
        <v>2.3343799999999999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840.35</v>
      </c>
      <c r="D202" s="36">
        <v>843.95000000000016</v>
      </c>
      <c r="E202" s="36">
        <v>833.60000000000036</v>
      </c>
      <c r="F202" s="36">
        <v>826.85000000000025</v>
      </c>
      <c r="G202" s="36">
        <v>816.50000000000045</v>
      </c>
      <c r="H202" s="36">
        <v>850.70000000000027</v>
      </c>
      <c r="I202" s="36">
        <v>861.05</v>
      </c>
      <c r="J202" s="36">
        <v>867.80000000000018</v>
      </c>
      <c r="K202" s="31">
        <v>854.3</v>
      </c>
      <c r="L202" s="31">
        <v>837.2</v>
      </c>
      <c r="M202" s="31">
        <v>5.6223799999999997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1324.45</v>
      </c>
      <c r="D203" s="36">
        <v>1328.15</v>
      </c>
      <c r="E203" s="36">
        <v>1316.4</v>
      </c>
      <c r="F203" s="36">
        <v>1308.3499999999999</v>
      </c>
      <c r="G203" s="36">
        <v>1296.5999999999999</v>
      </c>
      <c r="H203" s="36">
        <v>1336.2000000000003</v>
      </c>
      <c r="I203" s="36">
        <v>1347.9500000000003</v>
      </c>
      <c r="J203" s="36">
        <v>1356.0000000000005</v>
      </c>
      <c r="K203" s="31">
        <v>1339.9</v>
      </c>
      <c r="L203" s="31">
        <v>1320.1</v>
      </c>
      <c r="M203" s="31">
        <v>6.58995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1329.55</v>
      </c>
      <c r="D204" s="36">
        <v>1329.6833333333334</v>
      </c>
      <c r="E204" s="36">
        <v>1319.4166666666667</v>
      </c>
      <c r="F204" s="36">
        <v>1309.2833333333333</v>
      </c>
      <c r="G204" s="36">
        <v>1299.0166666666667</v>
      </c>
      <c r="H204" s="36">
        <v>1339.8166666666668</v>
      </c>
      <c r="I204" s="36">
        <v>1350.0833333333333</v>
      </c>
      <c r="J204" s="36">
        <v>1360.2166666666669</v>
      </c>
      <c r="K204" s="31">
        <v>1339.95</v>
      </c>
      <c r="L204" s="31">
        <v>1319.55</v>
      </c>
      <c r="M204" s="31">
        <v>20.772449999999999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2992.1</v>
      </c>
      <c r="D205" s="36">
        <v>3009.35</v>
      </c>
      <c r="E205" s="36">
        <v>2969.75</v>
      </c>
      <c r="F205" s="36">
        <v>2947.4</v>
      </c>
      <c r="G205" s="36">
        <v>2907.8</v>
      </c>
      <c r="H205" s="36">
        <v>3031.7</v>
      </c>
      <c r="I205" s="36">
        <v>3071.2999999999993</v>
      </c>
      <c r="J205" s="36">
        <v>3093.6499999999996</v>
      </c>
      <c r="K205" s="31">
        <v>3048.95</v>
      </c>
      <c r="L205" s="31">
        <v>2987</v>
      </c>
      <c r="M205" s="31">
        <v>4.1491300000000004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1627.8</v>
      </c>
      <c r="D206" s="36">
        <v>1627.6333333333332</v>
      </c>
      <c r="E206" s="36">
        <v>1616.8166666666664</v>
      </c>
      <c r="F206" s="36">
        <v>1605.8333333333333</v>
      </c>
      <c r="G206" s="36">
        <v>1595.0166666666664</v>
      </c>
      <c r="H206" s="36">
        <v>1638.6166666666663</v>
      </c>
      <c r="I206" s="36">
        <v>1649.4333333333329</v>
      </c>
      <c r="J206" s="36">
        <v>1660.4166666666663</v>
      </c>
      <c r="K206" s="31">
        <v>1638.45</v>
      </c>
      <c r="L206" s="31">
        <v>1616.65</v>
      </c>
      <c r="M206" s="31">
        <v>193.06530000000001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677.35</v>
      </c>
      <c r="D207" s="36">
        <v>678.06666666666672</v>
      </c>
      <c r="E207" s="36">
        <v>674.33333333333348</v>
      </c>
      <c r="F207" s="36">
        <v>671.31666666666672</v>
      </c>
      <c r="G207" s="36">
        <v>667.58333333333348</v>
      </c>
      <c r="H207" s="36">
        <v>681.08333333333348</v>
      </c>
      <c r="I207" s="36">
        <v>684.81666666666683</v>
      </c>
      <c r="J207" s="36">
        <v>687.83333333333348</v>
      </c>
      <c r="K207" s="31">
        <v>681.8</v>
      </c>
      <c r="L207" s="31">
        <v>675.05</v>
      </c>
      <c r="M207" s="31">
        <v>16.27777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3761.05</v>
      </c>
      <c r="D208" s="36">
        <v>3771.8666666666668</v>
      </c>
      <c r="E208" s="36">
        <v>3718.7333333333336</v>
      </c>
      <c r="F208" s="36">
        <v>3676.416666666667</v>
      </c>
      <c r="G208" s="36">
        <v>3623.2833333333338</v>
      </c>
      <c r="H208" s="36">
        <v>3814.1833333333334</v>
      </c>
      <c r="I208" s="36">
        <v>3867.3166666666666</v>
      </c>
      <c r="J208" s="36">
        <v>3909.6333333333332</v>
      </c>
      <c r="K208" s="31">
        <v>3825</v>
      </c>
      <c r="L208" s="31">
        <v>3729.55</v>
      </c>
      <c r="M208" s="31">
        <v>6.72675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66.45</v>
      </c>
      <c r="D209" s="36">
        <v>66.600000000000009</v>
      </c>
      <c r="E209" s="36">
        <v>65.800000000000011</v>
      </c>
      <c r="F209" s="36">
        <v>65.150000000000006</v>
      </c>
      <c r="G209" s="36">
        <v>64.350000000000009</v>
      </c>
      <c r="H209" s="36">
        <v>67.250000000000014</v>
      </c>
      <c r="I209" s="36">
        <v>68.05</v>
      </c>
      <c r="J209" s="36">
        <v>68.700000000000017</v>
      </c>
      <c r="K209" s="31">
        <v>67.400000000000006</v>
      </c>
      <c r="L209" s="31">
        <v>65.95</v>
      </c>
      <c r="M209" s="31">
        <v>55.110410000000002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289.60000000000002</v>
      </c>
      <c r="D210" s="36">
        <v>289.7</v>
      </c>
      <c r="E210" s="36">
        <v>285.39999999999998</v>
      </c>
      <c r="F210" s="36">
        <v>281.2</v>
      </c>
      <c r="G210" s="36">
        <v>276.89999999999998</v>
      </c>
      <c r="H210" s="36">
        <v>293.89999999999998</v>
      </c>
      <c r="I210" s="36">
        <v>298.20000000000005</v>
      </c>
      <c r="J210" s="36">
        <v>302.39999999999998</v>
      </c>
      <c r="K210" s="31">
        <v>294</v>
      </c>
      <c r="L210" s="31">
        <v>285.5</v>
      </c>
      <c r="M210" s="31">
        <v>3.1882899999999998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523</v>
      </c>
      <c r="D211" s="36">
        <v>521.85</v>
      </c>
      <c r="E211" s="36">
        <v>516.75</v>
      </c>
      <c r="F211" s="36">
        <v>510.5</v>
      </c>
      <c r="G211" s="36">
        <v>505.4</v>
      </c>
      <c r="H211" s="36">
        <v>528.1</v>
      </c>
      <c r="I211" s="36">
        <v>533.20000000000016</v>
      </c>
      <c r="J211" s="36">
        <v>539.45000000000005</v>
      </c>
      <c r="K211" s="31">
        <v>526.95000000000005</v>
      </c>
      <c r="L211" s="31">
        <v>515.6</v>
      </c>
      <c r="M211" s="31">
        <v>48.319560000000003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1006.45</v>
      </c>
      <c r="D212" s="36">
        <v>1009.4833333333332</v>
      </c>
      <c r="E212" s="36">
        <v>999.96666666666647</v>
      </c>
      <c r="F212" s="36">
        <v>993.48333333333323</v>
      </c>
      <c r="G212" s="36">
        <v>983.96666666666647</v>
      </c>
      <c r="H212" s="36">
        <v>1015.9666666666665</v>
      </c>
      <c r="I212" s="36">
        <v>1025.4833333333331</v>
      </c>
      <c r="J212" s="36">
        <v>1031.9666666666665</v>
      </c>
      <c r="K212" s="31">
        <v>1019</v>
      </c>
      <c r="L212" s="31">
        <v>1003</v>
      </c>
      <c r="M212" s="31">
        <v>0.30604999999999999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2714.6</v>
      </c>
      <c r="D213" s="36">
        <v>2675.1</v>
      </c>
      <c r="E213" s="36">
        <v>2596.0499999999997</v>
      </c>
      <c r="F213" s="36">
        <v>2477.5</v>
      </c>
      <c r="G213" s="36">
        <v>2398.4499999999998</v>
      </c>
      <c r="H213" s="36">
        <v>2793.6499999999996</v>
      </c>
      <c r="I213" s="36">
        <v>2872.7</v>
      </c>
      <c r="J213" s="36">
        <v>2991.2499999999995</v>
      </c>
      <c r="K213" s="31">
        <v>2754.15</v>
      </c>
      <c r="L213" s="31">
        <v>2556.5500000000002</v>
      </c>
      <c r="M213" s="31">
        <v>60.782960000000003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180.3</v>
      </c>
      <c r="D214" s="36">
        <v>179.20000000000002</v>
      </c>
      <c r="E214" s="36">
        <v>177.10000000000002</v>
      </c>
      <c r="F214" s="36">
        <v>173.9</v>
      </c>
      <c r="G214" s="36">
        <v>171.8</v>
      </c>
      <c r="H214" s="36">
        <v>182.40000000000003</v>
      </c>
      <c r="I214" s="36">
        <v>184.5</v>
      </c>
      <c r="J214" s="36">
        <v>187.70000000000005</v>
      </c>
      <c r="K214" s="31">
        <v>181.3</v>
      </c>
      <c r="L214" s="31">
        <v>176</v>
      </c>
      <c r="M214" s="31">
        <v>88.945059999999998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384.25</v>
      </c>
      <c r="D215" s="36">
        <v>382.93333333333334</v>
      </c>
      <c r="E215" s="36">
        <v>375.9666666666667</v>
      </c>
      <c r="F215" s="36">
        <v>367.68333333333334</v>
      </c>
      <c r="G215" s="36">
        <v>360.7166666666667</v>
      </c>
      <c r="H215" s="36">
        <v>391.2166666666667</v>
      </c>
      <c r="I215" s="36">
        <v>398.18333333333328</v>
      </c>
      <c r="J215" s="36">
        <v>406.4666666666667</v>
      </c>
      <c r="K215" s="31">
        <v>389.9</v>
      </c>
      <c r="L215" s="31">
        <v>374.65</v>
      </c>
      <c r="M215" s="31">
        <v>67.828130000000002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2567.65</v>
      </c>
      <c r="D216" s="36">
        <v>2571.4500000000003</v>
      </c>
      <c r="E216" s="36">
        <v>2559.2000000000007</v>
      </c>
      <c r="F216" s="36">
        <v>2550.7500000000005</v>
      </c>
      <c r="G216" s="36">
        <v>2538.5000000000009</v>
      </c>
      <c r="H216" s="36">
        <v>2579.9000000000005</v>
      </c>
      <c r="I216" s="36">
        <v>2592.1499999999996</v>
      </c>
      <c r="J216" s="36">
        <v>2600.6000000000004</v>
      </c>
      <c r="K216" s="31">
        <v>2583.6999999999998</v>
      </c>
      <c r="L216" s="31">
        <v>2563</v>
      </c>
      <c r="M216" s="31">
        <v>15.737539999999999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325.64999999999998</v>
      </c>
      <c r="D217" s="36">
        <v>327.55</v>
      </c>
      <c r="E217" s="36">
        <v>323.10000000000002</v>
      </c>
      <c r="F217" s="36">
        <v>320.55</v>
      </c>
      <c r="G217" s="36">
        <v>316.10000000000002</v>
      </c>
      <c r="H217" s="36">
        <v>330.1</v>
      </c>
      <c r="I217" s="36">
        <v>334.54999999999995</v>
      </c>
      <c r="J217" s="36">
        <v>337.1</v>
      </c>
      <c r="K217" s="31">
        <v>332</v>
      </c>
      <c r="L217" s="31">
        <v>325</v>
      </c>
      <c r="M217" s="31">
        <v>29.345140000000001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4815.2</v>
      </c>
      <c r="D218" s="36">
        <v>4806.7333333333336</v>
      </c>
      <c r="E218" s="36">
        <v>4753.4666666666672</v>
      </c>
      <c r="F218" s="36">
        <v>4691.7333333333336</v>
      </c>
      <c r="G218" s="36">
        <v>4638.4666666666672</v>
      </c>
      <c r="H218" s="36">
        <v>4868.4666666666672</v>
      </c>
      <c r="I218" s="36">
        <v>4921.7333333333336</v>
      </c>
      <c r="J218" s="36">
        <v>4983.4666666666672</v>
      </c>
      <c r="K218" s="31">
        <v>4860</v>
      </c>
      <c r="L218" s="31">
        <v>4745</v>
      </c>
      <c r="M218" s="31">
        <v>0.75017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542.4</v>
      </c>
      <c r="D219" s="36">
        <v>540.38333333333333</v>
      </c>
      <c r="E219" s="36">
        <v>532.56666666666661</v>
      </c>
      <c r="F219" s="36">
        <v>522.73333333333323</v>
      </c>
      <c r="G219" s="36">
        <v>514.91666666666652</v>
      </c>
      <c r="H219" s="36">
        <v>550.2166666666667</v>
      </c>
      <c r="I219" s="36">
        <v>558.03333333333353</v>
      </c>
      <c r="J219" s="36">
        <v>567.86666666666679</v>
      </c>
      <c r="K219" s="31">
        <v>548.20000000000005</v>
      </c>
      <c r="L219" s="31">
        <v>530.54999999999995</v>
      </c>
      <c r="M219" s="31">
        <v>0.70277000000000001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951.2</v>
      </c>
      <c r="D220" s="36">
        <v>948.4</v>
      </c>
      <c r="E220" s="36">
        <v>926.8</v>
      </c>
      <c r="F220" s="36">
        <v>902.4</v>
      </c>
      <c r="G220" s="36">
        <v>880.8</v>
      </c>
      <c r="H220" s="36">
        <v>972.8</v>
      </c>
      <c r="I220" s="36">
        <v>994.40000000000009</v>
      </c>
      <c r="J220" s="36">
        <v>1018.8</v>
      </c>
      <c r="K220" s="31">
        <v>970</v>
      </c>
      <c r="L220" s="31">
        <v>924</v>
      </c>
      <c r="M220" s="31">
        <v>2.7225000000000001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36226.050000000003</v>
      </c>
      <c r="D221" s="36">
        <v>36346.26666666667</v>
      </c>
      <c r="E221" s="36">
        <v>36042.53333333334</v>
      </c>
      <c r="F221" s="36">
        <v>35859.01666666667</v>
      </c>
      <c r="G221" s="36">
        <v>35555.28333333334</v>
      </c>
      <c r="H221" s="36">
        <v>36529.78333333334</v>
      </c>
      <c r="I221" s="36">
        <v>36833.516666666663</v>
      </c>
      <c r="J221" s="36">
        <v>37017.03333333334</v>
      </c>
      <c r="K221" s="31">
        <v>36650</v>
      </c>
      <c r="L221" s="31">
        <v>36162.75</v>
      </c>
      <c r="M221" s="31">
        <v>5.049E-2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86.8</v>
      </c>
      <c r="D222" s="36">
        <v>87.066666666666663</v>
      </c>
      <c r="E222" s="36">
        <v>86.033333333333331</v>
      </c>
      <c r="F222" s="36">
        <v>85.266666666666666</v>
      </c>
      <c r="G222" s="36">
        <v>84.233333333333334</v>
      </c>
      <c r="H222" s="36">
        <v>87.833333333333329</v>
      </c>
      <c r="I222" s="36">
        <v>88.86666666666666</v>
      </c>
      <c r="J222" s="36">
        <v>89.633333333333326</v>
      </c>
      <c r="K222" s="31">
        <v>88.1</v>
      </c>
      <c r="L222" s="31">
        <v>86.3</v>
      </c>
      <c r="M222" s="31">
        <v>78.114649999999997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1003.25</v>
      </c>
      <c r="D223" s="36">
        <v>1006.5833333333334</v>
      </c>
      <c r="E223" s="36">
        <v>996.91666666666674</v>
      </c>
      <c r="F223" s="36">
        <v>990.58333333333337</v>
      </c>
      <c r="G223" s="36">
        <v>980.91666666666674</v>
      </c>
      <c r="H223" s="36">
        <v>1012.9166666666667</v>
      </c>
      <c r="I223" s="36">
        <v>1022.5833333333335</v>
      </c>
      <c r="J223" s="36">
        <v>1028.9166666666667</v>
      </c>
      <c r="K223" s="31">
        <v>1016.25</v>
      </c>
      <c r="L223" s="31">
        <v>1000.25</v>
      </c>
      <c r="M223" s="31">
        <v>187.86590000000001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1445.7</v>
      </c>
      <c r="D224" s="36">
        <v>1452.05</v>
      </c>
      <c r="E224" s="36">
        <v>1433.3</v>
      </c>
      <c r="F224" s="36">
        <v>1420.9</v>
      </c>
      <c r="G224" s="36">
        <v>1402.15</v>
      </c>
      <c r="H224" s="36">
        <v>1464.4499999999998</v>
      </c>
      <c r="I224" s="36">
        <v>1483.1999999999998</v>
      </c>
      <c r="J224" s="36">
        <v>1495.5999999999997</v>
      </c>
      <c r="K224" s="31">
        <v>1470.8</v>
      </c>
      <c r="L224" s="31">
        <v>1439.65</v>
      </c>
      <c r="M224" s="31">
        <v>3.1350600000000002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551.4</v>
      </c>
      <c r="D225" s="36">
        <v>550.33333333333337</v>
      </c>
      <c r="E225" s="36">
        <v>546.2166666666667</v>
      </c>
      <c r="F225" s="36">
        <v>541.0333333333333</v>
      </c>
      <c r="G225" s="36">
        <v>536.91666666666663</v>
      </c>
      <c r="H225" s="36">
        <v>555.51666666666677</v>
      </c>
      <c r="I225" s="36">
        <v>559.63333333333333</v>
      </c>
      <c r="J225" s="36">
        <v>564.81666666666683</v>
      </c>
      <c r="K225" s="31">
        <v>554.45000000000005</v>
      </c>
      <c r="L225" s="31">
        <v>545.15</v>
      </c>
      <c r="M225" s="31">
        <v>19.681989999999999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722.55</v>
      </c>
      <c r="D226" s="36">
        <v>720.66666666666663</v>
      </c>
      <c r="E226" s="36">
        <v>714.48333333333323</v>
      </c>
      <c r="F226" s="36">
        <v>706.41666666666663</v>
      </c>
      <c r="G226" s="36">
        <v>700.23333333333323</v>
      </c>
      <c r="H226" s="36">
        <v>728.73333333333323</v>
      </c>
      <c r="I226" s="36">
        <v>734.91666666666663</v>
      </c>
      <c r="J226" s="36">
        <v>742.98333333333323</v>
      </c>
      <c r="K226" s="31">
        <v>726.85</v>
      </c>
      <c r="L226" s="31">
        <v>712.6</v>
      </c>
      <c r="M226" s="31">
        <v>3.2802699999999998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64.099999999999994</v>
      </c>
      <c r="D227" s="36">
        <v>64.11666666666666</v>
      </c>
      <c r="E227" s="36">
        <v>63.633333333333326</v>
      </c>
      <c r="F227" s="36">
        <v>63.166666666666664</v>
      </c>
      <c r="G227" s="36">
        <v>62.68333333333333</v>
      </c>
      <c r="H227" s="36">
        <v>64.583333333333314</v>
      </c>
      <c r="I227" s="36">
        <v>65.066666666666634</v>
      </c>
      <c r="J227" s="36">
        <v>65.533333333333317</v>
      </c>
      <c r="K227" s="31">
        <v>64.599999999999994</v>
      </c>
      <c r="L227" s="31">
        <v>63.65</v>
      </c>
      <c r="M227" s="31">
        <v>65.349900000000005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90.4</v>
      </c>
      <c r="D228" s="36">
        <v>90.433333333333323</v>
      </c>
      <c r="E228" s="36">
        <v>89.816666666666649</v>
      </c>
      <c r="F228" s="36">
        <v>89.23333333333332</v>
      </c>
      <c r="G228" s="36">
        <v>88.616666666666646</v>
      </c>
      <c r="H228" s="36">
        <v>91.016666666666652</v>
      </c>
      <c r="I228" s="36">
        <v>91.633333333333326</v>
      </c>
      <c r="J228" s="36">
        <v>92.216666666666654</v>
      </c>
      <c r="K228" s="31">
        <v>91.05</v>
      </c>
      <c r="L228" s="31">
        <v>89.85</v>
      </c>
      <c r="M228" s="31">
        <v>487.20271000000002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124.45</v>
      </c>
      <c r="D229" s="36">
        <v>124.45</v>
      </c>
      <c r="E229" s="36">
        <v>123.7</v>
      </c>
      <c r="F229" s="36">
        <v>122.95</v>
      </c>
      <c r="G229" s="36">
        <v>122.2</v>
      </c>
      <c r="H229" s="36">
        <v>125.2</v>
      </c>
      <c r="I229" s="36">
        <v>125.95</v>
      </c>
      <c r="J229" s="36">
        <v>126.7</v>
      </c>
      <c r="K229" s="31">
        <v>125.2</v>
      </c>
      <c r="L229" s="31">
        <v>123.7</v>
      </c>
      <c r="M229" s="31">
        <v>45.881929999999997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980.2</v>
      </c>
      <c r="D230" s="36">
        <v>990.91666666666663</v>
      </c>
      <c r="E230" s="36">
        <v>964.38333333333321</v>
      </c>
      <c r="F230" s="36">
        <v>948.56666666666661</v>
      </c>
      <c r="G230" s="36">
        <v>922.03333333333319</v>
      </c>
      <c r="H230" s="36">
        <v>1006.7333333333332</v>
      </c>
      <c r="I230" s="36">
        <v>1033.2666666666669</v>
      </c>
      <c r="J230" s="36">
        <v>1049.0833333333333</v>
      </c>
      <c r="K230" s="31">
        <v>1017.45</v>
      </c>
      <c r="L230" s="31">
        <v>975.1</v>
      </c>
      <c r="M230" s="31">
        <v>0.39023000000000002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636.29999999999995</v>
      </c>
      <c r="D231" s="36">
        <v>632.19999999999993</v>
      </c>
      <c r="E231" s="36">
        <v>626.14999999999986</v>
      </c>
      <c r="F231" s="36">
        <v>615.99999999999989</v>
      </c>
      <c r="G231" s="36">
        <v>609.94999999999982</v>
      </c>
      <c r="H231" s="36">
        <v>642.34999999999991</v>
      </c>
      <c r="I231" s="36">
        <v>648.39999999999986</v>
      </c>
      <c r="J231" s="36">
        <v>658.55</v>
      </c>
      <c r="K231" s="31">
        <v>638.25</v>
      </c>
      <c r="L231" s="31">
        <v>622.04999999999995</v>
      </c>
      <c r="M231" s="31">
        <v>2.8454299999999999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252.4</v>
      </c>
      <c r="D232" s="36">
        <v>254.85000000000002</v>
      </c>
      <c r="E232" s="36">
        <v>247.90000000000003</v>
      </c>
      <c r="F232" s="36">
        <v>243.4</v>
      </c>
      <c r="G232" s="36">
        <v>236.45000000000002</v>
      </c>
      <c r="H232" s="36">
        <v>259.35000000000002</v>
      </c>
      <c r="I232" s="36">
        <v>266.30000000000007</v>
      </c>
      <c r="J232" s="36">
        <v>270.80000000000007</v>
      </c>
      <c r="K232" s="31">
        <v>261.8</v>
      </c>
      <c r="L232" s="31">
        <v>250.35</v>
      </c>
      <c r="M232" s="31">
        <v>45.525060000000003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200.1</v>
      </c>
      <c r="D233" s="36">
        <v>200.4</v>
      </c>
      <c r="E233" s="36">
        <v>196.8</v>
      </c>
      <c r="F233" s="36">
        <v>193.5</v>
      </c>
      <c r="G233" s="36">
        <v>189.9</v>
      </c>
      <c r="H233" s="36">
        <v>203.70000000000002</v>
      </c>
      <c r="I233" s="36">
        <v>207.29999999999998</v>
      </c>
      <c r="J233" s="36">
        <v>210.60000000000002</v>
      </c>
      <c r="K233" s="31">
        <v>204</v>
      </c>
      <c r="L233" s="31">
        <v>197.1</v>
      </c>
      <c r="M233" s="31">
        <v>150.04971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81.55</v>
      </c>
      <c r="D234" s="36">
        <v>82.3</v>
      </c>
      <c r="E234" s="36">
        <v>80.25</v>
      </c>
      <c r="F234" s="36">
        <v>78.95</v>
      </c>
      <c r="G234" s="36">
        <v>76.900000000000006</v>
      </c>
      <c r="H234" s="36">
        <v>83.6</v>
      </c>
      <c r="I234" s="36">
        <v>85.649999999999977</v>
      </c>
      <c r="J234" s="36">
        <v>86.949999999999989</v>
      </c>
      <c r="K234" s="31">
        <v>84.35</v>
      </c>
      <c r="L234" s="31">
        <v>81</v>
      </c>
      <c r="M234" s="31">
        <v>115.56827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2709.4</v>
      </c>
      <c r="D235" s="36">
        <v>2678.4333333333329</v>
      </c>
      <c r="E235" s="36">
        <v>2630.8666666666659</v>
      </c>
      <c r="F235" s="36">
        <v>2552.333333333333</v>
      </c>
      <c r="G235" s="36">
        <v>2504.766666666666</v>
      </c>
      <c r="H235" s="36">
        <v>2756.9666666666658</v>
      </c>
      <c r="I235" s="36">
        <v>2804.5333333333324</v>
      </c>
      <c r="J235" s="36">
        <v>2883.0666666666657</v>
      </c>
      <c r="K235" s="31">
        <v>2726</v>
      </c>
      <c r="L235" s="31">
        <v>2599.9</v>
      </c>
      <c r="M235" s="31">
        <v>6.8895799999999996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419.15</v>
      </c>
      <c r="D236" s="36">
        <v>416.31666666666666</v>
      </c>
      <c r="E236" s="36">
        <v>411.83333333333331</v>
      </c>
      <c r="F236" s="36">
        <v>404.51666666666665</v>
      </c>
      <c r="G236" s="36">
        <v>400.0333333333333</v>
      </c>
      <c r="H236" s="36">
        <v>423.63333333333333</v>
      </c>
      <c r="I236" s="36">
        <v>428.11666666666667</v>
      </c>
      <c r="J236" s="36">
        <v>435.43333333333334</v>
      </c>
      <c r="K236" s="31">
        <v>420.8</v>
      </c>
      <c r="L236" s="31">
        <v>409</v>
      </c>
      <c r="M236" s="31">
        <v>28.939330000000002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147.75</v>
      </c>
      <c r="D237" s="36">
        <v>147.08333333333334</v>
      </c>
      <c r="E237" s="36">
        <v>144.86666666666667</v>
      </c>
      <c r="F237" s="36">
        <v>141.98333333333332</v>
      </c>
      <c r="G237" s="36">
        <v>139.76666666666665</v>
      </c>
      <c r="H237" s="36">
        <v>149.9666666666667</v>
      </c>
      <c r="I237" s="36">
        <v>152.18333333333334</v>
      </c>
      <c r="J237" s="36">
        <v>155.06666666666672</v>
      </c>
      <c r="K237" s="31">
        <v>149.30000000000001</v>
      </c>
      <c r="L237" s="31">
        <v>144.19999999999999</v>
      </c>
      <c r="M237" s="31">
        <v>162.56390999999999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437.95</v>
      </c>
      <c r="D238" s="36">
        <v>437.59999999999997</v>
      </c>
      <c r="E238" s="36">
        <v>434.39999999999992</v>
      </c>
      <c r="F238" s="36">
        <v>430.84999999999997</v>
      </c>
      <c r="G238" s="36">
        <v>427.64999999999992</v>
      </c>
      <c r="H238" s="36">
        <v>441.14999999999992</v>
      </c>
      <c r="I238" s="36">
        <v>444.34999999999997</v>
      </c>
      <c r="J238" s="36">
        <v>447.89999999999992</v>
      </c>
      <c r="K238" s="31">
        <v>440.8</v>
      </c>
      <c r="L238" s="31">
        <v>434.05</v>
      </c>
      <c r="M238" s="31">
        <v>18.203119999999998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119.3</v>
      </c>
      <c r="D239" s="36">
        <v>118.88333333333333</v>
      </c>
      <c r="E239" s="36">
        <v>117.81666666666665</v>
      </c>
      <c r="F239" s="36">
        <v>116.33333333333333</v>
      </c>
      <c r="G239" s="36">
        <v>115.26666666666665</v>
      </c>
      <c r="H239" s="36">
        <v>120.36666666666665</v>
      </c>
      <c r="I239" s="36">
        <v>121.43333333333331</v>
      </c>
      <c r="J239" s="36">
        <v>122.91666666666664</v>
      </c>
      <c r="K239" s="31">
        <v>119.95</v>
      </c>
      <c r="L239" s="31">
        <v>117.4</v>
      </c>
      <c r="M239" s="31">
        <v>310.94949000000003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42.65</v>
      </c>
      <c r="D240" s="36">
        <v>42.449999999999996</v>
      </c>
      <c r="E240" s="36">
        <v>42.04999999999999</v>
      </c>
      <c r="F240" s="36">
        <v>41.449999999999996</v>
      </c>
      <c r="G240" s="36">
        <v>41.04999999999999</v>
      </c>
      <c r="H240" s="36">
        <v>43.04999999999999</v>
      </c>
      <c r="I240" s="36">
        <v>43.449999999999996</v>
      </c>
      <c r="J240" s="36">
        <v>44.04999999999999</v>
      </c>
      <c r="K240" s="31">
        <v>42.85</v>
      </c>
      <c r="L240" s="31">
        <v>41.85</v>
      </c>
      <c r="M240" s="31">
        <v>220.31098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740.5</v>
      </c>
      <c r="D241" s="36">
        <v>735.66666666666663</v>
      </c>
      <c r="E241" s="36">
        <v>721.43333333333328</v>
      </c>
      <c r="F241" s="36">
        <v>702.36666666666667</v>
      </c>
      <c r="G241" s="36">
        <v>688.13333333333333</v>
      </c>
      <c r="H241" s="36">
        <v>754.73333333333323</v>
      </c>
      <c r="I241" s="36">
        <v>768.96666666666658</v>
      </c>
      <c r="J241" s="36">
        <v>788.03333333333319</v>
      </c>
      <c r="K241" s="31">
        <v>749.9</v>
      </c>
      <c r="L241" s="31">
        <v>716.6</v>
      </c>
      <c r="M241" s="31">
        <v>101.64743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75.8</v>
      </c>
      <c r="D242" s="36">
        <v>75.983333333333334</v>
      </c>
      <c r="E242" s="36">
        <v>75.416666666666671</v>
      </c>
      <c r="F242" s="36">
        <v>75.033333333333331</v>
      </c>
      <c r="G242" s="36">
        <v>74.466666666666669</v>
      </c>
      <c r="H242" s="36">
        <v>76.366666666666674</v>
      </c>
      <c r="I242" s="36">
        <v>76.933333333333337</v>
      </c>
      <c r="J242" s="36">
        <v>77.316666666666677</v>
      </c>
      <c r="K242" s="31">
        <v>76.55</v>
      </c>
      <c r="L242" s="31">
        <v>75.599999999999994</v>
      </c>
      <c r="M242" s="31">
        <v>241.45205999999999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1495.15</v>
      </c>
      <c r="D243" s="36">
        <v>1505.4166666666667</v>
      </c>
      <c r="E243" s="36">
        <v>1477.7333333333336</v>
      </c>
      <c r="F243" s="36">
        <v>1460.3166666666668</v>
      </c>
      <c r="G243" s="36">
        <v>1432.6333333333337</v>
      </c>
      <c r="H243" s="36">
        <v>1522.8333333333335</v>
      </c>
      <c r="I243" s="36">
        <v>1550.5166666666664</v>
      </c>
      <c r="J243" s="36">
        <v>1567.9333333333334</v>
      </c>
      <c r="K243" s="31">
        <v>1533.1</v>
      </c>
      <c r="L243" s="31">
        <v>1488</v>
      </c>
      <c r="M243" s="31">
        <v>0.87890000000000001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400.7</v>
      </c>
      <c r="D244" s="36">
        <v>402.41666666666669</v>
      </c>
      <c r="E244" s="36">
        <v>398.28333333333336</v>
      </c>
      <c r="F244" s="36">
        <v>395.86666666666667</v>
      </c>
      <c r="G244" s="36">
        <v>391.73333333333335</v>
      </c>
      <c r="H244" s="36">
        <v>404.83333333333337</v>
      </c>
      <c r="I244" s="36">
        <v>408.9666666666667</v>
      </c>
      <c r="J244" s="36">
        <v>411.38333333333338</v>
      </c>
      <c r="K244" s="31">
        <v>406.55</v>
      </c>
      <c r="L244" s="31">
        <v>400</v>
      </c>
      <c r="M244" s="31">
        <v>18.73856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185.7</v>
      </c>
      <c r="D245" s="36">
        <v>186.25</v>
      </c>
      <c r="E245" s="36">
        <v>184.25</v>
      </c>
      <c r="F245" s="36">
        <v>182.8</v>
      </c>
      <c r="G245" s="36">
        <v>180.8</v>
      </c>
      <c r="H245" s="36">
        <v>187.7</v>
      </c>
      <c r="I245" s="36">
        <v>189.7</v>
      </c>
      <c r="J245" s="36">
        <v>191.14999999999998</v>
      </c>
      <c r="K245" s="31">
        <v>188.25</v>
      </c>
      <c r="L245" s="31">
        <v>184.8</v>
      </c>
      <c r="M245" s="31">
        <v>28.018360000000001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1501.6</v>
      </c>
      <c r="D246" s="36">
        <v>1505.4333333333332</v>
      </c>
      <c r="E246" s="36">
        <v>1489.5166666666664</v>
      </c>
      <c r="F246" s="36">
        <v>1477.4333333333332</v>
      </c>
      <c r="G246" s="36">
        <v>1461.5166666666664</v>
      </c>
      <c r="H246" s="36">
        <v>1517.5166666666664</v>
      </c>
      <c r="I246" s="36">
        <v>1533.4333333333329</v>
      </c>
      <c r="J246" s="36">
        <v>1545.5166666666664</v>
      </c>
      <c r="K246" s="31">
        <v>1521.35</v>
      </c>
      <c r="L246" s="31">
        <v>1493.35</v>
      </c>
      <c r="M246" s="31">
        <v>34.05245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20.65</v>
      </c>
      <c r="D247" s="36">
        <v>20.616666666666667</v>
      </c>
      <c r="E247" s="36">
        <v>20.133333333333333</v>
      </c>
      <c r="F247" s="36">
        <v>19.616666666666667</v>
      </c>
      <c r="G247" s="36">
        <v>19.133333333333333</v>
      </c>
      <c r="H247" s="36">
        <v>21.133333333333333</v>
      </c>
      <c r="I247" s="36">
        <v>21.616666666666667</v>
      </c>
      <c r="J247" s="36">
        <v>22.133333333333333</v>
      </c>
      <c r="K247" s="31">
        <v>21.1</v>
      </c>
      <c r="L247" s="31">
        <v>20.100000000000001</v>
      </c>
      <c r="M247" s="31">
        <v>483.03467000000001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4758</v>
      </c>
      <c r="D248" s="36">
        <v>4765</v>
      </c>
      <c r="E248" s="36">
        <v>4710.3</v>
      </c>
      <c r="F248" s="36">
        <v>4662.6000000000004</v>
      </c>
      <c r="G248" s="36">
        <v>4607.9000000000005</v>
      </c>
      <c r="H248" s="36">
        <v>4812.7</v>
      </c>
      <c r="I248" s="36">
        <v>4867.4000000000005</v>
      </c>
      <c r="J248" s="36">
        <v>4915.0999999999995</v>
      </c>
      <c r="K248" s="31">
        <v>4819.7</v>
      </c>
      <c r="L248" s="31">
        <v>4717.3</v>
      </c>
      <c r="M248" s="31">
        <v>2.4420299999999999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1474.3</v>
      </c>
      <c r="D249" s="36">
        <v>1467.45</v>
      </c>
      <c r="E249" s="36">
        <v>1457.9</v>
      </c>
      <c r="F249" s="36">
        <v>1441.5</v>
      </c>
      <c r="G249" s="36">
        <v>1431.95</v>
      </c>
      <c r="H249" s="36">
        <v>1483.8500000000001</v>
      </c>
      <c r="I249" s="36">
        <v>1493.3999999999999</v>
      </c>
      <c r="J249" s="36">
        <v>1509.8000000000002</v>
      </c>
      <c r="K249" s="31">
        <v>1477</v>
      </c>
      <c r="L249" s="31">
        <v>1451.05</v>
      </c>
      <c r="M249" s="31">
        <v>52.691780000000001</v>
      </c>
      <c r="N249" s="1"/>
      <c r="O249" s="1"/>
    </row>
    <row r="250" spans="1:15" ht="12.75" customHeight="1">
      <c r="A250" s="33">
        <v>240</v>
      </c>
      <c r="B250" s="53" t="s">
        <v>851</v>
      </c>
      <c r="C250" s="31">
        <v>3065.45</v>
      </c>
      <c r="D250" s="36">
        <v>3061.5</v>
      </c>
      <c r="E250" s="36">
        <v>3028</v>
      </c>
      <c r="F250" s="36">
        <v>2990.55</v>
      </c>
      <c r="G250" s="36">
        <v>2957.05</v>
      </c>
      <c r="H250" s="36">
        <v>3098.95</v>
      </c>
      <c r="I250" s="36">
        <v>3132.45</v>
      </c>
      <c r="J250" s="36">
        <v>3169.8999999999996</v>
      </c>
      <c r="K250" s="31">
        <v>3095</v>
      </c>
      <c r="L250" s="31">
        <v>3024.05</v>
      </c>
      <c r="M250" s="31">
        <v>0.34655000000000002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750.25</v>
      </c>
      <c r="D251" s="36">
        <v>753.75</v>
      </c>
      <c r="E251" s="36">
        <v>741.4</v>
      </c>
      <c r="F251" s="36">
        <v>732.55</v>
      </c>
      <c r="G251" s="36">
        <v>720.19999999999993</v>
      </c>
      <c r="H251" s="36">
        <v>762.6</v>
      </c>
      <c r="I251" s="36">
        <v>774.94999999999993</v>
      </c>
      <c r="J251" s="36">
        <v>783.80000000000007</v>
      </c>
      <c r="K251" s="31">
        <v>766.1</v>
      </c>
      <c r="L251" s="31">
        <v>744.9</v>
      </c>
      <c r="M251" s="31">
        <v>3.8195399999999999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2872.15</v>
      </c>
      <c r="D252" s="36">
        <v>2864.3666666666668</v>
      </c>
      <c r="E252" s="36">
        <v>2837.7833333333338</v>
      </c>
      <c r="F252" s="36">
        <v>2803.416666666667</v>
      </c>
      <c r="G252" s="36">
        <v>2776.8333333333339</v>
      </c>
      <c r="H252" s="36">
        <v>2898.7333333333336</v>
      </c>
      <c r="I252" s="36">
        <v>2925.3166666666666</v>
      </c>
      <c r="J252" s="36">
        <v>2959.6833333333334</v>
      </c>
      <c r="K252" s="31">
        <v>2890.95</v>
      </c>
      <c r="L252" s="31">
        <v>2830</v>
      </c>
      <c r="M252" s="31">
        <v>5.7413999999999996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1126.5</v>
      </c>
      <c r="D253" s="36">
        <v>1134.5333333333333</v>
      </c>
      <c r="E253" s="36">
        <v>1112.3166666666666</v>
      </c>
      <c r="F253" s="36">
        <v>1098.1333333333332</v>
      </c>
      <c r="G253" s="36">
        <v>1075.9166666666665</v>
      </c>
      <c r="H253" s="36">
        <v>1148.7166666666667</v>
      </c>
      <c r="I253" s="36">
        <v>1170.9333333333334</v>
      </c>
      <c r="J253" s="36">
        <v>1185.1166666666668</v>
      </c>
      <c r="K253" s="31">
        <v>1156.75</v>
      </c>
      <c r="L253" s="31">
        <v>1120.3499999999999</v>
      </c>
      <c r="M253" s="31">
        <v>2.0124499999999999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37.25</v>
      </c>
      <c r="D254" s="36">
        <v>37.383333333333333</v>
      </c>
      <c r="E254" s="36">
        <v>36.866666666666667</v>
      </c>
      <c r="F254" s="36">
        <v>36.483333333333334</v>
      </c>
      <c r="G254" s="36">
        <v>35.966666666666669</v>
      </c>
      <c r="H254" s="36">
        <v>37.766666666666666</v>
      </c>
      <c r="I254" s="36">
        <v>38.283333333333331</v>
      </c>
      <c r="J254" s="36">
        <v>38.666666666666664</v>
      </c>
      <c r="K254" s="31">
        <v>37.9</v>
      </c>
      <c r="L254" s="31">
        <v>37</v>
      </c>
      <c r="M254" s="31">
        <v>141.32211000000001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463.25</v>
      </c>
      <c r="D255" s="36">
        <v>459.95</v>
      </c>
      <c r="E255" s="36">
        <v>455.4</v>
      </c>
      <c r="F255" s="36">
        <v>447.55</v>
      </c>
      <c r="G255" s="36">
        <v>443</v>
      </c>
      <c r="H255" s="36">
        <v>467.79999999999995</v>
      </c>
      <c r="I255" s="36">
        <v>472.35</v>
      </c>
      <c r="J255" s="36">
        <v>480.19999999999993</v>
      </c>
      <c r="K255" s="31">
        <v>464.5</v>
      </c>
      <c r="L255" s="31">
        <v>452.1</v>
      </c>
      <c r="M255" s="31">
        <v>204.17559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271.45</v>
      </c>
      <c r="D256" s="36">
        <v>272.11666666666667</v>
      </c>
      <c r="E256" s="36">
        <v>268.43333333333334</v>
      </c>
      <c r="F256" s="36">
        <v>265.41666666666669</v>
      </c>
      <c r="G256" s="36">
        <v>261.73333333333335</v>
      </c>
      <c r="H256" s="36">
        <v>275.13333333333333</v>
      </c>
      <c r="I256" s="36">
        <v>278.81666666666672</v>
      </c>
      <c r="J256" s="36">
        <v>281.83333333333331</v>
      </c>
      <c r="K256" s="31">
        <v>275.8</v>
      </c>
      <c r="L256" s="31">
        <v>269.10000000000002</v>
      </c>
      <c r="M256" s="31">
        <v>7.9526199999999996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1491.2</v>
      </c>
      <c r="D257" s="36">
        <v>1486.2833333333335</v>
      </c>
      <c r="E257" s="36">
        <v>1474.866666666667</v>
      </c>
      <c r="F257" s="36">
        <v>1458.5333333333335</v>
      </c>
      <c r="G257" s="36">
        <v>1447.116666666667</v>
      </c>
      <c r="H257" s="36">
        <v>1502.616666666667</v>
      </c>
      <c r="I257" s="36">
        <v>1514.0333333333335</v>
      </c>
      <c r="J257" s="36">
        <v>1530.366666666667</v>
      </c>
      <c r="K257" s="31">
        <v>1497.7</v>
      </c>
      <c r="L257" s="31">
        <v>1469.95</v>
      </c>
      <c r="M257" s="31">
        <v>1.02647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3780.35</v>
      </c>
      <c r="D258" s="36">
        <v>3777.4166666666665</v>
      </c>
      <c r="E258" s="36">
        <v>3754.833333333333</v>
      </c>
      <c r="F258" s="36">
        <v>3729.3166666666666</v>
      </c>
      <c r="G258" s="36">
        <v>3706.7333333333331</v>
      </c>
      <c r="H258" s="36">
        <v>3802.9333333333329</v>
      </c>
      <c r="I258" s="36">
        <v>3825.516666666666</v>
      </c>
      <c r="J258" s="36">
        <v>3851.0333333333328</v>
      </c>
      <c r="K258" s="31">
        <v>3800</v>
      </c>
      <c r="L258" s="31">
        <v>3751.9</v>
      </c>
      <c r="M258" s="31">
        <v>0.97824999999999995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110.75</v>
      </c>
      <c r="D259" s="36">
        <v>111.38333333333333</v>
      </c>
      <c r="E259" s="36">
        <v>109.96666666666665</v>
      </c>
      <c r="F259" s="36">
        <v>109.18333333333332</v>
      </c>
      <c r="G259" s="36">
        <v>107.76666666666665</v>
      </c>
      <c r="H259" s="36">
        <v>112.16666666666666</v>
      </c>
      <c r="I259" s="36">
        <v>113.58333333333334</v>
      </c>
      <c r="J259" s="36">
        <v>114.36666666666666</v>
      </c>
      <c r="K259" s="31">
        <v>112.8</v>
      </c>
      <c r="L259" s="31">
        <v>110.6</v>
      </c>
      <c r="M259" s="31">
        <v>11.88719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1255.75</v>
      </c>
      <c r="D260" s="36">
        <v>1263.0833333333333</v>
      </c>
      <c r="E260" s="36">
        <v>1241.1666666666665</v>
      </c>
      <c r="F260" s="36">
        <v>1226.5833333333333</v>
      </c>
      <c r="G260" s="36">
        <v>1204.6666666666665</v>
      </c>
      <c r="H260" s="36">
        <v>1277.6666666666665</v>
      </c>
      <c r="I260" s="36">
        <v>1299.583333333333</v>
      </c>
      <c r="J260" s="36">
        <v>1314.1666666666665</v>
      </c>
      <c r="K260" s="31">
        <v>1285</v>
      </c>
      <c r="L260" s="31">
        <v>1248.5</v>
      </c>
      <c r="M260" s="31">
        <v>0.49578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536.5</v>
      </c>
      <c r="D261" s="36">
        <v>537.1</v>
      </c>
      <c r="E261" s="36">
        <v>528.80000000000007</v>
      </c>
      <c r="F261" s="36">
        <v>521.1</v>
      </c>
      <c r="G261" s="36">
        <v>512.80000000000007</v>
      </c>
      <c r="H261" s="36">
        <v>544.80000000000007</v>
      </c>
      <c r="I261" s="36">
        <v>553.1</v>
      </c>
      <c r="J261" s="36">
        <v>560.80000000000007</v>
      </c>
      <c r="K261" s="31">
        <v>545.4</v>
      </c>
      <c r="L261" s="31">
        <v>529.4</v>
      </c>
      <c r="M261" s="31">
        <v>19.59958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686.85</v>
      </c>
      <c r="D262" s="36">
        <v>684.23333333333323</v>
      </c>
      <c r="E262" s="36">
        <v>676.96666666666647</v>
      </c>
      <c r="F262" s="36">
        <v>667.08333333333326</v>
      </c>
      <c r="G262" s="36">
        <v>659.81666666666649</v>
      </c>
      <c r="H262" s="36">
        <v>694.11666666666645</v>
      </c>
      <c r="I262" s="36">
        <v>701.3833333333331</v>
      </c>
      <c r="J262" s="36">
        <v>711.26666666666642</v>
      </c>
      <c r="K262" s="31">
        <v>691.5</v>
      </c>
      <c r="L262" s="31">
        <v>674.35</v>
      </c>
      <c r="M262" s="31">
        <v>22.55716</v>
      </c>
      <c r="N262" s="1"/>
      <c r="O262" s="1"/>
    </row>
    <row r="263" spans="1:15" ht="12.75" customHeight="1">
      <c r="A263" s="33">
        <v>253</v>
      </c>
      <c r="B263" s="53" t="s">
        <v>852</v>
      </c>
      <c r="C263" s="31">
        <v>325.55</v>
      </c>
      <c r="D263" s="36">
        <v>327.4666666666667</v>
      </c>
      <c r="E263" s="36">
        <v>321.13333333333338</v>
      </c>
      <c r="F263" s="36">
        <v>316.7166666666667</v>
      </c>
      <c r="G263" s="36">
        <v>310.38333333333338</v>
      </c>
      <c r="H263" s="36">
        <v>331.88333333333338</v>
      </c>
      <c r="I263" s="36">
        <v>338.21666666666664</v>
      </c>
      <c r="J263" s="36">
        <v>342.63333333333338</v>
      </c>
      <c r="K263" s="31">
        <v>333.8</v>
      </c>
      <c r="L263" s="31">
        <v>323.05</v>
      </c>
      <c r="M263" s="31">
        <v>0.70545000000000002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876.65</v>
      </c>
      <c r="D264" s="36">
        <v>875.31666666666661</v>
      </c>
      <c r="E264" s="36">
        <v>867.88333333333321</v>
      </c>
      <c r="F264" s="36">
        <v>859.11666666666656</v>
      </c>
      <c r="G264" s="36">
        <v>851.68333333333317</v>
      </c>
      <c r="H264" s="36">
        <v>884.08333333333326</v>
      </c>
      <c r="I264" s="36">
        <v>891.51666666666665</v>
      </c>
      <c r="J264" s="36">
        <v>900.2833333333333</v>
      </c>
      <c r="K264" s="31">
        <v>882.75</v>
      </c>
      <c r="L264" s="31">
        <v>866.55</v>
      </c>
      <c r="M264" s="31">
        <v>2.8103199999999999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400</v>
      </c>
      <c r="D265" s="36">
        <v>402.01666666666665</v>
      </c>
      <c r="E265" s="36">
        <v>396.0333333333333</v>
      </c>
      <c r="F265" s="36">
        <v>392.06666666666666</v>
      </c>
      <c r="G265" s="36">
        <v>386.08333333333331</v>
      </c>
      <c r="H265" s="36">
        <v>405.98333333333329</v>
      </c>
      <c r="I265" s="36">
        <v>411.96666666666664</v>
      </c>
      <c r="J265" s="36">
        <v>415.93333333333328</v>
      </c>
      <c r="K265" s="31">
        <v>408</v>
      </c>
      <c r="L265" s="31">
        <v>398.05</v>
      </c>
      <c r="M265" s="31">
        <v>34.972830000000002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86.85</v>
      </c>
      <c r="D266" s="36">
        <v>86.899999999999991</v>
      </c>
      <c r="E266" s="36">
        <v>86.049999999999983</v>
      </c>
      <c r="F266" s="36">
        <v>85.249999999999986</v>
      </c>
      <c r="G266" s="36">
        <v>84.399999999999977</v>
      </c>
      <c r="H266" s="36">
        <v>87.699999999999989</v>
      </c>
      <c r="I266" s="36">
        <v>88.549999999999983</v>
      </c>
      <c r="J266" s="36">
        <v>89.35</v>
      </c>
      <c r="K266" s="31">
        <v>87.75</v>
      </c>
      <c r="L266" s="31">
        <v>86.1</v>
      </c>
      <c r="M266" s="31">
        <v>35.026200000000003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439</v>
      </c>
      <c r="D267" s="36">
        <v>432.81666666666666</v>
      </c>
      <c r="E267" s="36">
        <v>422.68333333333334</v>
      </c>
      <c r="F267" s="36">
        <v>406.36666666666667</v>
      </c>
      <c r="G267" s="36">
        <v>396.23333333333335</v>
      </c>
      <c r="H267" s="36">
        <v>449.13333333333333</v>
      </c>
      <c r="I267" s="36">
        <v>459.26666666666665</v>
      </c>
      <c r="J267" s="36">
        <v>475.58333333333331</v>
      </c>
      <c r="K267" s="31">
        <v>442.95</v>
      </c>
      <c r="L267" s="31">
        <v>416.5</v>
      </c>
      <c r="M267" s="31">
        <v>81.825199999999995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824.7</v>
      </c>
      <c r="D268" s="36">
        <v>824.43333333333339</v>
      </c>
      <c r="E268" s="36">
        <v>815.46666666666681</v>
      </c>
      <c r="F268" s="36">
        <v>806.23333333333346</v>
      </c>
      <c r="G268" s="36">
        <v>797.26666666666688</v>
      </c>
      <c r="H268" s="36">
        <v>833.66666666666674</v>
      </c>
      <c r="I268" s="36">
        <v>842.63333333333344</v>
      </c>
      <c r="J268" s="36">
        <v>851.86666666666667</v>
      </c>
      <c r="K268" s="31">
        <v>833.4</v>
      </c>
      <c r="L268" s="31">
        <v>815.2</v>
      </c>
      <c r="M268" s="31">
        <v>15.43909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555.85</v>
      </c>
      <c r="D269" s="36">
        <v>557.6</v>
      </c>
      <c r="E269" s="36">
        <v>553.25</v>
      </c>
      <c r="F269" s="36">
        <v>550.65</v>
      </c>
      <c r="G269" s="36">
        <v>546.29999999999995</v>
      </c>
      <c r="H269" s="36">
        <v>560.20000000000005</v>
      </c>
      <c r="I269" s="36">
        <v>564.55000000000018</v>
      </c>
      <c r="J269" s="36">
        <v>567.15000000000009</v>
      </c>
      <c r="K269" s="31">
        <v>561.95000000000005</v>
      </c>
      <c r="L269" s="31">
        <v>555</v>
      </c>
      <c r="M269" s="31">
        <v>9.6697399999999991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443.1</v>
      </c>
      <c r="D270" s="36">
        <v>441.63333333333338</v>
      </c>
      <c r="E270" s="36">
        <v>437.86666666666679</v>
      </c>
      <c r="F270" s="36">
        <v>432.63333333333338</v>
      </c>
      <c r="G270" s="36">
        <v>428.86666666666679</v>
      </c>
      <c r="H270" s="36">
        <v>446.86666666666679</v>
      </c>
      <c r="I270" s="36">
        <v>450.63333333333333</v>
      </c>
      <c r="J270" s="36">
        <v>455.86666666666679</v>
      </c>
      <c r="K270" s="31">
        <v>445.4</v>
      </c>
      <c r="L270" s="31">
        <v>436.4</v>
      </c>
      <c r="M270" s="31">
        <v>3.5759099999999999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454.25</v>
      </c>
      <c r="D271" s="36">
        <v>456.2166666666667</v>
      </c>
      <c r="E271" s="36">
        <v>450.48333333333341</v>
      </c>
      <c r="F271" s="36">
        <v>446.7166666666667</v>
      </c>
      <c r="G271" s="36">
        <v>440.98333333333341</v>
      </c>
      <c r="H271" s="36">
        <v>459.98333333333341</v>
      </c>
      <c r="I271" s="36">
        <v>465.71666666666675</v>
      </c>
      <c r="J271" s="36">
        <v>469.48333333333341</v>
      </c>
      <c r="K271" s="31">
        <v>461.95</v>
      </c>
      <c r="L271" s="31">
        <v>452.45</v>
      </c>
      <c r="M271" s="31">
        <v>1.75004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775.2</v>
      </c>
      <c r="D272" s="36">
        <v>775.06666666666661</v>
      </c>
      <c r="E272" s="36">
        <v>763.43333333333317</v>
      </c>
      <c r="F272" s="36">
        <v>751.66666666666652</v>
      </c>
      <c r="G272" s="36">
        <v>740.03333333333308</v>
      </c>
      <c r="H272" s="36">
        <v>786.83333333333326</v>
      </c>
      <c r="I272" s="36">
        <v>798.4666666666667</v>
      </c>
      <c r="J272" s="36">
        <v>810.23333333333335</v>
      </c>
      <c r="K272" s="31">
        <v>786.7</v>
      </c>
      <c r="L272" s="31">
        <v>763.3</v>
      </c>
      <c r="M272" s="31">
        <v>3.54888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476.7</v>
      </c>
      <c r="D273" s="36">
        <v>466.56666666666666</v>
      </c>
      <c r="E273" s="36">
        <v>452.13333333333333</v>
      </c>
      <c r="F273" s="36">
        <v>427.56666666666666</v>
      </c>
      <c r="G273" s="36">
        <v>413.13333333333333</v>
      </c>
      <c r="H273" s="36">
        <v>491.13333333333333</v>
      </c>
      <c r="I273" s="36">
        <v>505.56666666666661</v>
      </c>
      <c r="J273" s="36">
        <v>530.13333333333333</v>
      </c>
      <c r="K273" s="31">
        <v>481</v>
      </c>
      <c r="L273" s="31">
        <v>442</v>
      </c>
      <c r="M273" s="31">
        <v>20.778580000000002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859.7</v>
      </c>
      <c r="D274" s="36">
        <v>859.81666666666661</v>
      </c>
      <c r="E274" s="36">
        <v>851.88333333333321</v>
      </c>
      <c r="F274" s="36">
        <v>844.06666666666661</v>
      </c>
      <c r="G274" s="36">
        <v>836.13333333333321</v>
      </c>
      <c r="H274" s="36">
        <v>867.63333333333321</v>
      </c>
      <c r="I274" s="36">
        <v>875.56666666666661</v>
      </c>
      <c r="J274" s="36">
        <v>883.38333333333321</v>
      </c>
      <c r="K274" s="31">
        <v>867.75</v>
      </c>
      <c r="L274" s="31">
        <v>852</v>
      </c>
      <c r="M274" s="31">
        <v>1.9102300000000001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1384.1</v>
      </c>
      <c r="D275" s="36">
        <v>1385.75</v>
      </c>
      <c r="E275" s="36">
        <v>1375.15</v>
      </c>
      <c r="F275" s="36">
        <v>1366.2</v>
      </c>
      <c r="G275" s="36">
        <v>1355.6000000000001</v>
      </c>
      <c r="H275" s="36">
        <v>1394.7</v>
      </c>
      <c r="I275" s="36">
        <v>1405.3</v>
      </c>
      <c r="J275" s="36">
        <v>1414.25</v>
      </c>
      <c r="K275" s="31">
        <v>1396.35</v>
      </c>
      <c r="L275" s="31">
        <v>1376.8</v>
      </c>
      <c r="M275" s="31">
        <v>0.56745999999999996</v>
      </c>
      <c r="N275" s="1"/>
      <c r="O275" s="1"/>
    </row>
    <row r="276" spans="1:15" ht="12.75" customHeight="1">
      <c r="A276" s="33">
        <v>266</v>
      </c>
      <c r="B276" s="53" t="s">
        <v>840</v>
      </c>
      <c r="C276" s="31">
        <v>702.9</v>
      </c>
      <c r="D276" s="36">
        <v>699.95000000000016</v>
      </c>
      <c r="E276" s="36">
        <v>694.90000000000032</v>
      </c>
      <c r="F276" s="36">
        <v>686.9000000000002</v>
      </c>
      <c r="G276" s="36">
        <v>681.85000000000036</v>
      </c>
      <c r="H276" s="36">
        <v>707.95000000000027</v>
      </c>
      <c r="I276" s="36">
        <v>713.00000000000023</v>
      </c>
      <c r="J276" s="36">
        <v>721.00000000000023</v>
      </c>
      <c r="K276" s="31">
        <v>705</v>
      </c>
      <c r="L276" s="31">
        <v>691.95</v>
      </c>
      <c r="M276" s="31">
        <v>1.31793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327.85</v>
      </c>
      <c r="D277" s="36">
        <v>331.13333333333338</v>
      </c>
      <c r="E277" s="36">
        <v>323.26666666666677</v>
      </c>
      <c r="F277" s="36">
        <v>318.68333333333339</v>
      </c>
      <c r="G277" s="36">
        <v>310.81666666666678</v>
      </c>
      <c r="H277" s="36">
        <v>335.71666666666675</v>
      </c>
      <c r="I277" s="36">
        <v>343.58333333333343</v>
      </c>
      <c r="J277" s="36">
        <v>348.16666666666674</v>
      </c>
      <c r="K277" s="31">
        <v>339</v>
      </c>
      <c r="L277" s="31">
        <v>326.55</v>
      </c>
      <c r="M277" s="31">
        <v>15.8635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328.65</v>
      </c>
      <c r="D278" s="36">
        <v>328.48333333333335</v>
      </c>
      <c r="E278" s="36">
        <v>322.9666666666667</v>
      </c>
      <c r="F278" s="36">
        <v>317.28333333333336</v>
      </c>
      <c r="G278" s="36">
        <v>311.76666666666671</v>
      </c>
      <c r="H278" s="36">
        <v>334.16666666666669</v>
      </c>
      <c r="I278" s="36">
        <v>339.68333333333334</v>
      </c>
      <c r="J278" s="36">
        <v>345.36666666666667</v>
      </c>
      <c r="K278" s="31">
        <v>334</v>
      </c>
      <c r="L278" s="31">
        <v>322.8</v>
      </c>
      <c r="M278" s="31">
        <v>11.3344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157.19999999999999</v>
      </c>
      <c r="D279" s="36">
        <v>156.56666666666666</v>
      </c>
      <c r="E279" s="36">
        <v>155.13333333333333</v>
      </c>
      <c r="F279" s="36">
        <v>153.06666666666666</v>
      </c>
      <c r="G279" s="36">
        <v>151.63333333333333</v>
      </c>
      <c r="H279" s="36">
        <v>158.63333333333333</v>
      </c>
      <c r="I279" s="36">
        <v>160.06666666666666</v>
      </c>
      <c r="J279" s="36">
        <v>162.13333333333333</v>
      </c>
      <c r="K279" s="31">
        <v>158</v>
      </c>
      <c r="L279" s="31">
        <v>154.5</v>
      </c>
      <c r="M279" s="31">
        <v>27.19162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622.85</v>
      </c>
      <c r="D280" s="36">
        <v>619.38333333333333</v>
      </c>
      <c r="E280" s="36">
        <v>614.26666666666665</v>
      </c>
      <c r="F280" s="36">
        <v>605.68333333333328</v>
      </c>
      <c r="G280" s="36">
        <v>600.56666666666661</v>
      </c>
      <c r="H280" s="36">
        <v>627.9666666666667</v>
      </c>
      <c r="I280" s="36">
        <v>633.08333333333326</v>
      </c>
      <c r="J280" s="36">
        <v>641.66666666666674</v>
      </c>
      <c r="K280" s="31">
        <v>624.5</v>
      </c>
      <c r="L280" s="31">
        <v>610.79999999999995</v>
      </c>
      <c r="M280" s="31">
        <v>2.9956800000000001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2901.8</v>
      </c>
      <c r="D281" s="36">
        <v>2904.1333333333337</v>
      </c>
      <c r="E281" s="36">
        <v>2855.7166666666672</v>
      </c>
      <c r="F281" s="36">
        <v>2809.6333333333337</v>
      </c>
      <c r="G281" s="36">
        <v>2761.2166666666672</v>
      </c>
      <c r="H281" s="36">
        <v>2950.2166666666672</v>
      </c>
      <c r="I281" s="36">
        <v>2998.6333333333341</v>
      </c>
      <c r="J281" s="36">
        <v>3044.7166666666672</v>
      </c>
      <c r="K281" s="31">
        <v>2952.55</v>
      </c>
      <c r="L281" s="31">
        <v>2858.05</v>
      </c>
      <c r="M281" s="31">
        <v>2.9833799999999999</v>
      </c>
      <c r="N281" s="1"/>
      <c r="O281" s="1"/>
    </row>
    <row r="282" spans="1:15" ht="12.75" customHeight="1">
      <c r="A282" s="33">
        <v>272</v>
      </c>
      <c r="B282" s="53" t="s">
        <v>857</v>
      </c>
      <c r="C282" s="31">
        <v>591.9</v>
      </c>
      <c r="D282" s="36">
        <v>588.25</v>
      </c>
      <c r="E282" s="36">
        <v>581.65</v>
      </c>
      <c r="F282" s="36">
        <v>571.4</v>
      </c>
      <c r="G282" s="36">
        <v>564.79999999999995</v>
      </c>
      <c r="H282" s="36">
        <v>598.5</v>
      </c>
      <c r="I282" s="36">
        <v>605.09999999999991</v>
      </c>
      <c r="J282" s="36">
        <v>615.35</v>
      </c>
      <c r="K282" s="31">
        <v>594.85</v>
      </c>
      <c r="L282" s="31">
        <v>578</v>
      </c>
      <c r="M282" s="31">
        <v>0.36247000000000001</v>
      </c>
      <c r="N282" s="1"/>
      <c r="O282" s="1"/>
    </row>
    <row r="283" spans="1:15" ht="12.75" customHeight="1">
      <c r="A283" s="33">
        <v>273</v>
      </c>
      <c r="B283" s="53" t="s">
        <v>853</v>
      </c>
      <c r="C283" s="31">
        <v>531.5</v>
      </c>
      <c r="D283" s="36">
        <v>530.7833333333333</v>
      </c>
      <c r="E283" s="36">
        <v>525.71666666666658</v>
      </c>
      <c r="F283" s="36">
        <v>519.93333333333328</v>
      </c>
      <c r="G283" s="36">
        <v>514.86666666666656</v>
      </c>
      <c r="H283" s="36">
        <v>536.56666666666661</v>
      </c>
      <c r="I283" s="36">
        <v>541.63333333333321</v>
      </c>
      <c r="J283" s="36">
        <v>547.41666666666663</v>
      </c>
      <c r="K283" s="31">
        <v>535.85</v>
      </c>
      <c r="L283" s="31">
        <v>525</v>
      </c>
      <c r="M283" s="31">
        <v>1.0670500000000001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273.7</v>
      </c>
      <c r="D284" s="36">
        <v>272.26666666666665</v>
      </c>
      <c r="E284" s="36">
        <v>269.48333333333329</v>
      </c>
      <c r="F284" s="36">
        <v>265.26666666666665</v>
      </c>
      <c r="G284" s="36">
        <v>262.48333333333329</v>
      </c>
      <c r="H284" s="36">
        <v>276.48333333333329</v>
      </c>
      <c r="I284" s="36">
        <v>279.26666666666659</v>
      </c>
      <c r="J284" s="36">
        <v>283.48333333333329</v>
      </c>
      <c r="K284" s="31">
        <v>275.05</v>
      </c>
      <c r="L284" s="31">
        <v>268.05</v>
      </c>
      <c r="M284" s="31">
        <v>10.12405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1821.4</v>
      </c>
      <c r="D285" s="36">
        <v>1824.6333333333332</v>
      </c>
      <c r="E285" s="36">
        <v>1809.9166666666665</v>
      </c>
      <c r="F285" s="36">
        <v>1798.4333333333334</v>
      </c>
      <c r="G285" s="36">
        <v>1783.7166666666667</v>
      </c>
      <c r="H285" s="36">
        <v>1836.1166666666663</v>
      </c>
      <c r="I285" s="36">
        <v>1850.833333333333</v>
      </c>
      <c r="J285" s="36">
        <v>1862.3166666666662</v>
      </c>
      <c r="K285" s="31">
        <v>1839.35</v>
      </c>
      <c r="L285" s="31">
        <v>1813.15</v>
      </c>
      <c r="M285" s="31">
        <v>46.958799999999997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1462.2</v>
      </c>
      <c r="D286" s="36">
        <v>1468.75</v>
      </c>
      <c r="E286" s="36">
        <v>1449.6</v>
      </c>
      <c r="F286" s="36">
        <v>1437</v>
      </c>
      <c r="G286" s="36">
        <v>1417.85</v>
      </c>
      <c r="H286" s="36">
        <v>1481.35</v>
      </c>
      <c r="I286" s="36">
        <v>1500.5</v>
      </c>
      <c r="J286" s="36">
        <v>1513.1</v>
      </c>
      <c r="K286" s="31">
        <v>1487.9</v>
      </c>
      <c r="L286" s="31">
        <v>1456.15</v>
      </c>
      <c r="M286" s="31">
        <v>8.1607900000000004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356.2</v>
      </c>
      <c r="D287" s="36">
        <v>355.90000000000003</v>
      </c>
      <c r="E287" s="36">
        <v>351.10000000000008</v>
      </c>
      <c r="F287" s="36">
        <v>346.00000000000006</v>
      </c>
      <c r="G287" s="36">
        <v>341.2000000000001</v>
      </c>
      <c r="H287" s="36">
        <v>361.00000000000006</v>
      </c>
      <c r="I287" s="36">
        <v>365.8</v>
      </c>
      <c r="J287" s="36">
        <v>370.90000000000003</v>
      </c>
      <c r="K287" s="31">
        <v>360.7</v>
      </c>
      <c r="L287" s="31">
        <v>350.8</v>
      </c>
      <c r="M287" s="31">
        <v>7.1492800000000001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1981.95</v>
      </c>
      <c r="D288" s="36">
        <v>1992.2666666666664</v>
      </c>
      <c r="E288" s="36">
        <v>1965.5333333333328</v>
      </c>
      <c r="F288" s="36">
        <v>1949.1166666666663</v>
      </c>
      <c r="G288" s="36">
        <v>1922.3833333333328</v>
      </c>
      <c r="H288" s="36">
        <v>2008.6833333333329</v>
      </c>
      <c r="I288" s="36">
        <v>2035.4166666666665</v>
      </c>
      <c r="J288" s="36">
        <v>2051.833333333333</v>
      </c>
      <c r="K288" s="31">
        <v>2019</v>
      </c>
      <c r="L288" s="31">
        <v>1975.85</v>
      </c>
      <c r="M288" s="31">
        <v>2.0492699999999999</v>
      </c>
      <c r="N288" s="1"/>
      <c r="O288" s="1"/>
    </row>
    <row r="289" spans="1:15" ht="12.75" customHeight="1">
      <c r="A289" s="33">
        <v>279</v>
      </c>
      <c r="B289" s="53" t="s">
        <v>854</v>
      </c>
      <c r="C289" s="31">
        <v>3402.4</v>
      </c>
      <c r="D289" s="36">
        <v>3408.0833333333335</v>
      </c>
      <c r="E289" s="36">
        <v>3366.3666666666668</v>
      </c>
      <c r="F289" s="36">
        <v>3330.3333333333335</v>
      </c>
      <c r="G289" s="36">
        <v>3288.6166666666668</v>
      </c>
      <c r="H289" s="36">
        <v>3444.1166666666668</v>
      </c>
      <c r="I289" s="36">
        <v>3485.833333333333</v>
      </c>
      <c r="J289" s="36">
        <v>3521.8666666666668</v>
      </c>
      <c r="K289" s="31">
        <v>3449.8</v>
      </c>
      <c r="L289" s="31">
        <v>3372.05</v>
      </c>
      <c r="M289" s="31">
        <v>0.29263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155.9</v>
      </c>
      <c r="D290" s="36">
        <v>155.25</v>
      </c>
      <c r="E290" s="36">
        <v>152.85</v>
      </c>
      <c r="F290" s="36">
        <v>149.79999999999998</v>
      </c>
      <c r="G290" s="36">
        <v>147.39999999999998</v>
      </c>
      <c r="H290" s="36">
        <v>158.30000000000001</v>
      </c>
      <c r="I290" s="36">
        <v>160.69999999999999</v>
      </c>
      <c r="J290" s="36">
        <v>163.75000000000003</v>
      </c>
      <c r="K290" s="31">
        <v>157.65</v>
      </c>
      <c r="L290" s="31">
        <v>152.19999999999999</v>
      </c>
      <c r="M290" s="31">
        <v>72.417019999999994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4858.95</v>
      </c>
      <c r="D291" s="36">
        <v>4810</v>
      </c>
      <c r="E291" s="36">
        <v>4739.25</v>
      </c>
      <c r="F291" s="36">
        <v>4619.55</v>
      </c>
      <c r="G291" s="36">
        <v>4548.8</v>
      </c>
      <c r="H291" s="36">
        <v>4929.7</v>
      </c>
      <c r="I291" s="36">
        <v>5000.45</v>
      </c>
      <c r="J291" s="36">
        <v>5120.1499999999996</v>
      </c>
      <c r="K291" s="31">
        <v>4880.75</v>
      </c>
      <c r="L291" s="31">
        <v>4690.3</v>
      </c>
      <c r="M291" s="31">
        <v>3.8846799999999999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13830.35</v>
      </c>
      <c r="D292" s="36">
        <v>13797.75</v>
      </c>
      <c r="E292" s="36">
        <v>13672.6</v>
      </c>
      <c r="F292" s="36">
        <v>13514.85</v>
      </c>
      <c r="G292" s="36">
        <v>13389.7</v>
      </c>
      <c r="H292" s="36">
        <v>13955.5</v>
      </c>
      <c r="I292" s="36">
        <v>14080.650000000001</v>
      </c>
      <c r="J292" s="36">
        <v>14238.4</v>
      </c>
      <c r="K292" s="31">
        <v>13922.9</v>
      </c>
      <c r="L292" s="31">
        <v>13640</v>
      </c>
      <c r="M292" s="31">
        <v>3.5090000000000003E-2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3392.3</v>
      </c>
      <c r="D293" s="36">
        <v>3371.4333333333329</v>
      </c>
      <c r="E293" s="36">
        <v>3341.8666666666659</v>
      </c>
      <c r="F293" s="36">
        <v>3291.4333333333329</v>
      </c>
      <c r="G293" s="36">
        <v>3261.8666666666659</v>
      </c>
      <c r="H293" s="36">
        <v>3421.8666666666659</v>
      </c>
      <c r="I293" s="36">
        <v>3451.4333333333325</v>
      </c>
      <c r="J293" s="36">
        <v>3501.8666666666659</v>
      </c>
      <c r="K293" s="31">
        <v>3401</v>
      </c>
      <c r="L293" s="31">
        <v>3321</v>
      </c>
      <c r="M293" s="31">
        <v>20.572330000000001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478.85</v>
      </c>
      <c r="D294" s="36">
        <v>480.06666666666661</v>
      </c>
      <c r="E294" s="36">
        <v>473.68333333333322</v>
      </c>
      <c r="F294" s="36">
        <v>468.51666666666659</v>
      </c>
      <c r="G294" s="36">
        <v>462.13333333333321</v>
      </c>
      <c r="H294" s="36">
        <v>485.23333333333323</v>
      </c>
      <c r="I294" s="36">
        <v>491.61666666666667</v>
      </c>
      <c r="J294" s="36">
        <v>496.78333333333325</v>
      </c>
      <c r="K294" s="31">
        <v>486.45</v>
      </c>
      <c r="L294" s="31">
        <v>474.9</v>
      </c>
      <c r="M294" s="31">
        <v>9.0351199999999992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379.1</v>
      </c>
      <c r="D295" s="36">
        <v>378.8</v>
      </c>
      <c r="E295" s="36">
        <v>376.1</v>
      </c>
      <c r="F295" s="36">
        <v>373.1</v>
      </c>
      <c r="G295" s="36">
        <v>370.40000000000003</v>
      </c>
      <c r="H295" s="36">
        <v>381.8</v>
      </c>
      <c r="I295" s="36">
        <v>384.49999999999994</v>
      </c>
      <c r="J295" s="36">
        <v>387.5</v>
      </c>
      <c r="K295" s="31">
        <v>381.5</v>
      </c>
      <c r="L295" s="31">
        <v>375.8</v>
      </c>
      <c r="M295" s="31">
        <v>13.32527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285.85000000000002</v>
      </c>
      <c r="D296" s="36">
        <v>283.28333333333336</v>
      </c>
      <c r="E296" s="36">
        <v>277.76666666666671</v>
      </c>
      <c r="F296" s="36">
        <v>269.68333333333334</v>
      </c>
      <c r="G296" s="36">
        <v>264.16666666666669</v>
      </c>
      <c r="H296" s="36">
        <v>291.36666666666673</v>
      </c>
      <c r="I296" s="36">
        <v>296.88333333333338</v>
      </c>
      <c r="J296" s="36">
        <v>304.96666666666675</v>
      </c>
      <c r="K296" s="31">
        <v>288.8</v>
      </c>
      <c r="L296" s="31">
        <v>275.2</v>
      </c>
      <c r="M296" s="31">
        <v>28.253810000000001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118.65</v>
      </c>
      <c r="D297" s="36">
        <v>117.56666666666666</v>
      </c>
      <c r="E297" s="36">
        <v>115.63333333333333</v>
      </c>
      <c r="F297" s="36">
        <v>112.61666666666666</v>
      </c>
      <c r="G297" s="36">
        <v>110.68333333333332</v>
      </c>
      <c r="H297" s="36">
        <v>120.58333333333333</v>
      </c>
      <c r="I297" s="36">
        <v>122.51666666666667</v>
      </c>
      <c r="J297" s="36">
        <v>125.53333333333333</v>
      </c>
      <c r="K297" s="31">
        <v>119.5</v>
      </c>
      <c r="L297" s="31">
        <v>114.55</v>
      </c>
      <c r="M297" s="31">
        <v>81.048580000000001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505.15</v>
      </c>
      <c r="D298" s="36">
        <v>504.68333333333334</v>
      </c>
      <c r="E298" s="36">
        <v>499.16666666666669</v>
      </c>
      <c r="F298" s="36">
        <v>493.18333333333334</v>
      </c>
      <c r="G298" s="36">
        <v>487.66666666666669</v>
      </c>
      <c r="H298" s="36">
        <v>510.66666666666669</v>
      </c>
      <c r="I298" s="36">
        <v>516.18333333333339</v>
      </c>
      <c r="J298" s="36">
        <v>522.16666666666674</v>
      </c>
      <c r="K298" s="31">
        <v>510.2</v>
      </c>
      <c r="L298" s="31">
        <v>498.7</v>
      </c>
      <c r="M298" s="31">
        <v>18.426390000000001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746</v>
      </c>
      <c r="D299" s="36">
        <v>736.93333333333339</v>
      </c>
      <c r="E299" s="36">
        <v>723.06666666666683</v>
      </c>
      <c r="F299" s="36">
        <v>700.13333333333344</v>
      </c>
      <c r="G299" s="36">
        <v>686.26666666666688</v>
      </c>
      <c r="H299" s="36">
        <v>759.86666666666679</v>
      </c>
      <c r="I299" s="36">
        <v>773.73333333333335</v>
      </c>
      <c r="J299" s="36">
        <v>796.66666666666674</v>
      </c>
      <c r="K299" s="31">
        <v>750.8</v>
      </c>
      <c r="L299" s="31">
        <v>714</v>
      </c>
      <c r="M299" s="31">
        <v>96.019360000000006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5881.75</v>
      </c>
      <c r="D300" s="36">
        <v>5896.0333333333328</v>
      </c>
      <c r="E300" s="36">
        <v>5848.3166666666657</v>
      </c>
      <c r="F300" s="36">
        <v>5814.8833333333332</v>
      </c>
      <c r="G300" s="36">
        <v>5767.1666666666661</v>
      </c>
      <c r="H300" s="36">
        <v>5929.4666666666653</v>
      </c>
      <c r="I300" s="36">
        <v>5977.1833333333325</v>
      </c>
      <c r="J300" s="36">
        <v>6010.616666666665</v>
      </c>
      <c r="K300" s="31">
        <v>5943.75</v>
      </c>
      <c r="L300" s="31">
        <v>5862.6</v>
      </c>
      <c r="M300" s="31">
        <v>0.24165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5639.85</v>
      </c>
      <c r="D301" s="36">
        <v>5606.083333333333</v>
      </c>
      <c r="E301" s="36">
        <v>5542.2666666666664</v>
      </c>
      <c r="F301" s="36">
        <v>5444.6833333333334</v>
      </c>
      <c r="G301" s="36">
        <v>5380.8666666666668</v>
      </c>
      <c r="H301" s="36">
        <v>5703.6666666666661</v>
      </c>
      <c r="I301" s="36">
        <v>5767.4833333333336</v>
      </c>
      <c r="J301" s="36">
        <v>5865.0666666666657</v>
      </c>
      <c r="K301" s="31">
        <v>5669.9</v>
      </c>
      <c r="L301" s="31">
        <v>5508.5</v>
      </c>
      <c r="M301" s="31">
        <v>6.0598999999999998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1243.5</v>
      </c>
      <c r="D302" s="36">
        <v>1249.6833333333334</v>
      </c>
      <c r="E302" s="36">
        <v>1232.4666666666667</v>
      </c>
      <c r="F302" s="36">
        <v>1221.4333333333334</v>
      </c>
      <c r="G302" s="36">
        <v>1204.2166666666667</v>
      </c>
      <c r="H302" s="36">
        <v>1260.7166666666667</v>
      </c>
      <c r="I302" s="36">
        <v>1277.9333333333334</v>
      </c>
      <c r="J302" s="36">
        <v>1288.9666666666667</v>
      </c>
      <c r="K302" s="31">
        <v>1266.9000000000001</v>
      </c>
      <c r="L302" s="31">
        <v>1238.6500000000001</v>
      </c>
      <c r="M302" s="31">
        <v>14.497389999999999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1365.8</v>
      </c>
      <c r="D303" s="36">
        <v>1364.9333333333334</v>
      </c>
      <c r="E303" s="36">
        <v>1351.8666666666668</v>
      </c>
      <c r="F303" s="36">
        <v>1337.9333333333334</v>
      </c>
      <c r="G303" s="36">
        <v>1324.8666666666668</v>
      </c>
      <c r="H303" s="36">
        <v>1378.8666666666668</v>
      </c>
      <c r="I303" s="36">
        <v>1391.9333333333334</v>
      </c>
      <c r="J303" s="36">
        <v>1405.8666666666668</v>
      </c>
      <c r="K303" s="31">
        <v>1378</v>
      </c>
      <c r="L303" s="31">
        <v>1351</v>
      </c>
      <c r="M303" s="31">
        <v>0.62953000000000003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901.75</v>
      </c>
      <c r="D304" s="36">
        <v>906.44999999999993</v>
      </c>
      <c r="E304" s="36">
        <v>891.29999999999984</v>
      </c>
      <c r="F304" s="36">
        <v>880.84999999999991</v>
      </c>
      <c r="G304" s="36">
        <v>865.69999999999982</v>
      </c>
      <c r="H304" s="36">
        <v>916.89999999999986</v>
      </c>
      <c r="I304" s="36">
        <v>932.05</v>
      </c>
      <c r="J304" s="36">
        <v>942.49999999999989</v>
      </c>
      <c r="K304" s="31">
        <v>921.6</v>
      </c>
      <c r="L304" s="31">
        <v>896</v>
      </c>
      <c r="M304" s="31">
        <v>5.8642599999999998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1117.05</v>
      </c>
      <c r="D305" s="36">
        <v>1116.1499999999999</v>
      </c>
      <c r="E305" s="36">
        <v>1110.6999999999998</v>
      </c>
      <c r="F305" s="36">
        <v>1104.3499999999999</v>
      </c>
      <c r="G305" s="36">
        <v>1098.8999999999999</v>
      </c>
      <c r="H305" s="36">
        <v>1122.4999999999998</v>
      </c>
      <c r="I305" s="36">
        <v>1127.95</v>
      </c>
      <c r="J305" s="36">
        <v>1134.2999999999997</v>
      </c>
      <c r="K305" s="31">
        <v>1121.5999999999999</v>
      </c>
      <c r="L305" s="31">
        <v>1109.8</v>
      </c>
      <c r="M305" s="31">
        <v>3.3874900000000001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272.60000000000002</v>
      </c>
      <c r="D306" s="36">
        <v>272.45</v>
      </c>
      <c r="E306" s="36">
        <v>269.89999999999998</v>
      </c>
      <c r="F306" s="36">
        <v>267.2</v>
      </c>
      <c r="G306" s="36">
        <v>264.64999999999998</v>
      </c>
      <c r="H306" s="36">
        <v>275.14999999999998</v>
      </c>
      <c r="I306" s="36">
        <v>277.70000000000005</v>
      </c>
      <c r="J306" s="36">
        <v>280.39999999999998</v>
      </c>
      <c r="K306" s="31">
        <v>275</v>
      </c>
      <c r="L306" s="31">
        <v>269.75</v>
      </c>
      <c r="M306" s="31">
        <v>52.35707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1702.4</v>
      </c>
      <c r="D307" s="36">
        <v>1699</v>
      </c>
      <c r="E307" s="36">
        <v>1687.55</v>
      </c>
      <c r="F307" s="36">
        <v>1672.7</v>
      </c>
      <c r="G307" s="36">
        <v>1661.25</v>
      </c>
      <c r="H307" s="36">
        <v>1713.85</v>
      </c>
      <c r="I307" s="36">
        <v>1725.2999999999997</v>
      </c>
      <c r="J307" s="36">
        <v>1740.1499999999999</v>
      </c>
      <c r="K307" s="31">
        <v>1710.45</v>
      </c>
      <c r="L307" s="31">
        <v>1684.15</v>
      </c>
      <c r="M307" s="31">
        <v>22.792200000000001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391.1</v>
      </c>
      <c r="D308" s="36">
        <v>390.7</v>
      </c>
      <c r="E308" s="36">
        <v>388.4</v>
      </c>
      <c r="F308" s="36">
        <v>385.7</v>
      </c>
      <c r="G308" s="36">
        <v>383.4</v>
      </c>
      <c r="H308" s="36">
        <v>393.4</v>
      </c>
      <c r="I308" s="36">
        <v>395.70000000000005</v>
      </c>
      <c r="J308" s="36">
        <v>398.4</v>
      </c>
      <c r="K308" s="31">
        <v>393</v>
      </c>
      <c r="L308" s="31">
        <v>388</v>
      </c>
      <c r="M308" s="31">
        <v>0.72372000000000003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535.4</v>
      </c>
      <c r="D309" s="36">
        <v>536.38333333333333</v>
      </c>
      <c r="E309" s="36">
        <v>530.26666666666665</v>
      </c>
      <c r="F309" s="36">
        <v>525.13333333333333</v>
      </c>
      <c r="G309" s="36">
        <v>519.01666666666665</v>
      </c>
      <c r="H309" s="36">
        <v>541.51666666666665</v>
      </c>
      <c r="I309" s="36">
        <v>547.63333333333321</v>
      </c>
      <c r="J309" s="36">
        <v>552.76666666666665</v>
      </c>
      <c r="K309" s="31">
        <v>542.5</v>
      </c>
      <c r="L309" s="31">
        <v>531.25</v>
      </c>
      <c r="M309" s="31">
        <v>1.2810600000000001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359.95</v>
      </c>
      <c r="D310" s="36">
        <v>360.88333333333327</v>
      </c>
      <c r="E310" s="36">
        <v>357.36666666666656</v>
      </c>
      <c r="F310" s="36">
        <v>354.7833333333333</v>
      </c>
      <c r="G310" s="36">
        <v>351.26666666666659</v>
      </c>
      <c r="H310" s="36">
        <v>363.46666666666653</v>
      </c>
      <c r="I310" s="36">
        <v>366.98333333333329</v>
      </c>
      <c r="J310" s="36">
        <v>369.56666666666649</v>
      </c>
      <c r="K310" s="31">
        <v>364.4</v>
      </c>
      <c r="L310" s="31">
        <v>358.3</v>
      </c>
      <c r="M310" s="31">
        <v>2.7205900000000001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164.35</v>
      </c>
      <c r="D311" s="36">
        <v>164.31666666666669</v>
      </c>
      <c r="E311" s="36">
        <v>162.63333333333338</v>
      </c>
      <c r="F311" s="36">
        <v>160.91666666666669</v>
      </c>
      <c r="G311" s="36">
        <v>159.23333333333338</v>
      </c>
      <c r="H311" s="36">
        <v>166.03333333333339</v>
      </c>
      <c r="I311" s="36">
        <v>167.71666666666673</v>
      </c>
      <c r="J311" s="36">
        <v>169.43333333333339</v>
      </c>
      <c r="K311" s="31">
        <v>166</v>
      </c>
      <c r="L311" s="31">
        <v>162.6</v>
      </c>
      <c r="M311" s="31">
        <v>54.793660000000003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125.4</v>
      </c>
      <c r="D312" s="36">
        <v>125.31666666666666</v>
      </c>
      <c r="E312" s="36">
        <v>124.08333333333333</v>
      </c>
      <c r="F312" s="36">
        <v>122.76666666666667</v>
      </c>
      <c r="G312" s="36">
        <v>121.53333333333333</v>
      </c>
      <c r="H312" s="36">
        <v>126.63333333333333</v>
      </c>
      <c r="I312" s="36">
        <v>127.86666666666667</v>
      </c>
      <c r="J312" s="36">
        <v>129.18333333333334</v>
      </c>
      <c r="K312" s="31">
        <v>126.55</v>
      </c>
      <c r="L312" s="31">
        <v>124</v>
      </c>
      <c r="M312" s="31">
        <v>30.077729999999999</v>
      </c>
      <c r="N312" s="1"/>
      <c r="O312" s="1"/>
    </row>
    <row r="313" spans="1:15" ht="12.75" customHeight="1">
      <c r="A313" s="33">
        <v>303</v>
      </c>
      <c r="B313" s="53" t="s">
        <v>861</v>
      </c>
      <c r="C313" s="31">
        <v>1949.8</v>
      </c>
      <c r="D313" s="36">
        <v>1968.8666666666668</v>
      </c>
      <c r="E313" s="36">
        <v>1920.9333333333336</v>
      </c>
      <c r="F313" s="36">
        <v>1892.0666666666668</v>
      </c>
      <c r="G313" s="36">
        <v>1844.1333333333337</v>
      </c>
      <c r="H313" s="36">
        <v>1997.7333333333336</v>
      </c>
      <c r="I313" s="36">
        <v>2045.666666666667</v>
      </c>
      <c r="J313" s="36">
        <v>2074.5333333333338</v>
      </c>
      <c r="K313" s="31">
        <v>2016.8</v>
      </c>
      <c r="L313" s="31">
        <v>1940</v>
      </c>
      <c r="M313" s="31">
        <v>2.7786200000000001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539.5</v>
      </c>
      <c r="D314" s="36">
        <v>540.68333333333339</v>
      </c>
      <c r="E314" s="36">
        <v>535.41666666666674</v>
      </c>
      <c r="F314" s="36">
        <v>531.33333333333337</v>
      </c>
      <c r="G314" s="36">
        <v>526.06666666666672</v>
      </c>
      <c r="H314" s="36">
        <v>544.76666666666677</v>
      </c>
      <c r="I314" s="36">
        <v>550.03333333333342</v>
      </c>
      <c r="J314" s="36">
        <v>554.11666666666679</v>
      </c>
      <c r="K314" s="31">
        <v>545.95000000000005</v>
      </c>
      <c r="L314" s="31">
        <v>536.6</v>
      </c>
      <c r="M314" s="31">
        <v>18.92079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10625.75</v>
      </c>
      <c r="D315" s="36">
        <v>10654.9</v>
      </c>
      <c r="E315" s="36">
        <v>10560.849999999999</v>
      </c>
      <c r="F315" s="36">
        <v>10495.949999999999</v>
      </c>
      <c r="G315" s="36">
        <v>10401.899999999998</v>
      </c>
      <c r="H315" s="36">
        <v>10719.8</v>
      </c>
      <c r="I315" s="36">
        <v>10813.849999999999</v>
      </c>
      <c r="J315" s="36">
        <v>10878.75</v>
      </c>
      <c r="K315" s="31">
        <v>10748.95</v>
      </c>
      <c r="L315" s="31">
        <v>10590</v>
      </c>
      <c r="M315" s="31">
        <v>4.6416300000000001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2387.0500000000002</v>
      </c>
      <c r="D316" s="36">
        <v>2383.9833333333331</v>
      </c>
      <c r="E316" s="36">
        <v>2347.0166666666664</v>
      </c>
      <c r="F316" s="36">
        <v>2306.9833333333331</v>
      </c>
      <c r="G316" s="36">
        <v>2270.0166666666664</v>
      </c>
      <c r="H316" s="36">
        <v>2424.0166666666664</v>
      </c>
      <c r="I316" s="36">
        <v>2460.9833333333327</v>
      </c>
      <c r="J316" s="36">
        <v>2501.0166666666664</v>
      </c>
      <c r="K316" s="31">
        <v>2420.9499999999998</v>
      </c>
      <c r="L316" s="31">
        <v>2343.9499999999998</v>
      </c>
      <c r="M316" s="31">
        <v>0.48781999999999998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1022.45</v>
      </c>
      <c r="D317" s="36">
        <v>1021.7333333333335</v>
      </c>
      <c r="E317" s="36">
        <v>1012.5666666666668</v>
      </c>
      <c r="F317" s="36">
        <v>1002.6833333333334</v>
      </c>
      <c r="G317" s="36">
        <v>993.51666666666677</v>
      </c>
      <c r="H317" s="36">
        <v>1031.6166666666668</v>
      </c>
      <c r="I317" s="36">
        <v>1040.7833333333338</v>
      </c>
      <c r="J317" s="36">
        <v>1050.666666666667</v>
      </c>
      <c r="K317" s="31">
        <v>1030.9000000000001</v>
      </c>
      <c r="L317" s="31">
        <v>1011.85</v>
      </c>
      <c r="M317" s="31">
        <v>7.3228600000000004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656.3</v>
      </c>
      <c r="D318" s="36">
        <v>661.61666666666667</v>
      </c>
      <c r="E318" s="36">
        <v>648.98333333333335</v>
      </c>
      <c r="F318" s="36">
        <v>641.66666666666663</v>
      </c>
      <c r="G318" s="36">
        <v>629.0333333333333</v>
      </c>
      <c r="H318" s="36">
        <v>668.93333333333339</v>
      </c>
      <c r="I318" s="36">
        <v>681.56666666666683</v>
      </c>
      <c r="J318" s="36">
        <v>688.88333333333344</v>
      </c>
      <c r="K318" s="31">
        <v>674.25</v>
      </c>
      <c r="L318" s="31">
        <v>654.29999999999995</v>
      </c>
      <c r="M318" s="31">
        <v>16.402460000000001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2114.6</v>
      </c>
      <c r="D319" s="36">
        <v>2080.9</v>
      </c>
      <c r="E319" s="36">
        <v>2019.8000000000002</v>
      </c>
      <c r="F319" s="36">
        <v>1925</v>
      </c>
      <c r="G319" s="36">
        <v>1863.9</v>
      </c>
      <c r="H319" s="36">
        <v>2175.7000000000003</v>
      </c>
      <c r="I319" s="36">
        <v>2236.7999999999997</v>
      </c>
      <c r="J319" s="36">
        <v>2331.6000000000004</v>
      </c>
      <c r="K319" s="31">
        <v>2142</v>
      </c>
      <c r="L319" s="31">
        <v>1986.1</v>
      </c>
      <c r="M319" s="31">
        <v>36.740479999999998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780.3</v>
      </c>
      <c r="D320" s="36">
        <v>778.65</v>
      </c>
      <c r="E320" s="36">
        <v>770.8</v>
      </c>
      <c r="F320" s="36">
        <v>761.3</v>
      </c>
      <c r="G320" s="36">
        <v>753.44999999999993</v>
      </c>
      <c r="H320" s="36">
        <v>788.15</v>
      </c>
      <c r="I320" s="36">
        <v>796.00000000000011</v>
      </c>
      <c r="J320" s="36">
        <v>805.5</v>
      </c>
      <c r="K320" s="31">
        <v>786.5</v>
      </c>
      <c r="L320" s="31">
        <v>769.15</v>
      </c>
      <c r="M320" s="31">
        <v>1.75769</v>
      </c>
      <c r="N320" s="1"/>
      <c r="O320" s="1"/>
    </row>
    <row r="321" spans="1:15" ht="12.75" customHeight="1">
      <c r="A321" s="33">
        <v>311</v>
      </c>
      <c r="B321" s="53" t="s">
        <v>870</v>
      </c>
      <c r="C321" s="31">
        <v>960.7</v>
      </c>
      <c r="D321" s="36">
        <v>949.88333333333333</v>
      </c>
      <c r="E321" s="36">
        <v>917.16666666666663</v>
      </c>
      <c r="F321" s="36">
        <v>873.63333333333333</v>
      </c>
      <c r="G321" s="36">
        <v>840.91666666666663</v>
      </c>
      <c r="H321" s="36">
        <v>993.41666666666663</v>
      </c>
      <c r="I321" s="36">
        <v>1026.1333333333332</v>
      </c>
      <c r="J321" s="36">
        <v>1069.6666666666665</v>
      </c>
      <c r="K321" s="31">
        <v>982.6</v>
      </c>
      <c r="L321" s="31">
        <v>906.35</v>
      </c>
      <c r="M321" s="31">
        <v>3.6159400000000002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1366.7</v>
      </c>
      <c r="D322" s="36">
        <v>1364.6833333333332</v>
      </c>
      <c r="E322" s="36">
        <v>1353.1166666666663</v>
      </c>
      <c r="F322" s="36">
        <v>1339.5333333333331</v>
      </c>
      <c r="G322" s="36">
        <v>1327.9666666666662</v>
      </c>
      <c r="H322" s="36">
        <v>1378.2666666666664</v>
      </c>
      <c r="I322" s="36">
        <v>1389.8333333333335</v>
      </c>
      <c r="J322" s="36">
        <v>1403.4166666666665</v>
      </c>
      <c r="K322" s="31">
        <v>1376.25</v>
      </c>
      <c r="L322" s="31">
        <v>1351.1</v>
      </c>
      <c r="M322" s="31">
        <v>0.65015999999999996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1667.8</v>
      </c>
      <c r="D323" s="36">
        <v>1673.9333333333334</v>
      </c>
      <c r="E323" s="36">
        <v>1649.1666666666667</v>
      </c>
      <c r="F323" s="36">
        <v>1630.5333333333333</v>
      </c>
      <c r="G323" s="36">
        <v>1605.7666666666667</v>
      </c>
      <c r="H323" s="36">
        <v>1692.5666666666668</v>
      </c>
      <c r="I323" s="36">
        <v>1717.3333333333333</v>
      </c>
      <c r="J323" s="36">
        <v>1735.9666666666669</v>
      </c>
      <c r="K323" s="31">
        <v>1698.7</v>
      </c>
      <c r="L323" s="31">
        <v>1655.3</v>
      </c>
      <c r="M323" s="31">
        <v>1.86843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50.7</v>
      </c>
      <c r="D324" s="36">
        <v>50.933333333333337</v>
      </c>
      <c r="E324" s="36">
        <v>50.266666666666673</v>
      </c>
      <c r="F324" s="36">
        <v>49.833333333333336</v>
      </c>
      <c r="G324" s="36">
        <v>49.166666666666671</v>
      </c>
      <c r="H324" s="36">
        <v>51.366666666666674</v>
      </c>
      <c r="I324" s="36">
        <v>52.033333333333331</v>
      </c>
      <c r="J324" s="36">
        <v>52.466666666666676</v>
      </c>
      <c r="K324" s="31">
        <v>51.6</v>
      </c>
      <c r="L324" s="31">
        <v>50.5</v>
      </c>
      <c r="M324" s="31">
        <v>26.7959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60.4</v>
      </c>
      <c r="D325" s="36">
        <v>60.833333333333336</v>
      </c>
      <c r="E325" s="36">
        <v>59.516666666666673</v>
      </c>
      <c r="F325" s="36">
        <v>58.63333333333334</v>
      </c>
      <c r="G325" s="36">
        <v>57.316666666666677</v>
      </c>
      <c r="H325" s="36">
        <v>61.716666666666669</v>
      </c>
      <c r="I325" s="36">
        <v>63.033333333333331</v>
      </c>
      <c r="J325" s="36">
        <v>63.916666666666664</v>
      </c>
      <c r="K325" s="31">
        <v>62.15</v>
      </c>
      <c r="L325" s="31">
        <v>59.95</v>
      </c>
      <c r="M325" s="31">
        <v>71.231070000000003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1214.8</v>
      </c>
      <c r="D326" s="36">
        <v>1213.6000000000001</v>
      </c>
      <c r="E326" s="36">
        <v>1197.2000000000003</v>
      </c>
      <c r="F326" s="36">
        <v>1179.6000000000001</v>
      </c>
      <c r="G326" s="36">
        <v>1163.2000000000003</v>
      </c>
      <c r="H326" s="36">
        <v>1231.2000000000003</v>
      </c>
      <c r="I326" s="36">
        <v>1247.6000000000004</v>
      </c>
      <c r="J326" s="36">
        <v>1265.2000000000003</v>
      </c>
      <c r="K326" s="31">
        <v>1230</v>
      </c>
      <c r="L326" s="31">
        <v>1196</v>
      </c>
      <c r="M326" s="31">
        <v>2.7672300000000001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2384.35</v>
      </c>
      <c r="D327" s="36">
        <v>2379.9666666666667</v>
      </c>
      <c r="E327" s="36">
        <v>2355.0333333333333</v>
      </c>
      <c r="F327" s="36">
        <v>2325.7166666666667</v>
      </c>
      <c r="G327" s="36">
        <v>2300.7833333333333</v>
      </c>
      <c r="H327" s="36">
        <v>2409.2833333333333</v>
      </c>
      <c r="I327" s="36">
        <v>2434.2166666666667</v>
      </c>
      <c r="J327" s="36">
        <v>2463.5333333333333</v>
      </c>
      <c r="K327" s="31">
        <v>2404.9</v>
      </c>
      <c r="L327" s="31">
        <v>2350.65</v>
      </c>
      <c r="M327" s="31">
        <v>6.9838699999999996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114088.85</v>
      </c>
      <c r="D328" s="36">
        <v>114013.18333333333</v>
      </c>
      <c r="E328" s="36">
        <v>113526.41666666667</v>
      </c>
      <c r="F328" s="36">
        <v>112963.98333333334</v>
      </c>
      <c r="G328" s="36">
        <v>112477.21666666667</v>
      </c>
      <c r="H328" s="36">
        <v>114575.61666666667</v>
      </c>
      <c r="I328" s="36">
        <v>115062.38333333333</v>
      </c>
      <c r="J328" s="36">
        <v>115624.81666666667</v>
      </c>
      <c r="K328" s="31">
        <v>114499.95</v>
      </c>
      <c r="L328" s="31">
        <v>113450.75</v>
      </c>
      <c r="M328" s="31">
        <v>3.569E-2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2311.0500000000002</v>
      </c>
      <c r="D329" s="36">
        <v>2314.5166666666669</v>
      </c>
      <c r="E329" s="36">
        <v>2297.0333333333338</v>
      </c>
      <c r="F329" s="36">
        <v>2283.0166666666669</v>
      </c>
      <c r="G329" s="36">
        <v>2265.5333333333338</v>
      </c>
      <c r="H329" s="36">
        <v>2328.5333333333338</v>
      </c>
      <c r="I329" s="36">
        <v>2346.0166666666664</v>
      </c>
      <c r="J329" s="36">
        <v>2360.0333333333338</v>
      </c>
      <c r="K329" s="31">
        <v>2332</v>
      </c>
      <c r="L329" s="31">
        <v>2300.5</v>
      </c>
      <c r="M329" s="31">
        <v>2.6288800000000001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3173.5</v>
      </c>
      <c r="D330" s="36">
        <v>3184.7999999999997</v>
      </c>
      <c r="E330" s="36">
        <v>3149.6999999999994</v>
      </c>
      <c r="F330" s="36">
        <v>3125.8999999999996</v>
      </c>
      <c r="G330" s="36">
        <v>3090.7999999999993</v>
      </c>
      <c r="H330" s="36">
        <v>3208.5999999999995</v>
      </c>
      <c r="I330" s="36">
        <v>3243.7</v>
      </c>
      <c r="J330" s="36">
        <v>3267.4999999999995</v>
      </c>
      <c r="K330" s="31">
        <v>3219.9</v>
      </c>
      <c r="L330" s="31">
        <v>3161</v>
      </c>
      <c r="M330" s="31">
        <v>6.1894999999999998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1432.2</v>
      </c>
      <c r="D331" s="36">
        <v>1433.0833333333333</v>
      </c>
      <c r="E331" s="36">
        <v>1421.1666666666665</v>
      </c>
      <c r="F331" s="36">
        <v>1410.1333333333332</v>
      </c>
      <c r="G331" s="36">
        <v>1398.2166666666665</v>
      </c>
      <c r="H331" s="36">
        <v>1444.1166666666666</v>
      </c>
      <c r="I331" s="36">
        <v>1456.0333333333331</v>
      </c>
      <c r="J331" s="36">
        <v>1467.0666666666666</v>
      </c>
      <c r="K331" s="31">
        <v>1445</v>
      </c>
      <c r="L331" s="31">
        <v>1422.05</v>
      </c>
      <c r="M331" s="31">
        <v>4.1618700000000004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1188.2</v>
      </c>
      <c r="D332" s="36">
        <v>1196.7833333333335</v>
      </c>
      <c r="E332" s="36">
        <v>1173.416666666667</v>
      </c>
      <c r="F332" s="36">
        <v>1158.6333333333334</v>
      </c>
      <c r="G332" s="36">
        <v>1135.2666666666669</v>
      </c>
      <c r="H332" s="36">
        <v>1211.5666666666671</v>
      </c>
      <c r="I332" s="36">
        <v>1234.9333333333334</v>
      </c>
      <c r="J332" s="36">
        <v>1249.7166666666672</v>
      </c>
      <c r="K332" s="31">
        <v>1220.1500000000001</v>
      </c>
      <c r="L332" s="31">
        <v>1182</v>
      </c>
      <c r="M332" s="31">
        <v>3.05755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786.3</v>
      </c>
      <c r="D333" s="36">
        <v>784.58333333333337</v>
      </c>
      <c r="E333" s="36">
        <v>779.16666666666674</v>
      </c>
      <c r="F333" s="36">
        <v>772.03333333333342</v>
      </c>
      <c r="G333" s="36">
        <v>766.61666666666679</v>
      </c>
      <c r="H333" s="36">
        <v>791.7166666666667</v>
      </c>
      <c r="I333" s="36">
        <v>797.13333333333344</v>
      </c>
      <c r="J333" s="36">
        <v>804.26666666666665</v>
      </c>
      <c r="K333" s="31">
        <v>790</v>
      </c>
      <c r="L333" s="31">
        <v>777.45</v>
      </c>
      <c r="M333" s="31">
        <v>3.48929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99.25</v>
      </c>
      <c r="D334" s="36">
        <v>98.566666666666663</v>
      </c>
      <c r="E334" s="36">
        <v>96.433333333333323</v>
      </c>
      <c r="F334" s="36">
        <v>93.61666666666666</v>
      </c>
      <c r="G334" s="36">
        <v>91.48333333333332</v>
      </c>
      <c r="H334" s="36">
        <v>101.38333333333333</v>
      </c>
      <c r="I334" s="36">
        <v>103.51666666666665</v>
      </c>
      <c r="J334" s="36">
        <v>106.33333333333333</v>
      </c>
      <c r="K334" s="31">
        <v>100.7</v>
      </c>
      <c r="L334" s="31">
        <v>95.75</v>
      </c>
      <c r="M334" s="31">
        <v>256.32936999999998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3794.45</v>
      </c>
      <c r="D335" s="36">
        <v>3804.15</v>
      </c>
      <c r="E335" s="36">
        <v>3773.3</v>
      </c>
      <c r="F335" s="36">
        <v>3752.15</v>
      </c>
      <c r="G335" s="36">
        <v>3721.3</v>
      </c>
      <c r="H335" s="36">
        <v>3825.3</v>
      </c>
      <c r="I335" s="36">
        <v>3856.1499999999996</v>
      </c>
      <c r="J335" s="36">
        <v>3877.3</v>
      </c>
      <c r="K335" s="31">
        <v>3835</v>
      </c>
      <c r="L335" s="31">
        <v>3783</v>
      </c>
      <c r="M335" s="31">
        <v>1.3067200000000001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781.85</v>
      </c>
      <c r="D336" s="36">
        <v>784.91666666666663</v>
      </c>
      <c r="E336" s="36">
        <v>774.98333333333323</v>
      </c>
      <c r="F336" s="36">
        <v>768.11666666666656</v>
      </c>
      <c r="G336" s="36">
        <v>758.18333333333317</v>
      </c>
      <c r="H336" s="36">
        <v>791.7833333333333</v>
      </c>
      <c r="I336" s="36">
        <v>801.7166666666667</v>
      </c>
      <c r="J336" s="36">
        <v>808.58333333333337</v>
      </c>
      <c r="K336" s="31">
        <v>794.85</v>
      </c>
      <c r="L336" s="31">
        <v>778.05</v>
      </c>
      <c r="M336" s="31">
        <v>1.2373799999999999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78.05</v>
      </c>
      <c r="D337" s="36">
        <v>78.016666666666666</v>
      </c>
      <c r="E337" s="36">
        <v>77.233333333333334</v>
      </c>
      <c r="F337" s="36">
        <v>76.416666666666671</v>
      </c>
      <c r="G337" s="36">
        <v>75.63333333333334</v>
      </c>
      <c r="H337" s="36">
        <v>78.833333333333329</v>
      </c>
      <c r="I337" s="36">
        <v>79.61666666666666</v>
      </c>
      <c r="J337" s="36">
        <v>80.433333333333323</v>
      </c>
      <c r="K337" s="31">
        <v>78.8</v>
      </c>
      <c r="L337" s="31">
        <v>77.2</v>
      </c>
      <c r="M337" s="31">
        <v>161.69828999999999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170.15</v>
      </c>
      <c r="D338" s="36">
        <v>170.83333333333334</v>
      </c>
      <c r="E338" s="36">
        <v>168.9666666666667</v>
      </c>
      <c r="F338" s="36">
        <v>167.78333333333336</v>
      </c>
      <c r="G338" s="36">
        <v>165.91666666666671</v>
      </c>
      <c r="H338" s="36">
        <v>172.01666666666668</v>
      </c>
      <c r="I338" s="36">
        <v>173.8833333333333</v>
      </c>
      <c r="J338" s="36">
        <v>175.06666666666666</v>
      </c>
      <c r="K338" s="31">
        <v>172.7</v>
      </c>
      <c r="L338" s="31">
        <v>169.65</v>
      </c>
      <c r="M338" s="31">
        <v>33.65119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24968.5</v>
      </c>
      <c r="D339" s="36">
        <v>24922.466666666664</v>
      </c>
      <c r="E339" s="36">
        <v>24748.033333333326</v>
      </c>
      <c r="F339" s="36">
        <v>24527.566666666662</v>
      </c>
      <c r="G339" s="36">
        <v>24353.133333333324</v>
      </c>
      <c r="H339" s="36">
        <v>25142.933333333327</v>
      </c>
      <c r="I339" s="36">
        <v>25317.366666666669</v>
      </c>
      <c r="J339" s="36">
        <v>25537.833333333328</v>
      </c>
      <c r="K339" s="31">
        <v>25096.9</v>
      </c>
      <c r="L339" s="31">
        <v>24702</v>
      </c>
      <c r="M339" s="31">
        <v>0.79608000000000001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98.45</v>
      </c>
      <c r="D340" s="36">
        <v>96.550000000000011</v>
      </c>
      <c r="E340" s="36">
        <v>92.700000000000017</v>
      </c>
      <c r="F340" s="36">
        <v>86.95</v>
      </c>
      <c r="G340" s="36">
        <v>83.100000000000009</v>
      </c>
      <c r="H340" s="36">
        <v>102.30000000000003</v>
      </c>
      <c r="I340" s="36">
        <v>106.15000000000002</v>
      </c>
      <c r="J340" s="36">
        <v>111.90000000000003</v>
      </c>
      <c r="K340" s="31">
        <v>100.4</v>
      </c>
      <c r="L340" s="31">
        <v>90.8</v>
      </c>
      <c r="M340" s="31">
        <v>247.79755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60.2</v>
      </c>
      <c r="D341" s="36">
        <v>59.966666666666661</v>
      </c>
      <c r="E341" s="36">
        <v>59.283333333333324</v>
      </c>
      <c r="F341" s="36">
        <v>58.36666666666666</v>
      </c>
      <c r="G341" s="36">
        <v>57.683333333333323</v>
      </c>
      <c r="H341" s="36">
        <v>60.883333333333326</v>
      </c>
      <c r="I341" s="36">
        <v>61.566666666666663</v>
      </c>
      <c r="J341" s="36">
        <v>62.483333333333327</v>
      </c>
      <c r="K341" s="31">
        <v>60.65</v>
      </c>
      <c r="L341" s="31">
        <v>59.05</v>
      </c>
      <c r="M341" s="31">
        <v>433.28035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451.65</v>
      </c>
      <c r="D342" s="36">
        <v>447.26666666666665</v>
      </c>
      <c r="E342" s="36">
        <v>439.63333333333333</v>
      </c>
      <c r="F342" s="36">
        <v>427.61666666666667</v>
      </c>
      <c r="G342" s="36">
        <v>419.98333333333335</v>
      </c>
      <c r="H342" s="36">
        <v>459.2833333333333</v>
      </c>
      <c r="I342" s="36">
        <v>466.91666666666663</v>
      </c>
      <c r="J342" s="36">
        <v>478.93333333333328</v>
      </c>
      <c r="K342" s="31">
        <v>454.9</v>
      </c>
      <c r="L342" s="31">
        <v>435.25</v>
      </c>
      <c r="M342" s="31">
        <v>10.226699999999999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183.4</v>
      </c>
      <c r="D343" s="36">
        <v>184.96666666666667</v>
      </c>
      <c r="E343" s="36">
        <v>180.28333333333333</v>
      </c>
      <c r="F343" s="36">
        <v>177.16666666666666</v>
      </c>
      <c r="G343" s="36">
        <v>172.48333333333332</v>
      </c>
      <c r="H343" s="36">
        <v>188.08333333333334</v>
      </c>
      <c r="I343" s="36">
        <v>192.76666666666668</v>
      </c>
      <c r="J343" s="36">
        <v>195.88333333333335</v>
      </c>
      <c r="K343" s="31">
        <v>189.65</v>
      </c>
      <c r="L343" s="31">
        <v>181.85</v>
      </c>
      <c r="M343" s="31">
        <v>45.19267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184.3</v>
      </c>
      <c r="D344" s="36">
        <v>184.26666666666665</v>
      </c>
      <c r="E344" s="36">
        <v>181.58333333333331</v>
      </c>
      <c r="F344" s="36">
        <v>178.86666666666667</v>
      </c>
      <c r="G344" s="36">
        <v>176.18333333333334</v>
      </c>
      <c r="H344" s="36">
        <v>186.98333333333329</v>
      </c>
      <c r="I344" s="36">
        <v>189.66666666666663</v>
      </c>
      <c r="J344" s="36">
        <v>192.38333333333327</v>
      </c>
      <c r="K344" s="31">
        <v>186.95</v>
      </c>
      <c r="L344" s="31">
        <v>181.55</v>
      </c>
      <c r="M344" s="31">
        <v>95.985569999999996</v>
      </c>
      <c r="N344" s="1"/>
      <c r="O344" s="1"/>
    </row>
    <row r="345" spans="1:15" ht="12.75" customHeight="1">
      <c r="A345" s="33">
        <v>335</v>
      </c>
      <c r="B345" s="53" t="s">
        <v>856</v>
      </c>
      <c r="C345" s="31">
        <v>45.3</v>
      </c>
      <c r="D345" s="36">
        <v>45.25</v>
      </c>
      <c r="E345" s="36">
        <v>44.1</v>
      </c>
      <c r="F345" s="36">
        <v>42.9</v>
      </c>
      <c r="G345" s="36">
        <v>41.75</v>
      </c>
      <c r="H345" s="36">
        <v>46.45</v>
      </c>
      <c r="I345" s="36">
        <v>47.600000000000009</v>
      </c>
      <c r="J345" s="36">
        <v>48.800000000000004</v>
      </c>
      <c r="K345" s="31">
        <v>46.4</v>
      </c>
      <c r="L345" s="31">
        <v>44.05</v>
      </c>
      <c r="M345" s="31">
        <v>93.41086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245.95</v>
      </c>
      <c r="D346" s="36">
        <v>245.95000000000002</v>
      </c>
      <c r="E346" s="36">
        <v>242.40000000000003</v>
      </c>
      <c r="F346" s="36">
        <v>238.85000000000002</v>
      </c>
      <c r="G346" s="36">
        <v>235.30000000000004</v>
      </c>
      <c r="H346" s="36">
        <v>249.50000000000003</v>
      </c>
      <c r="I346" s="36">
        <v>253.05000000000004</v>
      </c>
      <c r="J346" s="36">
        <v>256.60000000000002</v>
      </c>
      <c r="K346" s="31">
        <v>249.5</v>
      </c>
      <c r="L346" s="31">
        <v>242.4</v>
      </c>
      <c r="M346" s="31">
        <v>12.2562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281.10000000000002</v>
      </c>
      <c r="D347" s="36">
        <v>282.76666666666665</v>
      </c>
      <c r="E347" s="36">
        <v>277.2833333333333</v>
      </c>
      <c r="F347" s="36">
        <v>273.46666666666664</v>
      </c>
      <c r="G347" s="36">
        <v>267.98333333333329</v>
      </c>
      <c r="H347" s="36">
        <v>286.58333333333331</v>
      </c>
      <c r="I347" s="36">
        <v>292.06666666666666</v>
      </c>
      <c r="J347" s="36">
        <v>295.88333333333333</v>
      </c>
      <c r="K347" s="31">
        <v>288.25</v>
      </c>
      <c r="L347" s="31">
        <v>278.95</v>
      </c>
      <c r="M347" s="31">
        <v>134.15314000000001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379.7</v>
      </c>
      <c r="D348" s="36">
        <v>378.7</v>
      </c>
      <c r="E348" s="36">
        <v>374.2</v>
      </c>
      <c r="F348" s="36">
        <v>368.7</v>
      </c>
      <c r="G348" s="36">
        <v>364.2</v>
      </c>
      <c r="H348" s="36">
        <v>384.2</v>
      </c>
      <c r="I348" s="36">
        <v>388.7</v>
      </c>
      <c r="J348" s="36">
        <v>394.2</v>
      </c>
      <c r="K348" s="31">
        <v>383.2</v>
      </c>
      <c r="L348" s="31">
        <v>373.2</v>
      </c>
      <c r="M348" s="31">
        <v>5.7192299999999996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1459.65</v>
      </c>
      <c r="D349" s="36">
        <v>1452.7833333333335</v>
      </c>
      <c r="E349" s="36">
        <v>1441.116666666667</v>
      </c>
      <c r="F349" s="36">
        <v>1422.5833333333335</v>
      </c>
      <c r="G349" s="36">
        <v>1410.916666666667</v>
      </c>
      <c r="H349" s="36">
        <v>1471.3166666666671</v>
      </c>
      <c r="I349" s="36">
        <v>1482.9833333333336</v>
      </c>
      <c r="J349" s="36">
        <v>1501.5166666666671</v>
      </c>
      <c r="K349" s="31">
        <v>1464.45</v>
      </c>
      <c r="L349" s="31">
        <v>1434.25</v>
      </c>
      <c r="M349" s="31">
        <v>7.6988399999999997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201.95</v>
      </c>
      <c r="D350" s="36">
        <v>201.6</v>
      </c>
      <c r="E350" s="36">
        <v>199.45</v>
      </c>
      <c r="F350" s="36">
        <v>196.95</v>
      </c>
      <c r="G350" s="36">
        <v>194.79999999999998</v>
      </c>
      <c r="H350" s="36">
        <v>204.1</v>
      </c>
      <c r="I350" s="36">
        <v>206.25000000000003</v>
      </c>
      <c r="J350" s="36">
        <v>208.75</v>
      </c>
      <c r="K350" s="31">
        <v>203.75</v>
      </c>
      <c r="L350" s="31">
        <v>199.1</v>
      </c>
      <c r="M350" s="31">
        <v>126.62213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319.89999999999998</v>
      </c>
      <c r="D351" s="36">
        <v>322.90000000000003</v>
      </c>
      <c r="E351" s="36">
        <v>315.05000000000007</v>
      </c>
      <c r="F351" s="36">
        <v>310.20000000000005</v>
      </c>
      <c r="G351" s="36">
        <v>302.35000000000008</v>
      </c>
      <c r="H351" s="36">
        <v>327.75000000000006</v>
      </c>
      <c r="I351" s="36">
        <v>335.60000000000008</v>
      </c>
      <c r="J351" s="36">
        <v>340.45000000000005</v>
      </c>
      <c r="K351" s="31">
        <v>330.75</v>
      </c>
      <c r="L351" s="31">
        <v>318.05</v>
      </c>
      <c r="M351" s="31">
        <v>37.616979999999998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1211.6500000000001</v>
      </c>
      <c r="D352" s="36">
        <v>1208.0333333333335</v>
      </c>
      <c r="E352" s="36">
        <v>1181.0666666666671</v>
      </c>
      <c r="F352" s="36">
        <v>1150.4833333333336</v>
      </c>
      <c r="G352" s="36">
        <v>1123.5166666666671</v>
      </c>
      <c r="H352" s="36">
        <v>1238.616666666667</v>
      </c>
      <c r="I352" s="36">
        <v>1265.5833333333337</v>
      </c>
      <c r="J352" s="36">
        <v>1296.166666666667</v>
      </c>
      <c r="K352" s="31">
        <v>1235</v>
      </c>
      <c r="L352" s="31">
        <v>1177.45</v>
      </c>
      <c r="M352" s="31">
        <v>7.4313099999999999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813.05</v>
      </c>
      <c r="D353" s="36">
        <v>823.36666666666667</v>
      </c>
      <c r="E353" s="36">
        <v>799.73333333333335</v>
      </c>
      <c r="F353" s="36">
        <v>786.41666666666663</v>
      </c>
      <c r="G353" s="36">
        <v>762.7833333333333</v>
      </c>
      <c r="H353" s="36">
        <v>836.68333333333339</v>
      </c>
      <c r="I353" s="36">
        <v>860.31666666666683</v>
      </c>
      <c r="J353" s="36">
        <v>873.63333333333344</v>
      </c>
      <c r="K353" s="31">
        <v>847</v>
      </c>
      <c r="L353" s="31">
        <v>810.05</v>
      </c>
      <c r="M353" s="31">
        <v>47.869230000000002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4111.25</v>
      </c>
      <c r="D354" s="36">
        <v>4100.833333333333</v>
      </c>
      <c r="E354" s="36">
        <v>4049.2166666666662</v>
      </c>
      <c r="F354" s="36">
        <v>3987.1833333333334</v>
      </c>
      <c r="G354" s="36">
        <v>3935.5666666666666</v>
      </c>
      <c r="H354" s="36">
        <v>4162.8666666666659</v>
      </c>
      <c r="I354" s="36">
        <v>4214.4833333333327</v>
      </c>
      <c r="J354" s="36">
        <v>4276.5166666666655</v>
      </c>
      <c r="K354" s="31">
        <v>4152.45</v>
      </c>
      <c r="L354" s="31">
        <v>4038.8</v>
      </c>
      <c r="M354" s="31">
        <v>1.92204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218.95</v>
      </c>
      <c r="D355" s="36">
        <v>219.46666666666667</v>
      </c>
      <c r="E355" s="36">
        <v>217.33333333333334</v>
      </c>
      <c r="F355" s="36">
        <v>215.71666666666667</v>
      </c>
      <c r="G355" s="36">
        <v>213.58333333333334</v>
      </c>
      <c r="H355" s="36">
        <v>221.08333333333334</v>
      </c>
      <c r="I355" s="36">
        <v>223.21666666666667</v>
      </c>
      <c r="J355" s="36">
        <v>224.83333333333334</v>
      </c>
      <c r="K355" s="31">
        <v>221.6</v>
      </c>
      <c r="L355" s="31">
        <v>217.85</v>
      </c>
      <c r="M355" s="31">
        <v>2.1420499999999998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36732.85</v>
      </c>
      <c r="D356" s="36">
        <v>36986.966666666667</v>
      </c>
      <c r="E356" s="36">
        <v>36394.333333333336</v>
      </c>
      <c r="F356" s="36">
        <v>36055.816666666666</v>
      </c>
      <c r="G356" s="36">
        <v>35463.183333333334</v>
      </c>
      <c r="H356" s="36">
        <v>37325.483333333337</v>
      </c>
      <c r="I356" s="36">
        <v>37918.116666666669</v>
      </c>
      <c r="J356" s="36">
        <v>38256.633333333339</v>
      </c>
      <c r="K356" s="31">
        <v>37579.599999999999</v>
      </c>
      <c r="L356" s="31">
        <v>36648.449999999997</v>
      </c>
      <c r="M356" s="31">
        <v>0.32369999999999999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1576.95</v>
      </c>
      <c r="D357" s="36">
        <v>1557.2666666666667</v>
      </c>
      <c r="E357" s="36">
        <v>1527.9833333333333</v>
      </c>
      <c r="F357" s="36">
        <v>1479.0166666666667</v>
      </c>
      <c r="G357" s="36">
        <v>1449.7333333333333</v>
      </c>
      <c r="H357" s="36">
        <v>1606.2333333333333</v>
      </c>
      <c r="I357" s="36">
        <v>1635.5166666666667</v>
      </c>
      <c r="J357" s="36">
        <v>1684.4833333333333</v>
      </c>
      <c r="K357" s="31">
        <v>1586.55</v>
      </c>
      <c r="L357" s="31">
        <v>1508.3</v>
      </c>
      <c r="M357" s="31">
        <v>24.030830000000002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843.65</v>
      </c>
      <c r="D358" s="36">
        <v>837.2166666666667</v>
      </c>
      <c r="E358" s="36">
        <v>824.43333333333339</v>
      </c>
      <c r="F358" s="36">
        <v>805.2166666666667</v>
      </c>
      <c r="G358" s="36">
        <v>792.43333333333339</v>
      </c>
      <c r="H358" s="36">
        <v>856.43333333333339</v>
      </c>
      <c r="I358" s="36">
        <v>869.2166666666667</v>
      </c>
      <c r="J358" s="36">
        <v>888.43333333333339</v>
      </c>
      <c r="K358" s="31">
        <v>850</v>
      </c>
      <c r="L358" s="31">
        <v>818</v>
      </c>
      <c r="M358" s="31">
        <v>11.111319999999999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268.35000000000002</v>
      </c>
      <c r="D359" s="36">
        <v>270.40000000000003</v>
      </c>
      <c r="E359" s="36">
        <v>263.55000000000007</v>
      </c>
      <c r="F359" s="36">
        <v>258.75000000000006</v>
      </c>
      <c r="G359" s="36">
        <v>251.90000000000009</v>
      </c>
      <c r="H359" s="36">
        <v>275.20000000000005</v>
      </c>
      <c r="I359" s="36">
        <v>282.05000000000007</v>
      </c>
      <c r="J359" s="36">
        <v>286.85000000000002</v>
      </c>
      <c r="K359" s="31">
        <v>277.25</v>
      </c>
      <c r="L359" s="31">
        <v>265.60000000000002</v>
      </c>
      <c r="M359" s="31">
        <v>23.400569999999998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6335.8</v>
      </c>
      <c r="D360" s="36">
        <v>6380.95</v>
      </c>
      <c r="E360" s="36">
        <v>6276.9</v>
      </c>
      <c r="F360" s="36">
        <v>6218</v>
      </c>
      <c r="G360" s="36">
        <v>6113.95</v>
      </c>
      <c r="H360" s="36">
        <v>6439.8499999999995</v>
      </c>
      <c r="I360" s="36">
        <v>6543.9000000000005</v>
      </c>
      <c r="J360" s="36">
        <v>6602.7999999999993</v>
      </c>
      <c r="K360" s="31">
        <v>6485</v>
      </c>
      <c r="L360" s="31">
        <v>6322.05</v>
      </c>
      <c r="M360" s="31">
        <v>2.2389000000000001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211.2</v>
      </c>
      <c r="D361" s="36">
        <v>210.0333333333333</v>
      </c>
      <c r="E361" s="36">
        <v>207.71666666666661</v>
      </c>
      <c r="F361" s="36">
        <v>204.23333333333332</v>
      </c>
      <c r="G361" s="36">
        <v>201.91666666666663</v>
      </c>
      <c r="H361" s="36">
        <v>213.51666666666659</v>
      </c>
      <c r="I361" s="36">
        <v>215.83333333333331</v>
      </c>
      <c r="J361" s="36">
        <v>219.31666666666658</v>
      </c>
      <c r="K361" s="31">
        <v>212.35</v>
      </c>
      <c r="L361" s="31">
        <v>206.55</v>
      </c>
      <c r="M361" s="31">
        <v>135.99249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4040.05</v>
      </c>
      <c r="D362" s="36">
        <v>4029.9833333333336</v>
      </c>
      <c r="E362" s="36">
        <v>4001.9666666666672</v>
      </c>
      <c r="F362" s="36">
        <v>3963.8833333333337</v>
      </c>
      <c r="G362" s="36">
        <v>3935.8666666666672</v>
      </c>
      <c r="H362" s="36">
        <v>4068.0666666666671</v>
      </c>
      <c r="I362" s="36">
        <v>4096.0833333333339</v>
      </c>
      <c r="J362" s="36">
        <v>4134.166666666667</v>
      </c>
      <c r="K362" s="31">
        <v>4058</v>
      </c>
      <c r="L362" s="31">
        <v>3991.9</v>
      </c>
      <c r="M362" s="31">
        <v>1.1051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2247.6</v>
      </c>
      <c r="D363" s="36">
        <v>2266.1833333333334</v>
      </c>
      <c r="E363" s="36">
        <v>2219.4666666666667</v>
      </c>
      <c r="F363" s="36">
        <v>2191.3333333333335</v>
      </c>
      <c r="G363" s="36">
        <v>2144.6166666666668</v>
      </c>
      <c r="H363" s="36">
        <v>2294.3166666666666</v>
      </c>
      <c r="I363" s="36">
        <v>2341.0333333333338</v>
      </c>
      <c r="J363" s="36">
        <v>2369.1666666666665</v>
      </c>
      <c r="K363" s="31">
        <v>2312.9</v>
      </c>
      <c r="L363" s="31">
        <v>2238.0500000000002</v>
      </c>
      <c r="M363" s="31">
        <v>2.62582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3862.1</v>
      </c>
      <c r="D364" s="36">
        <v>3860.7000000000003</v>
      </c>
      <c r="E364" s="36">
        <v>3801.4000000000005</v>
      </c>
      <c r="F364" s="36">
        <v>3740.7000000000003</v>
      </c>
      <c r="G364" s="36">
        <v>3681.4000000000005</v>
      </c>
      <c r="H364" s="36">
        <v>3921.4000000000005</v>
      </c>
      <c r="I364" s="36">
        <v>3980.7000000000007</v>
      </c>
      <c r="J364" s="36">
        <v>4041.4000000000005</v>
      </c>
      <c r="K364" s="31">
        <v>3920</v>
      </c>
      <c r="L364" s="31">
        <v>3800</v>
      </c>
      <c r="M364" s="31">
        <v>3.2383700000000002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2576.15</v>
      </c>
      <c r="D365" s="36">
        <v>2587.4500000000003</v>
      </c>
      <c r="E365" s="36">
        <v>2558.7000000000007</v>
      </c>
      <c r="F365" s="36">
        <v>2541.2500000000005</v>
      </c>
      <c r="G365" s="36">
        <v>2512.5000000000009</v>
      </c>
      <c r="H365" s="36">
        <v>2604.9000000000005</v>
      </c>
      <c r="I365" s="36">
        <v>2633.6499999999996</v>
      </c>
      <c r="J365" s="36">
        <v>2651.1000000000004</v>
      </c>
      <c r="K365" s="31">
        <v>2616.1999999999998</v>
      </c>
      <c r="L365" s="31">
        <v>2570</v>
      </c>
      <c r="M365" s="31">
        <v>4.3928099999999999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939.4</v>
      </c>
      <c r="D366" s="36">
        <v>941.7833333333333</v>
      </c>
      <c r="E366" s="36">
        <v>930.11666666666656</v>
      </c>
      <c r="F366" s="36">
        <v>920.83333333333326</v>
      </c>
      <c r="G366" s="36">
        <v>909.16666666666652</v>
      </c>
      <c r="H366" s="36">
        <v>951.06666666666661</v>
      </c>
      <c r="I366" s="36">
        <v>962.73333333333335</v>
      </c>
      <c r="J366" s="36">
        <v>972.01666666666665</v>
      </c>
      <c r="K366" s="31">
        <v>953.45</v>
      </c>
      <c r="L366" s="31">
        <v>932.5</v>
      </c>
      <c r="M366" s="31">
        <v>10.89425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126.35</v>
      </c>
      <c r="D367" s="36">
        <v>126.58333333333333</v>
      </c>
      <c r="E367" s="36">
        <v>125.36666666666666</v>
      </c>
      <c r="F367" s="36">
        <v>124.38333333333333</v>
      </c>
      <c r="G367" s="36">
        <v>123.16666666666666</v>
      </c>
      <c r="H367" s="36">
        <v>127.56666666666666</v>
      </c>
      <c r="I367" s="36">
        <v>128.78333333333333</v>
      </c>
      <c r="J367" s="36">
        <v>129.76666666666665</v>
      </c>
      <c r="K367" s="31">
        <v>127.8</v>
      </c>
      <c r="L367" s="31">
        <v>125.6</v>
      </c>
      <c r="M367" s="31">
        <v>42.773989999999998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784.5</v>
      </c>
      <c r="D368" s="36">
        <v>789.2166666666667</v>
      </c>
      <c r="E368" s="36">
        <v>773.93333333333339</v>
      </c>
      <c r="F368" s="36">
        <v>763.36666666666667</v>
      </c>
      <c r="G368" s="36">
        <v>748.08333333333337</v>
      </c>
      <c r="H368" s="36">
        <v>799.78333333333342</v>
      </c>
      <c r="I368" s="36">
        <v>815.06666666666672</v>
      </c>
      <c r="J368" s="36">
        <v>825.63333333333344</v>
      </c>
      <c r="K368" s="31">
        <v>804.5</v>
      </c>
      <c r="L368" s="31">
        <v>778.65</v>
      </c>
      <c r="M368" s="31">
        <v>3.1869700000000001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351.85</v>
      </c>
      <c r="D369" s="36">
        <v>353.5333333333333</v>
      </c>
      <c r="E369" s="36">
        <v>348.56666666666661</v>
      </c>
      <c r="F369" s="36">
        <v>345.2833333333333</v>
      </c>
      <c r="G369" s="36">
        <v>340.31666666666661</v>
      </c>
      <c r="H369" s="36">
        <v>356.81666666666661</v>
      </c>
      <c r="I369" s="36">
        <v>361.7833333333333</v>
      </c>
      <c r="J369" s="36">
        <v>365.06666666666661</v>
      </c>
      <c r="K369" s="31">
        <v>358.5</v>
      </c>
      <c r="L369" s="31">
        <v>350.25</v>
      </c>
      <c r="M369" s="31">
        <v>5.8040700000000003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1653.05</v>
      </c>
      <c r="D370" s="36">
        <v>1643.0333333333335</v>
      </c>
      <c r="E370" s="36">
        <v>1621.0666666666671</v>
      </c>
      <c r="F370" s="36">
        <v>1589.0833333333335</v>
      </c>
      <c r="G370" s="36">
        <v>1567.116666666667</v>
      </c>
      <c r="H370" s="36">
        <v>1675.0166666666671</v>
      </c>
      <c r="I370" s="36">
        <v>1696.9833333333338</v>
      </c>
      <c r="J370" s="36">
        <v>1728.9666666666672</v>
      </c>
      <c r="K370" s="31">
        <v>1665</v>
      </c>
      <c r="L370" s="31">
        <v>1611.05</v>
      </c>
      <c r="M370" s="31">
        <v>0.82528999999999997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5318.95</v>
      </c>
      <c r="D371" s="36">
        <v>5345.666666666667</v>
      </c>
      <c r="E371" s="36">
        <v>5273.3333333333339</v>
      </c>
      <c r="F371" s="36">
        <v>5227.7166666666672</v>
      </c>
      <c r="G371" s="36">
        <v>5155.3833333333341</v>
      </c>
      <c r="H371" s="36">
        <v>5391.2833333333338</v>
      </c>
      <c r="I371" s="36">
        <v>5463.6166666666677</v>
      </c>
      <c r="J371" s="36">
        <v>5509.2333333333336</v>
      </c>
      <c r="K371" s="31">
        <v>5418</v>
      </c>
      <c r="L371" s="31">
        <v>5300.05</v>
      </c>
      <c r="M371" s="31">
        <v>3.9373200000000002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1045</v>
      </c>
      <c r="D372" s="36">
        <v>1048.0333333333333</v>
      </c>
      <c r="E372" s="36">
        <v>1036.9666666666667</v>
      </c>
      <c r="F372" s="36">
        <v>1028.9333333333334</v>
      </c>
      <c r="G372" s="36">
        <v>1017.8666666666668</v>
      </c>
      <c r="H372" s="36">
        <v>1056.0666666666666</v>
      </c>
      <c r="I372" s="36">
        <v>1067.1333333333332</v>
      </c>
      <c r="J372" s="36">
        <v>1075.1666666666665</v>
      </c>
      <c r="K372" s="31">
        <v>1059.0999999999999</v>
      </c>
      <c r="L372" s="31">
        <v>1040</v>
      </c>
      <c r="M372" s="31">
        <v>1.5194099999999999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410.8</v>
      </c>
      <c r="D373" s="36">
        <v>411.58333333333331</v>
      </c>
      <c r="E373" s="36">
        <v>407.71666666666664</v>
      </c>
      <c r="F373" s="36">
        <v>404.63333333333333</v>
      </c>
      <c r="G373" s="36">
        <v>400.76666666666665</v>
      </c>
      <c r="H373" s="36">
        <v>414.66666666666663</v>
      </c>
      <c r="I373" s="36">
        <v>418.5333333333333</v>
      </c>
      <c r="J373" s="36">
        <v>421.61666666666662</v>
      </c>
      <c r="K373" s="31">
        <v>415.45</v>
      </c>
      <c r="L373" s="31">
        <v>408.5</v>
      </c>
      <c r="M373" s="31">
        <v>13.611649999999999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378.6</v>
      </c>
      <c r="D374" s="36">
        <v>380.76666666666665</v>
      </c>
      <c r="E374" s="36">
        <v>373.63333333333333</v>
      </c>
      <c r="F374" s="36">
        <v>368.66666666666669</v>
      </c>
      <c r="G374" s="36">
        <v>361.53333333333336</v>
      </c>
      <c r="H374" s="36">
        <v>385.73333333333329</v>
      </c>
      <c r="I374" s="36">
        <v>392.86666666666662</v>
      </c>
      <c r="J374" s="36">
        <v>397.83333333333326</v>
      </c>
      <c r="K374" s="31">
        <v>387.9</v>
      </c>
      <c r="L374" s="31">
        <v>375.8</v>
      </c>
      <c r="M374" s="31">
        <v>152.04248000000001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224.4</v>
      </c>
      <c r="D375" s="36">
        <v>224.38333333333333</v>
      </c>
      <c r="E375" s="36">
        <v>222.51666666666665</v>
      </c>
      <c r="F375" s="36">
        <v>220.63333333333333</v>
      </c>
      <c r="G375" s="36">
        <v>218.76666666666665</v>
      </c>
      <c r="H375" s="36">
        <v>226.26666666666665</v>
      </c>
      <c r="I375" s="36">
        <v>228.13333333333333</v>
      </c>
      <c r="J375" s="36">
        <v>230.01666666666665</v>
      </c>
      <c r="K375" s="31">
        <v>226.25</v>
      </c>
      <c r="L375" s="31">
        <v>222.5</v>
      </c>
      <c r="M375" s="31">
        <v>295.44729999999998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639.9</v>
      </c>
      <c r="D376" s="36">
        <v>638.88333333333333</v>
      </c>
      <c r="E376" s="36">
        <v>632.91666666666663</v>
      </c>
      <c r="F376" s="36">
        <v>625.93333333333328</v>
      </c>
      <c r="G376" s="36">
        <v>619.96666666666658</v>
      </c>
      <c r="H376" s="36">
        <v>645.86666666666667</v>
      </c>
      <c r="I376" s="36">
        <v>651.83333333333337</v>
      </c>
      <c r="J376" s="36">
        <v>658.81666666666672</v>
      </c>
      <c r="K376" s="31">
        <v>644.85</v>
      </c>
      <c r="L376" s="31">
        <v>631.9</v>
      </c>
      <c r="M376" s="31">
        <v>7.6199199999999996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1072.25</v>
      </c>
      <c r="D377" s="36">
        <v>1069.75</v>
      </c>
      <c r="E377" s="36">
        <v>1034.5</v>
      </c>
      <c r="F377" s="36">
        <v>996.75</v>
      </c>
      <c r="G377" s="36">
        <v>961.5</v>
      </c>
      <c r="H377" s="36">
        <v>1107.5</v>
      </c>
      <c r="I377" s="36">
        <v>1142.75</v>
      </c>
      <c r="J377" s="36">
        <v>1180.5</v>
      </c>
      <c r="K377" s="31">
        <v>1105</v>
      </c>
      <c r="L377" s="31">
        <v>1032</v>
      </c>
      <c r="M377" s="31">
        <v>17.460159999999998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708.3</v>
      </c>
      <c r="D378" s="36">
        <v>709.13333333333333</v>
      </c>
      <c r="E378" s="36">
        <v>701.76666666666665</v>
      </c>
      <c r="F378" s="36">
        <v>695.23333333333335</v>
      </c>
      <c r="G378" s="36">
        <v>687.86666666666667</v>
      </c>
      <c r="H378" s="36">
        <v>715.66666666666663</v>
      </c>
      <c r="I378" s="36">
        <v>723.03333333333319</v>
      </c>
      <c r="J378" s="36">
        <v>729.56666666666661</v>
      </c>
      <c r="K378" s="31">
        <v>716.5</v>
      </c>
      <c r="L378" s="31">
        <v>702.6</v>
      </c>
      <c r="M378" s="31">
        <v>2.86781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180.6</v>
      </c>
      <c r="D379" s="36">
        <v>180.63333333333333</v>
      </c>
      <c r="E379" s="36">
        <v>178.16666666666666</v>
      </c>
      <c r="F379" s="36">
        <v>175.73333333333332</v>
      </c>
      <c r="G379" s="36">
        <v>173.26666666666665</v>
      </c>
      <c r="H379" s="36">
        <v>183.06666666666666</v>
      </c>
      <c r="I379" s="36">
        <v>185.53333333333336</v>
      </c>
      <c r="J379" s="36">
        <v>187.96666666666667</v>
      </c>
      <c r="K379" s="31">
        <v>183.1</v>
      </c>
      <c r="L379" s="31">
        <v>178.2</v>
      </c>
      <c r="M379" s="31">
        <v>4.0443300000000004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17444.349999999999</v>
      </c>
      <c r="D380" s="36">
        <v>17361.733333333334</v>
      </c>
      <c r="E380" s="36">
        <v>17182.616666666669</v>
      </c>
      <c r="F380" s="36">
        <v>16920.883333333335</v>
      </c>
      <c r="G380" s="36">
        <v>16741.76666666667</v>
      </c>
      <c r="H380" s="36">
        <v>17623.466666666667</v>
      </c>
      <c r="I380" s="36">
        <v>17802.583333333328</v>
      </c>
      <c r="J380" s="36">
        <v>18064.316666666666</v>
      </c>
      <c r="K380" s="31">
        <v>17540.849999999999</v>
      </c>
      <c r="L380" s="31">
        <v>17100</v>
      </c>
      <c r="M380" s="31">
        <v>0.13247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85.45</v>
      </c>
      <c r="D381" s="36">
        <v>85.59999999999998</v>
      </c>
      <c r="E381" s="36">
        <v>84.69999999999996</v>
      </c>
      <c r="F381" s="36">
        <v>83.949999999999974</v>
      </c>
      <c r="G381" s="36">
        <v>83.049999999999955</v>
      </c>
      <c r="H381" s="36">
        <v>86.349999999999966</v>
      </c>
      <c r="I381" s="36">
        <v>87.249999999999972</v>
      </c>
      <c r="J381" s="36">
        <v>87.999999999999972</v>
      </c>
      <c r="K381" s="31">
        <v>86.5</v>
      </c>
      <c r="L381" s="31">
        <v>84.85</v>
      </c>
      <c r="M381" s="31">
        <v>749.3596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1732.2</v>
      </c>
      <c r="D382" s="36">
        <v>1732.8333333333333</v>
      </c>
      <c r="E382" s="36">
        <v>1720.7166666666665</v>
      </c>
      <c r="F382" s="36">
        <v>1709.2333333333331</v>
      </c>
      <c r="G382" s="36">
        <v>1697.1166666666663</v>
      </c>
      <c r="H382" s="36">
        <v>1744.3166666666666</v>
      </c>
      <c r="I382" s="36">
        <v>1756.4333333333334</v>
      </c>
      <c r="J382" s="36">
        <v>1767.9166666666667</v>
      </c>
      <c r="K382" s="31">
        <v>1744.95</v>
      </c>
      <c r="L382" s="31">
        <v>1721.35</v>
      </c>
      <c r="M382" s="31">
        <v>3.3254999999999999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494.3</v>
      </c>
      <c r="D383" s="36">
        <v>495.2166666666667</v>
      </c>
      <c r="E383" s="36">
        <v>490.18333333333339</v>
      </c>
      <c r="F383" s="36">
        <v>486.06666666666672</v>
      </c>
      <c r="G383" s="36">
        <v>481.03333333333342</v>
      </c>
      <c r="H383" s="36">
        <v>499.33333333333337</v>
      </c>
      <c r="I383" s="36">
        <v>504.36666666666667</v>
      </c>
      <c r="J383" s="36">
        <v>508.48333333333335</v>
      </c>
      <c r="K383" s="31">
        <v>500.25</v>
      </c>
      <c r="L383" s="31">
        <v>491.1</v>
      </c>
      <c r="M383" s="31">
        <v>3.4313899999999999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1673.75</v>
      </c>
      <c r="D384" s="36">
        <v>1689.6833333333334</v>
      </c>
      <c r="E384" s="36">
        <v>1650.3666666666668</v>
      </c>
      <c r="F384" s="36">
        <v>1626.9833333333333</v>
      </c>
      <c r="G384" s="36">
        <v>1587.6666666666667</v>
      </c>
      <c r="H384" s="36">
        <v>1713.0666666666668</v>
      </c>
      <c r="I384" s="36">
        <v>1752.3833333333334</v>
      </c>
      <c r="J384" s="36">
        <v>1775.7666666666669</v>
      </c>
      <c r="K384" s="31">
        <v>1729</v>
      </c>
      <c r="L384" s="31">
        <v>1666.3</v>
      </c>
      <c r="M384" s="31">
        <v>2.9494500000000001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170.85</v>
      </c>
      <c r="D385" s="36">
        <v>170.68333333333331</v>
      </c>
      <c r="E385" s="36">
        <v>167.91666666666663</v>
      </c>
      <c r="F385" s="36">
        <v>164.98333333333332</v>
      </c>
      <c r="G385" s="36">
        <v>162.21666666666664</v>
      </c>
      <c r="H385" s="36">
        <v>173.61666666666662</v>
      </c>
      <c r="I385" s="36">
        <v>176.38333333333333</v>
      </c>
      <c r="J385" s="36">
        <v>179.31666666666661</v>
      </c>
      <c r="K385" s="31">
        <v>173.45</v>
      </c>
      <c r="L385" s="31">
        <v>167.75</v>
      </c>
      <c r="M385" s="31">
        <v>158.36447000000001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149.5</v>
      </c>
      <c r="D386" s="36">
        <v>148.70000000000002</v>
      </c>
      <c r="E386" s="36">
        <v>145.90000000000003</v>
      </c>
      <c r="F386" s="36">
        <v>142.30000000000001</v>
      </c>
      <c r="G386" s="36">
        <v>139.50000000000003</v>
      </c>
      <c r="H386" s="36">
        <v>152.30000000000004</v>
      </c>
      <c r="I386" s="36">
        <v>155.10000000000005</v>
      </c>
      <c r="J386" s="36">
        <v>158.70000000000005</v>
      </c>
      <c r="K386" s="31">
        <v>151.5</v>
      </c>
      <c r="L386" s="31">
        <v>145.1</v>
      </c>
      <c r="M386" s="31">
        <v>64.228369999999998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1094.9000000000001</v>
      </c>
      <c r="D387" s="36">
        <v>1100.95</v>
      </c>
      <c r="E387" s="36">
        <v>1069.95</v>
      </c>
      <c r="F387" s="36">
        <v>1045</v>
      </c>
      <c r="G387" s="36">
        <v>1014</v>
      </c>
      <c r="H387" s="36">
        <v>1125.9000000000001</v>
      </c>
      <c r="I387" s="36">
        <v>1156.9000000000001</v>
      </c>
      <c r="J387" s="36">
        <v>1181.8500000000001</v>
      </c>
      <c r="K387" s="31">
        <v>1131.95</v>
      </c>
      <c r="L387" s="31">
        <v>1076</v>
      </c>
      <c r="M387" s="31">
        <v>2.9832299999999998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347.3</v>
      </c>
      <c r="D388" s="36">
        <v>350.91666666666669</v>
      </c>
      <c r="E388" s="36">
        <v>342.88333333333338</v>
      </c>
      <c r="F388" s="36">
        <v>338.4666666666667</v>
      </c>
      <c r="G388" s="36">
        <v>330.43333333333339</v>
      </c>
      <c r="H388" s="36">
        <v>355.33333333333337</v>
      </c>
      <c r="I388" s="36">
        <v>363.36666666666667</v>
      </c>
      <c r="J388" s="36">
        <v>367.78333333333336</v>
      </c>
      <c r="K388" s="31">
        <v>358.95</v>
      </c>
      <c r="L388" s="31">
        <v>346.5</v>
      </c>
      <c r="M388" s="31">
        <v>26.203469999999999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254.6</v>
      </c>
      <c r="D389" s="36">
        <v>255.38333333333335</v>
      </c>
      <c r="E389" s="36">
        <v>250.76666666666671</v>
      </c>
      <c r="F389" s="36">
        <v>246.93333333333337</v>
      </c>
      <c r="G389" s="36">
        <v>242.31666666666672</v>
      </c>
      <c r="H389" s="36">
        <v>259.2166666666667</v>
      </c>
      <c r="I389" s="36">
        <v>263.83333333333331</v>
      </c>
      <c r="J389" s="36">
        <v>267.66666666666669</v>
      </c>
      <c r="K389" s="31">
        <v>260</v>
      </c>
      <c r="L389" s="31">
        <v>251.55</v>
      </c>
      <c r="M389" s="31">
        <v>36.668979999999998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152.9</v>
      </c>
      <c r="D390" s="36">
        <v>147.85</v>
      </c>
      <c r="E390" s="36">
        <v>141</v>
      </c>
      <c r="F390" s="36">
        <v>129.1</v>
      </c>
      <c r="G390" s="36">
        <v>122.25</v>
      </c>
      <c r="H390" s="36">
        <v>159.75</v>
      </c>
      <c r="I390" s="36">
        <v>166.59999999999997</v>
      </c>
      <c r="J390" s="36">
        <v>178.5</v>
      </c>
      <c r="K390" s="31">
        <v>154.69999999999999</v>
      </c>
      <c r="L390" s="31">
        <v>135.94999999999999</v>
      </c>
      <c r="M390" s="31">
        <v>552.03394000000003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3740.35</v>
      </c>
      <c r="D391" s="36">
        <v>3761.9</v>
      </c>
      <c r="E391" s="36">
        <v>3680.8</v>
      </c>
      <c r="F391" s="36">
        <v>3621.25</v>
      </c>
      <c r="G391" s="36">
        <v>3540.15</v>
      </c>
      <c r="H391" s="36">
        <v>3821.4500000000003</v>
      </c>
      <c r="I391" s="36">
        <v>3902.5499999999997</v>
      </c>
      <c r="J391" s="36">
        <v>3962.1000000000004</v>
      </c>
      <c r="K391" s="31">
        <v>3843</v>
      </c>
      <c r="L391" s="31">
        <v>3702.35</v>
      </c>
      <c r="M391" s="31">
        <v>0.71252000000000004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79.95</v>
      </c>
      <c r="D392" s="36">
        <v>80.38333333333334</v>
      </c>
      <c r="E392" s="36">
        <v>77.566666666666677</v>
      </c>
      <c r="F392" s="36">
        <v>75.183333333333337</v>
      </c>
      <c r="G392" s="36">
        <v>72.366666666666674</v>
      </c>
      <c r="H392" s="36">
        <v>82.76666666666668</v>
      </c>
      <c r="I392" s="36">
        <v>85.583333333333343</v>
      </c>
      <c r="J392" s="36">
        <v>87.966666666666683</v>
      </c>
      <c r="K392" s="31">
        <v>83.2</v>
      </c>
      <c r="L392" s="31">
        <v>78</v>
      </c>
      <c r="M392" s="31">
        <v>205.31094999999999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1673.3</v>
      </c>
      <c r="D393" s="36">
        <v>1647.8333333333333</v>
      </c>
      <c r="E393" s="36">
        <v>1615.6666666666665</v>
      </c>
      <c r="F393" s="36">
        <v>1558.0333333333333</v>
      </c>
      <c r="G393" s="36">
        <v>1525.8666666666666</v>
      </c>
      <c r="H393" s="36">
        <v>1705.4666666666665</v>
      </c>
      <c r="I393" s="36">
        <v>1737.633333333333</v>
      </c>
      <c r="J393" s="36">
        <v>1795.2666666666664</v>
      </c>
      <c r="K393" s="31">
        <v>1680</v>
      </c>
      <c r="L393" s="31">
        <v>1590.2</v>
      </c>
      <c r="M393" s="31">
        <v>11.38349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253</v>
      </c>
      <c r="D394" s="36">
        <v>251.33333333333334</v>
      </c>
      <c r="E394" s="36">
        <v>246.66666666666669</v>
      </c>
      <c r="F394" s="36">
        <v>240.33333333333334</v>
      </c>
      <c r="G394" s="36">
        <v>235.66666666666669</v>
      </c>
      <c r="H394" s="36">
        <v>257.66666666666669</v>
      </c>
      <c r="I394" s="36">
        <v>262.33333333333337</v>
      </c>
      <c r="J394" s="36">
        <v>268.66666666666669</v>
      </c>
      <c r="K394" s="31">
        <v>256</v>
      </c>
      <c r="L394" s="31">
        <v>245</v>
      </c>
      <c r="M394" s="31">
        <v>157.73246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400.6</v>
      </c>
      <c r="D395" s="36">
        <v>400.23333333333335</v>
      </c>
      <c r="E395" s="36">
        <v>392.4666666666667</v>
      </c>
      <c r="F395" s="36">
        <v>384.33333333333337</v>
      </c>
      <c r="G395" s="36">
        <v>376.56666666666672</v>
      </c>
      <c r="H395" s="36">
        <v>408.36666666666667</v>
      </c>
      <c r="I395" s="36">
        <v>416.13333333333333</v>
      </c>
      <c r="J395" s="36">
        <v>424.26666666666665</v>
      </c>
      <c r="K395" s="31">
        <v>408</v>
      </c>
      <c r="L395" s="31">
        <v>392.1</v>
      </c>
      <c r="M395" s="31">
        <v>194.41163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165.2</v>
      </c>
      <c r="D396" s="36">
        <v>165.08333333333334</v>
      </c>
      <c r="E396" s="36">
        <v>163.16666666666669</v>
      </c>
      <c r="F396" s="36">
        <v>161.13333333333335</v>
      </c>
      <c r="G396" s="36">
        <v>159.2166666666667</v>
      </c>
      <c r="H396" s="36">
        <v>167.11666666666667</v>
      </c>
      <c r="I396" s="36">
        <v>169.03333333333336</v>
      </c>
      <c r="J396" s="36">
        <v>171.06666666666666</v>
      </c>
      <c r="K396" s="31">
        <v>167</v>
      </c>
      <c r="L396" s="31">
        <v>163.05000000000001</v>
      </c>
      <c r="M396" s="31">
        <v>18.248159999999999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909.85</v>
      </c>
      <c r="D397" s="36">
        <v>912.65</v>
      </c>
      <c r="E397" s="36">
        <v>903.25</v>
      </c>
      <c r="F397" s="36">
        <v>896.65</v>
      </c>
      <c r="G397" s="36">
        <v>887.25</v>
      </c>
      <c r="H397" s="36">
        <v>919.25</v>
      </c>
      <c r="I397" s="36">
        <v>928.64999999999986</v>
      </c>
      <c r="J397" s="36">
        <v>935.25</v>
      </c>
      <c r="K397" s="31">
        <v>922.05</v>
      </c>
      <c r="L397" s="31">
        <v>906.05</v>
      </c>
      <c r="M397" s="31">
        <v>0.68367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2461.1</v>
      </c>
      <c r="D398" s="36">
        <v>2456.35</v>
      </c>
      <c r="E398" s="36">
        <v>2439.75</v>
      </c>
      <c r="F398" s="36">
        <v>2418.4</v>
      </c>
      <c r="G398" s="36">
        <v>2401.8000000000002</v>
      </c>
      <c r="H398" s="36">
        <v>2477.6999999999998</v>
      </c>
      <c r="I398" s="36">
        <v>2494.2999999999993</v>
      </c>
      <c r="J398" s="36">
        <v>2515.6499999999996</v>
      </c>
      <c r="K398" s="31">
        <v>2472.9499999999998</v>
      </c>
      <c r="L398" s="31">
        <v>2435</v>
      </c>
      <c r="M398" s="31">
        <v>82.112210000000005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115.55</v>
      </c>
      <c r="D399" s="36">
        <v>115.66666666666667</v>
      </c>
      <c r="E399" s="36">
        <v>114.48333333333335</v>
      </c>
      <c r="F399" s="36">
        <v>113.41666666666667</v>
      </c>
      <c r="G399" s="36">
        <v>112.23333333333335</v>
      </c>
      <c r="H399" s="36">
        <v>116.73333333333335</v>
      </c>
      <c r="I399" s="36">
        <v>117.91666666666666</v>
      </c>
      <c r="J399" s="36">
        <v>118.98333333333335</v>
      </c>
      <c r="K399" s="31">
        <v>116.85</v>
      </c>
      <c r="L399" s="31">
        <v>114.6</v>
      </c>
      <c r="M399" s="31">
        <v>10.009230000000001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739.2</v>
      </c>
      <c r="D400" s="36">
        <v>740.80000000000007</v>
      </c>
      <c r="E400" s="36">
        <v>732.10000000000014</v>
      </c>
      <c r="F400" s="36">
        <v>725.00000000000011</v>
      </c>
      <c r="G400" s="36">
        <v>716.30000000000018</v>
      </c>
      <c r="H400" s="36">
        <v>747.90000000000009</v>
      </c>
      <c r="I400" s="36">
        <v>756.60000000000014</v>
      </c>
      <c r="J400" s="36">
        <v>763.7</v>
      </c>
      <c r="K400" s="31">
        <v>749.5</v>
      </c>
      <c r="L400" s="31">
        <v>733.7</v>
      </c>
      <c r="M400" s="31">
        <v>1.6041300000000001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476.65</v>
      </c>
      <c r="D401" s="36">
        <v>476.5</v>
      </c>
      <c r="E401" s="36">
        <v>473.15</v>
      </c>
      <c r="F401" s="36">
        <v>469.65</v>
      </c>
      <c r="G401" s="36">
        <v>466.29999999999995</v>
      </c>
      <c r="H401" s="36">
        <v>480</v>
      </c>
      <c r="I401" s="36">
        <v>483.35</v>
      </c>
      <c r="J401" s="36">
        <v>486.85</v>
      </c>
      <c r="K401" s="31">
        <v>479.85</v>
      </c>
      <c r="L401" s="31">
        <v>473</v>
      </c>
      <c r="M401" s="31">
        <v>4.43607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831.1</v>
      </c>
      <c r="D402" s="36">
        <v>818.9666666666667</v>
      </c>
      <c r="E402" s="36">
        <v>799.13333333333344</v>
      </c>
      <c r="F402" s="36">
        <v>767.16666666666674</v>
      </c>
      <c r="G402" s="36">
        <v>747.33333333333348</v>
      </c>
      <c r="H402" s="36">
        <v>850.93333333333339</v>
      </c>
      <c r="I402" s="36">
        <v>870.76666666666665</v>
      </c>
      <c r="J402" s="36">
        <v>902.73333333333335</v>
      </c>
      <c r="K402" s="31">
        <v>838.8</v>
      </c>
      <c r="L402" s="31">
        <v>787</v>
      </c>
      <c r="M402" s="31">
        <v>5.76877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1560.3</v>
      </c>
      <c r="D403" s="36">
        <v>1558.1000000000001</v>
      </c>
      <c r="E403" s="36">
        <v>1552.2500000000002</v>
      </c>
      <c r="F403" s="36">
        <v>1544.2</v>
      </c>
      <c r="G403" s="36">
        <v>1538.3500000000001</v>
      </c>
      <c r="H403" s="36">
        <v>1566.1500000000003</v>
      </c>
      <c r="I403" s="36">
        <v>1572.0000000000002</v>
      </c>
      <c r="J403" s="36">
        <v>1580.0500000000004</v>
      </c>
      <c r="K403" s="31">
        <v>1563.95</v>
      </c>
      <c r="L403" s="31">
        <v>1550.05</v>
      </c>
      <c r="M403" s="31">
        <v>1.1988300000000001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93.85</v>
      </c>
      <c r="D404" s="36">
        <v>94.033333333333346</v>
      </c>
      <c r="E404" s="36">
        <v>93.066666666666691</v>
      </c>
      <c r="F404" s="36">
        <v>92.283333333333346</v>
      </c>
      <c r="G404" s="36">
        <v>91.316666666666691</v>
      </c>
      <c r="H404" s="36">
        <v>94.816666666666691</v>
      </c>
      <c r="I404" s="36">
        <v>95.78333333333336</v>
      </c>
      <c r="J404" s="36">
        <v>96.566666666666691</v>
      </c>
      <c r="K404" s="31">
        <v>95</v>
      </c>
      <c r="L404" s="31">
        <v>93.25</v>
      </c>
      <c r="M404" s="31">
        <v>135.77080000000001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8214.2999999999993</v>
      </c>
      <c r="D405" s="36">
        <v>8207.2666666666664</v>
      </c>
      <c r="E405" s="36">
        <v>8174.5833333333321</v>
      </c>
      <c r="F405" s="36">
        <v>8134.8666666666659</v>
      </c>
      <c r="G405" s="36">
        <v>8102.1833333333316</v>
      </c>
      <c r="H405" s="36">
        <v>8246.9833333333336</v>
      </c>
      <c r="I405" s="36">
        <v>8279.6666666666679</v>
      </c>
      <c r="J405" s="36">
        <v>8319.3833333333332</v>
      </c>
      <c r="K405" s="31">
        <v>8239.9500000000007</v>
      </c>
      <c r="L405" s="31">
        <v>8167.55</v>
      </c>
      <c r="M405" s="31">
        <v>0.37015999999999999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1413.9</v>
      </c>
      <c r="D406" s="36">
        <v>1415.5666666666666</v>
      </c>
      <c r="E406" s="36">
        <v>1399.3333333333333</v>
      </c>
      <c r="F406" s="36">
        <v>1384.7666666666667</v>
      </c>
      <c r="G406" s="36">
        <v>1368.5333333333333</v>
      </c>
      <c r="H406" s="36">
        <v>1430.1333333333332</v>
      </c>
      <c r="I406" s="36">
        <v>1446.3666666666668</v>
      </c>
      <c r="J406" s="36">
        <v>1460.9333333333332</v>
      </c>
      <c r="K406" s="31">
        <v>1431.8</v>
      </c>
      <c r="L406" s="31">
        <v>1401</v>
      </c>
      <c r="M406" s="31">
        <v>0.69357000000000002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748.1</v>
      </c>
      <c r="D407" s="36">
        <v>749.7166666666667</v>
      </c>
      <c r="E407" s="36">
        <v>745.73333333333335</v>
      </c>
      <c r="F407" s="36">
        <v>743.36666666666667</v>
      </c>
      <c r="G407" s="36">
        <v>739.38333333333333</v>
      </c>
      <c r="H407" s="36">
        <v>752.08333333333337</v>
      </c>
      <c r="I407" s="36">
        <v>756.06666666666672</v>
      </c>
      <c r="J407" s="36">
        <v>758.43333333333339</v>
      </c>
      <c r="K407" s="31">
        <v>753.7</v>
      </c>
      <c r="L407" s="31">
        <v>747.35</v>
      </c>
      <c r="M407" s="31">
        <v>17.47993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1450.7</v>
      </c>
      <c r="D408" s="36">
        <v>1452.9333333333334</v>
      </c>
      <c r="E408" s="36">
        <v>1442.9166666666667</v>
      </c>
      <c r="F408" s="36">
        <v>1435.1333333333334</v>
      </c>
      <c r="G408" s="36">
        <v>1425.1166666666668</v>
      </c>
      <c r="H408" s="36">
        <v>1460.7166666666667</v>
      </c>
      <c r="I408" s="36">
        <v>1470.7333333333331</v>
      </c>
      <c r="J408" s="36">
        <v>1478.5166666666667</v>
      </c>
      <c r="K408" s="31">
        <v>1462.95</v>
      </c>
      <c r="L408" s="31">
        <v>1445.15</v>
      </c>
      <c r="M408" s="31">
        <v>7.2441800000000001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3008.85</v>
      </c>
      <c r="D409" s="36">
        <v>2992.9500000000003</v>
      </c>
      <c r="E409" s="36">
        <v>2960.9000000000005</v>
      </c>
      <c r="F409" s="36">
        <v>2912.9500000000003</v>
      </c>
      <c r="G409" s="36">
        <v>2880.9000000000005</v>
      </c>
      <c r="H409" s="36">
        <v>3040.9000000000005</v>
      </c>
      <c r="I409" s="36">
        <v>3072.9500000000007</v>
      </c>
      <c r="J409" s="36">
        <v>3120.9000000000005</v>
      </c>
      <c r="K409" s="31">
        <v>3025</v>
      </c>
      <c r="L409" s="31">
        <v>2945</v>
      </c>
      <c r="M409" s="31">
        <v>0.61090999999999995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433.5</v>
      </c>
      <c r="D410" s="36">
        <v>432.35000000000008</v>
      </c>
      <c r="E410" s="36">
        <v>428.00000000000017</v>
      </c>
      <c r="F410" s="36">
        <v>422.50000000000011</v>
      </c>
      <c r="G410" s="36">
        <v>418.1500000000002</v>
      </c>
      <c r="H410" s="36">
        <v>437.85000000000014</v>
      </c>
      <c r="I410" s="36">
        <v>442.20000000000005</v>
      </c>
      <c r="J410" s="36">
        <v>447.7000000000001</v>
      </c>
      <c r="K410" s="31">
        <v>436.7</v>
      </c>
      <c r="L410" s="31">
        <v>426.85</v>
      </c>
      <c r="M410" s="31">
        <v>1.2907299999999999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686.45</v>
      </c>
      <c r="D411" s="36">
        <v>686.7833333333333</v>
      </c>
      <c r="E411" s="36">
        <v>678.56666666666661</v>
      </c>
      <c r="F411" s="36">
        <v>670.68333333333328</v>
      </c>
      <c r="G411" s="36">
        <v>662.46666666666658</v>
      </c>
      <c r="H411" s="36">
        <v>694.66666666666663</v>
      </c>
      <c r="I411" s="36">
        <v>702.88333333333333</v>
      </c>
      <c r="J411" s="36">
        <v>710.76666666666665</v>
      </c>
      <c r="K411" s="31">
        <v>695</v>
      </c>
      <c r="L411" s="31">
        <v>678.9</v>
      </c>
      <c r="M411" s="31">
        <v>1.0526800000000001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27799.1</v>
      </c>
      <c r="D412" s="36">
        <v>27818.516666666666</v>
      </c>
      <c r="E412" s="36">
        <v>27593.583333333332</v>
      </c>
      <c r="F412" s="36">
        <v>27388.066666666666</v>
      </c>
      <c r="G412" s="36">
        <v>27163.133333333331</v>
      </c>
      <c r="H412" s="36">
        <v>28024.033333333333</v>
      </c>
      <c r="I412" s="36">
        <v>28248.966666666667</v>
      </c>
      <c r="J412" s="36">
        <v>28454.483333333334</v>
      </c>
      <c r="K412" s="31">
        <v>28043.45</v>
      </c>
      <c r="L412" s="31">
        <v>27613</v>
      </c>
      <c r="M412" s="31">
        <v>0.14937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49.3</v>
      </c>
      <c r="D413" s="36">
        <v>49.699999999999996</v>
      </c>
      <c r="E413" s="36">
        <v>48.599999999999994</v>
      </c>
      <c r="F413" s="36">
        <v>47.9</v>
      </c>
      <c r="G413" s="36">
        <v>46.8</v>
      </c>
      <c r="H413" s="36">
        <v>50.399999999999991</v>
      </c>
      <c r="I413" s="36">
        <v>51.5</v>
      </c>
      <c r="J413" s="36">
        <v>52.199999999999989</v>
      </c>
      <c r="K413" s="31">
        <v>50.8</v>
      </c>
      <c r="L413" s="31">
        <v>49</v>
      </c>
      <c r="M413" s="31">
        <v>103.58602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2055.6999999999998</v>
      </c>
      <c r="D414" s="36">
        <v>2061.6</v>
      </c>
      <c r="E414" s="36">
        <v>2039.1</v>
      </c>
      <c r="F414" s="36">
        <v>2022.5</v>
      </c>
      <c r="G414" s="36">
        <v>2000</v>
      </c>
      <c r="H414" s="36">
        <v>2078.1999999999998</v>
      </c>
      <c r="I414" s="36">
        <v>2100.6999999999998</v>
      </c>
      <c r="J414" s="36">
        <v>2117.2999999999997</v>
      </c>
      <c r="K414" s="31">
        <v>2084.1</v>
      </c>
      <c r="L414" s="31">
        <v>2045</v>
      </c>
      <c r="M414" s="31">
        <v>7.1969000000000003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514.5</v>
      </c>
      <c r="D415" s="36">
        <v>506.83333333333331</v>
      </c>
      <c r="E415" s="36">
        <v>493.66666666666663</v>
      </c>
      <c r="F415" s="36">
        <v>472.83333333333331</v>
      </c>
      <c r="G415" s="36">
        <v>459.66666666666663</v>
      </c>
      <c r="H415" s="36">
        <v>527.66666666666663</v>
      </c>
      <c r="I415" s="36">
        <v>540.83333333333326</v>
      </c>
      <c r="J415" s="36">
        <v>561.66666666666663</v>
      </c>
      <c r="K415" s="31">
        <v>520</v>
      </c>
      <c r="L415" s="31">
        <v>486</v>
      </c>
      <c r="M415" s="31">
        <v>57.801639999999999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3851.95</v>
      </c>
      <c r="D416" s="36">
        <v>3870.5</v>
      </c>
      <c r="E416" s="36">
        <v>3816.5</v>
      </c>
      <c r="F416" s="36">
        <v>3781.05</v>
      </c>
      <c r="G416" s="36">
        <v>3727.05</v>
      </c>
      <c r="H416" s="36">
        <v>3905.95</v>
      </c>
      <c r="I416" s="36">
        <v>3959.95</v>
      </c>
      <c r="J416" s="36">
        <v>3995.3999999999996</v>
      </c>
      <c r="K416" s="31">
        <v>3924.5</v>
      </c>
      <c r="L416" s="31">
        <v>3835.05</v>
      </c>
      <c r="M416" s="31">
        <v>4.3667400000000001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84.45</v>
      </c>
      <c r="D417" s="36">
        <v>84.983333333333334</v>
      </c>
      <c r="E417" s="36">
        <v>83.566666666666663</v>
      </c>
      <c r="F417" s="36">
        <v>82.683333333333323</v>
      </c>
      <c r="G417" s="36">
        <v>81.266666666666652</v>
      </c>
      <c r="H417" s="36">
        <v>85.866666666666674</v>
      </c>
      <c r="I417" s="36">
        <v>87.283333333333331</v>
      </c>
      <c r="J417" s="36">
        <v>88.166666666666686</v>
      </c>
      <c r="K417" s="31">
        <v>86.4</v>
      </c>
      <c r="L417" s="31">
        <v>84.1</v>
      </c>
      <c r="M417" s="31">
        <v>171.96392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4622.2</v>
      </c>
      <c r="D418" s="36">
        <v>4649.8833333333323</v>
      </c>
      <c r="E418" s="36">
        <v>4572.366666666665</v>
      </c>
      <c r="F418" s="36">
        <v>4522.5333333333328</v>
      </c>
      <c r="G418" s="36">
        <v>4445.0166666666655</v>
      </c>
      <c r="H418" s="36">
        <v>4699.7166666666644</v>
      </c>
      <c r="I418" s="36">
        <v>4777.2333333333327</v>
      </c>
      <c r="J418" s="36">
        <v>4827.0666666666639</v>
      </c>
      <c r="K418" s="31">
        <v>4727.3999999999996</v>
      </c>
      <c r="L418" s="31">
        <v>4600.05</v>
      </c>
      <c r="M418" s="31">
        <v>0.52893000000000001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937.8</v>
      </c>
      <c r="D419" s="36">
        <v>940.58333333333337</v>
      </c>
      <c r="E419" s="36">
        <v>915.2166666666667</v>
      </c>
      <c r="F419" s="36">
        <v>892.63333333333333</v>
      </c>
      <c r="G419" s="36">
        <v>867.26666666666665</v>
      </c>
      <c r="H419" s="36">
        <v>963.16666666666674</v>
      </c>
      <c r="I419" s="36">
        <v>988.5333333333333</v>
      </c>
      <c r="J419" s="36">
        <v>1011.1166666666668</v>
      </c>
      <c r="K419" s="31">
        <v>965.95</v>
      </c>
      <c r="L419" s="31">
        <v>918</v>
      </c>
      <c r="M419" s="31">
        <v>5.6753299999999998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6273.9</v>
      </c>
      <c r="D420" s="36">
        <v>6224.45</v>
      </c>
      <c r="E420" s="36">
        <v>6048.9</v>
      </c>
      <c r="F420" s="36">
        <v>5823.9</v>
      </c>
      <c r="G420" s="36">
        <v>5648.3499999999995</v>
      </c>
      <c r="H420" s="36">
        <v>6449.45</v>
      </c>
      <c r="I420" s="36">
        <v>6625.0000000000009</v>
      </c>
      <c r="J420" s="36">
        <v>6850</v>
      </c>
      <c r="K420" s="31">
        <v>6400</v>
      </c>
      <c r="L420" s="31">
        <v>5999.45</v>
      </c>
      <c r="M420" s="31">
        <v>1.9916499999999999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572.35</v>
      </c>
      <c r="D421" s="36">
        <v>575.65</v>
      </c>
      <c r="E421" s="36">
        <v>565.79999999999995</v>
      </c>
      <c r="F421" s="36">
        <v>559.25</v>
      </c>
      <c r="G421" s="36">
        <v>549.4</v>
      </c>
      <c r="H421" s="36">
        <v>582.19999999999993</v>
      </c>
      <c r="I421" s="36">
        <v>592.05000000000007</v>
      </c>
      <c r="J421" s="36">
        <v>598.59999999999991</v>
      </c>
      <c r="K421" s="31">
        <v>585.5</v>
      </c>
      <c r="L421" s="31">
        <v>569.1</v>
      </c>
      <c r="M421" s="31">
        <v>8.3693200000000001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1457.95</v>
      </c>
      <c r="D422" s="36">
        <v>1462.6499999999999</v>
      </c>
      <c r="E422" s="36">
        <v>1440.2999999999997</v>
      </c>
      <c r="F422" s="36">
        <v>1422.6499999999999</v>
      </c>
      <c r="G422" s="36">
        <v>1400.2999999999997</v>
      </c>
      <c r="H422" s="36">
        <v>1480.2999999999997</v>
      </c>
      <c r="I422" s="36">
        <v>1502.6499999999996</v>
      </c>
      <c r="J422" s="36">
        <v>1520.2999999999997</v>
      </c>
      <c r="K422" s="31">
        <v>1485</v>
      </c>
      <c r="L422" s="31">
        <v>1445</v>
      </c>
      <c r="M422" s="31">
        <v>2.3703500000000002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2452.1</v>
      </c>
      <c r="D423" s="36">
        <v>2468.3000000000002</v>
      </c>
      <c r="E423" s="36">
        <v>2426.6000000000004</v>
      </c>
      <c r="F423" s="36">
        <v>2401.1000000000004</v>
      </c>
      <c r="G423" s="36">
        <v>2359.4000000000005</v>
      </c>
      <c r="H423" s="36">
        <v>2493.8000000000002</v>
      </c>
      <c r="I423" s="36">
        <v>2535.5</v>
      </c>
      <c r="J423" s="36">
        <v>2561</v>
      </c>
      <c r="K423" s="31">
        <v>2510</v>
      </c>
      <c r="L423" s="31">
        <v>2442.8000000000002</v>
      </c>
      <c r="M423" s="31">
        <v>6.93194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558.15</v>
      </c>
      <c r="D424" s="36">
        <v>556.18333333333328</v>
      </c>
      <c r="E424" s="36">
        <v>550.16666666666652</v>
      </c>
      <c r="F424" s="36">
        <v>542.18333333333328</v>
      </c>
      <c r="G424" s="36">
        <v>536.16666666666652</v>
      </c>
      <c r="H424" s="36">
        <v>564.16666666666652</v>
      </c>
      <c r="I424" s="36">
        <v>570.18333333333317</v>
      </c>
      <c r="J424" s="36">
        <v>578.16666666666652</v>
      </c>
      <c r="K424" s="31">
        <v>562.20000000000005</v>
      </c>
      <c r="L424" s="31">
        <v>548.20000000000005</v>
      </c>
      <c r="M424" s="31">
        <v>8.3555700000000002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608.45000000000005</v>
      </c>
      <c r="D425" s="36">
        <v>609</v>
      </c>
      <c r="E425" s="36">
        <v>604</v>
      </c>
      <c r="F425" s="36">
        <v>599.54999999999995</v>
      </c>
      <c r="G425" s="36">
        <v>594.54999999999995</v>
      </c>
      <c r="H425" s="36">
        <v>613.45000000000005</v>
      </c>
      <c r="I425" s="36">
        <v>618.45000000000005</v>
      </c>
      <c r="J425" s="36">
        <v>622.90000000000009</v>
      </c>
      <c r="K425" s="31">
        <v>614</v>
      </c>
      <c r="L425" s="31">
        <v>604.54999999999995</v>
      </c>
      <c r="M425" s="31">
        <v>214.39069000000001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99.35</v>
      </c>
      <c r="D426" s="36">
        <v>98.649999999999991</v>
      </c>
      <c r="E426" s="36">
        <v>96.199999999999989</v>
      </c>
      <c r="F426" s="36">
        <v>93.05</v>
      </c>
      <c r="G426" s="36">
        <v>90.6</v>
      </c>
      <c r="H426" s="36">
        <v>101.79999999999998</v>
      </c>
      <c r="I426" s="36">
        <v>104.25</v>
      </c>
      <c r="J426" s="36">
        <v>107.39999999999998</v>
      </c>
      <c r="K426" s="31">
        <v>101.1</v>
      </c>
      <c r="L426" s="31">
        <v>95.5</v>
      </c>
      <c r="M426" s="31">
        <v>748.17529000000002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388.25</v>
      </c>
      <c r="D427" s="36">
        <v>383.83333333333331</v>
      </c>
      <c r="E427" s="36">
        <v>379.41666666666663</v>
      </c>
      <c r="F427" s="36">
        <v>370.58333333333331</v>
      </c>
      <c r="G427" s="36">
        <v>366.16666666666663</v>
      </c>
      <c r="H427" s="36">
        <v>392.66666666666663</v>
      </c>
      <c r="I427" s="36">
        <v>397.08333333333326</v>
      </c>
      <c r="J427" s="36">
        <v>405.91666666666663</v>
      </c>
      <c r="K427" s="31">
        <v>388.25</v>
      </c>
      <c r="L427" s="31">
        <v>375</v>
      </c>
      <c r="M427" s="31">
        <v>7.3734400000000004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147.94999999999999</v>
      </c>
      <c r="D428" s="36">
        <v>148.11666666666667</v>
      </c>
      <c r="E428" s="36">
        <v>146.23333333333335</v>
      </c>
      <c r="F428" s="36">
        <v>144.51666666666668</v>
      </c>
      <c r="G428" s="36">
        <v>142.63333333333335</v>
      </c>
      <c r="H428" s="36">
        <v>149.83333333333334</v>
      </c>
      <c r="I428" s="36">
        <v>151.71666666666667</v>
      </c>
      <c r="J428" s="36">
        <v>153.43333333333334</v>
      </c>
      <c r="K428" s="31">
        <v>150</v>
      </c>
      <c r="L428" s="31">
        <v>146.4</v>
      </c>
      <c r="M428" s="31">
        <v>13.77412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412.65</v>
      </c>
      <c r="D429" s="36">
        <v>413.04999999999995</v>
      </c>
      <c r="E429" s="36">
        <v>410.14999999999992</v>
      </c>
      <c r="F429" s="36">
        <v>407.65</v>
      </c>
      <c r="G429" s="36">
        <v>404.74999999999994</v>
      </c>
      <c r="H429" s="36">
        <v>415.5499999999999</v>
      </c>
      <c r="I429" s="36">
        <v>418.45</v>
      </c>
      <c r="J429" s="36">
        <v>420.94999999999987</v>
      </c>
      <c r="K429" s="31">
        <v>415.95</v>
      </c>
      <c r="L429" s="31">
        <v>410.55</v>
      </c>
      <c r="M429" s="31">
        <v>1.86303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279.60000000000002</v>
      </c>
      <c r="D430" s="36">
        <v>282.08333333333337</v>
      </c>
      <c r="E430" s="36">
        <v>275.11666666666673</v>
      </c>
      <c r="F430" s="36">
        <v>270.63333333333338</v>
      </c>
      <c r="G430" s="36">
        <v>263.66666666666674</v>
      </c>
      <c r="H430" s="36">
        <v>286.56666666666672</v>
      </c>
      <c r="I430" s="36">
        <v>293.53333333333342</v>
      </c>
      <c r="J430" s="36">
        <v>298.01666666666671</v>
      </c>
      <c r="K430" s="31">
        <v>289.05</v>
      </c>
      <c r="L430" s="31">
        <v>277.60000000000002</v>
      </c>
      <c r="M430" s="31">
        <v>10.7094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1240.3499999999999</v>
      </c>
      <c r="D431" s="36">
        <v>1243.8833333333332</v>
      </c>
      <c r="E431" s="36">
        <v>1229.7666666666664</v>
      </c>
      <c r="F431" s="36">
        <v>1219.1833333333332</v>
      </c>
      <c r="G431" s="36">
        <v>1205.0666666666664</v>
      </c>
      <c r="H431" s="36">
        <v>1254.4666666666665</v>
      </c>
      <c r="I431" s="36">
        <v>1268.5833333333333</v>
      </c>
      <c r="J431" s="36">
        <v>1279.1666666666665</v>
      </c>
      <c r="K431" s="31">
        <v>1258</v>
      </c>
      <c r="L431" s="31">
        <v>1233.3</v>
      </c>
      <c r="M431" s="31">
        <v>17.0459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665.85</v>
      </c>
      <c r="D432" s="36">
        <v>668.75</v>
      </c>
      <c r="E432" s="36">
        <v>661.5</v>
      </c>
      <c r="F432" s="36">
        <v>657.15</v>
      </c>
      <c r="G432" s="36">
        <v>649.9</v>
      </c>
      <c r="H432" s="36">
        <v>673.1</v>
      </c>
      <c r="I432" s="36">
        <v>680.35</v>
      </c>
      <c r="J432" s="36">
        <v>684.7</v>
      </c>
      <c r="K432" s="31">
        <v>676</v>
      </c>
      <c r="L432" s="31">
        <v>664.4</v>
      </c>
      <c r="M432" s="31">
        <v>5.2178899999999997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3390.4</v>
      </c>
      <c r="D433" s="36">
        <v>3374.5</v>
      </c>
      <c r="E433" s="36">
        <v>3348.9</v>
      </c>
      <c r="F433" s="36">
        <v>3307.4</v>
      </c>
      <c r="G433" s="36">
        <v>3281.8</v>
      </c>
      <c r="H433" s="36">
        <v>3416</v>
      </c>
      <c r="I433" s="36">
        <v>3441.6000000000004</v>
      </c>
      <c r="J433" s="36">
        <v>3483.1</v>
      </c>
      <c r="K433" s="31">
        <v>3400.1</v>
      </c>
      <c r="L433" s="31">
        <v>3333</v>
      </c>
      <c r="M433" s="31">
        <v>0.44072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1260.5</v>
      </c>
      <c r="D434" s="36">
        <v>1255.6000000000001</v>
      </c>
      <c r="E434" s="36">
        <v>1244.3000000000002</v>
      </c>
      <c r="F434" s="36">
        <v>1228.1000000000001</v>
      </c>
      <c r="G434" s="36">
        <v>1216.8000000000002</v>
      </c>
      <c r="H434" s="36">
        <v>1271.8000000000002</v>
      </c>
      <c r="I434" s="36">
        <v>1283.0999999999999</v>
      </c>
      <c r="J434" s="36">
        <v>1299.3000000000002</v>
      </c>
      <c r="K434" s="31">
        <v>1266.9000000000001</v>
      </c>
      <c r="L434" s="31">
        <v>1239.4000000000001</v>
      </c>
      <c r="M434" s="31">
        <v>0.49830999999999998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493.4</v>
      </c>
      <c r="D435" s="36">
        <v>493.2</v>
      </c>
      <c r="E435" s="36">
        <v>490.29999999999995</v>
      </c>
      <c r="F435" s="36">
        <v>487.2</v>
      </c>
      <c r="G435" s="36">
        <v>484.29999999999995</v>
      </c>
      <c r="H435" s="36">
        <v>496.29999999999995</v>
      </c>
      <c r="I435" s="36">
        <v>499.19999999999993</v>
      </c>
      <c r="J435" s="36">
        <v>502.29999999999995</v>
      </c>
      <c r="K435" s="31">
        <v>496.1</v>
      </c>
      <c r="L435" s="31">
        <v>490.1</v>
      </c>
      <c r="M435" s="31">
        <v>1.71041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367.65</v>
      </c>
      <c r="D436" s="36">
        <v>370.45</v>
      </c>
      <c r="E436" s="36">
        <v>362.2</v>
      </c>
      <c r="F436" s="36">
        <v>356.75</v>
      </c>
      <c r="G436" s="36">
        <v>348.5</v>
      </c>
      <c r="H436" s="36">
        <v>375.9</v>
      </c>
      <c r="I436" s="36">
        <v>384.15</v>
      </c>
      <c r="J436" s="36">
        <v>389.59999999999997</v>
      </c>
      <c r="K436" s="31">
        <v>378.7</v>
      </c>
      <c r="L436" s="31">
        <v>365</v>
      </c>
      <c r="M436" s="31">
        <v>3.1832699999999998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4578.7</v>
      </c>
      <c r="D437" s="36">
        <v>4598.8499999999995</v>
      </c>
      <c r="E437" s="36">
        <v>4517.7999999999993</v>
      </c>
      <c r="F437" s="36">
        <v>4456.8999999999996</v>
      </c>
      <c r="G437" s="36">
        <v>4375.8499999999995</v>
      </c>
      <c r="H437" s="36">
        <v>4659.7499999999991</v>
      </c>
      <c r="I437" s="36">
        <v>4740.8</v>
      </c>
      <c r="J437" s="36">
        <v>4801.6999999999989</v>
      </c>
      <c r="K437" s="31">
        <v>4679.8999999999996</v>
      </c>
      <c r="L437" s="31">
        <v>4537.95</v>
      </c>
      <c r="M437" s="31">
        <v>1.1236699999999999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666.3</v>
      </c>
      <c r="D438" s="36">
        <v>666.15</v>
      </c>
      <c r="E438" s="36">
        <v>655.44999999999993</v>
      </c>
      <c r="F438" s="36">
        <v>644.59999999999991</v>
      </c>
      <c r="G438" s="36">
        <v>633.89999999999986</v>
      </c>
      <c r="H438" s="36">
        <v>677</v>
      </c>
      <c r="I438" s="36">
        <v>687.7</v>
      </c>
      <c r="J438" s="36">
        <v>698.55000000000007</v>
      </c>
      <c r="K438" s="31">
        <v>676.85</v>
      </c>
      <c r="L438" s="31">
        <v>655.29999999999995</v>
      </c>
      <c r="M438" s="31">
        <v>3.2584300000000002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38.950000000000003</v>
      </c>
      <c r="D439" s="36">
        <v>38.949999999999996</v>
      </c>
      <c r="E439" s="36">
        <v>38.399999999999991</v>
      </c>
      <c r="F439" s="36">
        <v>37.849999999999994</v>
      </c>
      <c r="G439" s="36">
        <v>37.29999999999999</v>
      </c>
      <c r="H439" s="36">
        <v>39.499999999999993</v>
      </c>
      <c r="I439" s="36">
        <v>40.04999999999999</v>
      </c>
      <c r="J439" s="36">
        <v>40.599999999999994</v>
      </c>
      <c r="K439" s="31">
        <v>39.5</v>
      </c>
      <c r="L439" s="31">
        <v>38.4</v>
      </c>
      <c r="M439" s="31">
        <v>490.75378999999998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439.6</v>
      </c>
      <c r="D440" s="36">
        <v>442.7833333333333</v>
      </c>
      <c r="E440" s="36">
        <v>425.81666666666661</v>
      </c>
      <c r="F440" s="36">
        <v>412.0333333333333</v>
      </c>
      <c r="G440" s="36">
        <v>395.06666666666661</v>
      </c>
      <c r="H440" s="36">
        <v>456.56666666666661</v>
      </c>
      <c r="I440" s="36">
        <v>473.5333333333333</v>
      </c>
      <c r="J440" s="36">
        <v>487.31666666666661</v>
      </c>
      <c r="K440" s="31">
        <v>459.75</v>
      </c>
      <c r="L440" s="31">
        <v>429</v>
      </c>
      <c r="M440" s="31">
        <v>122.77337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721.3</v>
      </c>
      <c r="D441" s="36">
        <v>727.05000000000007</v>
      </c>
      <c r="E441" s="36">
        <v>714.25000000000011</v>
      </c>
      <c r="F441" s="36">
        <v>707.2</v>
      </c>
      <c r="G441" s="36">
        <v>694.40000000000009</v>
      </c>
      <c r="H441" s="36">
        <v>734.10000000000014</v>
      </c>
      <c r="I441" s="36">
        <v>746.90000000000009</v>
      </c>
      <c r="J441" s="36">
        <v>753.95000000000016</v>
      </c>
      <c r="K441" s="31">
        <v>739.85</v>
      </c>
      <c r="L441" s="31">
        <v>720</v>
      </c>
      <c r="M441" s="31">
        <v>12.6907</v>
      </c>
      <c r="N441" s="1"/>
      <c r="O441" s="1"/>
    </row>
    <row r="442" spans="1:15" ht="12.75" customHeight="1">
      <c r="A442" s="33">
        <v>432</v>
      </c>
      <c r="B442" s="53" t="s">
        <v>858</v>
      </c>
      <c r="C442" s="31">
        <v>518</v>
      </c>
      <c r="D442" s="36">
        <v>520.06666666666672</v>
      </c>
      <c r="E442" s="36">
        <v>514.93333333333339</v>
      </c>
      <c r="F442" s="36">
        <v>511.86666666666667</v>
      </c>
      <c r="G442" s="36">
        <v>506.73333333333335</v>
      </c>
      <c r="H442" s="36">
        <v>523.13333333333344</v>
      </c>
      <c r="I442" s="36">
        <v>528.26666666666688</v>
      </c>
      <c r="J442" s="36">
        <v>531.33333333333348</v>
      </c>
      <c r="K442" s="31">
        <v>525.20000000000005</v>
      </c>
      <c r="L442" s="31">
        <v>517</v>
      </c>
      <c r="M442" s="31">
        <v>2.08752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927</v>
      </c>
      <c r="D443" s="36">
        <v>931.91666666666663</v>
      </c>
      <c r="E443" s="36">
        <v>911.88333333333321</v>
      </c>
      <c r="F443" s="36">
        <v>896.76666666666654</v>
      </c>
      <c r="G443" s="36">
        <v>876.73333333333312</v>
      </c>
      <c r="H443" s="36">
        <v>947.0333333333333</v>
      </c>
      <c r="I443" s="36">
        <v>967.06666666666683</v>
      </c>
      <c r="J443" s="36">
        <v>982.18333333333339</v>
      </c>
      <c r="K443" s="31">
        <v>951.95</v>
      </c>
      <c r="L443" s="31">
        <v>916.8</v>
      </c>
      <c r="M443" s="31">
        <v>7.3967700000000001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1011.9</v>
      </c>
      <c r="D444" s="36">
        <v>1012.2666666666668</v>
      </c>
      <c r="E444" s="36">
        <v>994.63333333333344</v>
      </c>
      <c r="F444" s="36">
        <v>977.36666666666667</v>
      </c>
      <c r="G444" s="36">
        <v>959.73333333333335</v>
      </c>
      <c r="H444" s="36">
        <v>1029.5333333333335</v>
      </c>
      <c r="I444" s="36">
        <v>1047.166666666667</v>
      </c>
      <c r="J444" s="36">
        <v>1064.4333333333336</v>
      </c>
      <c r="K444" s="31">
        <v>1029.9000000000001</v>
      </c>
      <c r="L444" s="31">
        <v>995</v>
      </c>
      <c r="M444" s="31">
        <v>40.170679999999997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1668.95</v>
      </c>
      <c r="D445" s="36">
        <v>1670.9833333333336</v>
      </c>
      <c r="E445" s="36">
        <v>1657.0666666666671</v>
      </c>
      <c r="F445" s="36">
        <v>1645.1833333333334</v>
      </c>
      <c r="G445" s="36">
        <v>1631.2666666666669</v>
      </c>
      <c r="H445" s="36">
        <v>1682.8666666666672</v>
      </c>
      <c r="I445" s="36">
        <v>1696.7833333333338</v>
      </c>
      <c r="J445" s="36">
        <v>1708.6666666666674</v>
      </c>
      <c r="K445" s="31">
        <v>1684.9</v>
      </c>
      <c r="L445" s="31">
        <v>1659.1</v>
      </c>
      <c r="M445" s="31">
        <v>5.93405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3604.1</v>
      </c>
      <c r="D446" s="36">
        <v>3580.7000000000003</v>
      </c>
      <c r="E446" s="36">
        <v>3548.5500000000006</v>
      </c>
      <c r="F446" s="36">
        <v>3493.0000000000005</v>
      </c>
      <c r="G446" s="36">
        <v>3460.8500000000008</v>
      </c>
      <c r="H446" s="36">
        <v>3636.2500000000005</v>
      </c>
      <c r="I446" s="36">
        <v>3668.4</v>
      </c>
      <c r="J446" s="36">
        <v>3723.9500000000003</v>
      </c>
      <c r="K446" s="31">
        <v>3612.85</v>
      </c>
      <c r="L446" s="31">
        <v>3525.15</v>
      </c>
      <c r="M446" s="31">
        <v>18.965720000000001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951.7</v>
      </c>
      <c r="D447" s="36">
        <v>954.5333333333333</v>
      </c>
      <c r="E447" s="36">
        <v>946.06666666666661</v>
      </c>
      <c r="F447" s="36">
        <v>940.43333333333328</v>
      </c>
      <c r="G447" s="36">
        <v>931.96666666666658</v>
      </c>
      <c r="H447" s="36">
        <v>960.16666666666663</v>
      </c>
      <c r="I447" s="36">
        <v>968.63333333333333</v>
      </c>
      <c r="J447" s="36">
        <v>974.26666666666665</v>
      </c>
      <c r="K447" s="31">
        <v>963</v>
      </c>
      <c r="L447" s="31">
        <v>948.9</v>
      </c>
      <c r="M447" s="31">
        <v>9.82484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8454.5499999999993</v>
      </c>
      <c r="D448" s="36">
        <v>8444.5166666666664</v>
      </c>
      <c r="E448" s="36">
        <v>8390.0333333333328</v>
      </c>
      <c r="F448" s="36">
        <v>8325.5166666666664</v>
      </c>
      <c r="G448" s="36">
        <v>8271.0333333333328</v>
      </c>
      <c r="H448" s="36">
        <v>8509.0333333333328</v>
      </c>
      <c r="I448" s="36">
        <v>8563.5166666666664</v>
      </c>
      <c r="J448" s="36">
        <v>8628.0333333333328</v>
      </c>
      <c r="K448" s="31">
        <v>8499</v>
      </c>
      <c r="L448" s="31">
        <v>8380</v>
      </c>
      <c r="M448" s="31">
        <v>1.37436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4132</v>
      </c>
      <c r="D449" s="36">
        <v>4133.1500000000005</v>
      </c>
      <c r="E449" s="36">
        <v>4041.8500000000013</v>
      </c>
      <c r="F449" s="36">
        <v>3951.7000000000007</v>
      </c>
      <c r="G449" s="36">
        <v>3860.4000000000015</v>
      </c>
      <c r="H449" s="36">
        <v>4223.3000000000011</v>
      </c>
      <c r="I449" s="36">
        <v>4314.6000000000004</v>
      </c>
      <c r="J449" s="36">
        <v>4404.7500000000009</v>
      </c>
      <c r="K449" s="31">
        <v>4224.45</v>
      </c>
      <c r="L449" s="31">
        <v>4043</v>
      </c>
      <c r="M449" s="31">
        <v>1.3210900000000001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480.65</v>
      </c>
      <c r="D450" s="36">
        <v>479.2833333333333</v>
      </c>
      <c r="E450" s="36">
        <v>476.56666666666661</v>
      </c>
      <c r="F450" s="36">
        <v>472.48333333333329</v>
      </c>
      <c r="G450" s="36">
        <v>469.76666666666659</v>
      </c>
      <c r="H450" s="36">
        <v>483.36666666666662</v>
      </c>
      <c r="I450" s="36">
        <v>486.08333333333331</v>
      </c>
      <c r="J450" s="36">
        <v>490.16666666666663</v>
      </c>
      <c r="K450" s="31">
        <v>482</v>
      </c>
      <c r="L450" s="31">
        <v>475.2</v>
      </c>
      <c r="M450" s="31">
        <v>44.271270000000001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722.45</v>
      </c>
      <c r="D451" s="36">
        <v>718.75</v>
      </c>
      <c r="E451" s="36">
        <v>712.7</v>
      </c>
      <c r="F451" s="36">
        <v>702.95</v>
      </c>
      <c r="G451" s="36">
        <v>696.90000000000009</v>
      </c>
      <c r="H451" s="36">
        <v>728.5</v>
      </c>
      <c r="I451" s="36">
        <v>734.55</v>
      </c>
      <c r="J451" s="36">
        <v>744.3</v>
      </c>
      <c r="K451" s="31">
        <v>724.8</v>
      </c>
      <c r="L451" s="31">
        <v>709</v>
      </c>
      <c r="M451" s="31">
        <v>121.48824999999999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294.14999999999998</v>
      </c>
      <c r="D452" s="36">
        <v>290.98333333333335</v>
      </c>
      <c r="E452" s="36">
        <v>283.36666666666667</v>
      </c>
      <c r="F452" s="36">
        <v>272.58333333333331</v>
      </c>
      <c r="G452" s="36">
        <v>264.96666666666664</v>
      </c>
      <c r="H452" s="36">
        <v>301.76666666666671</v>
      </c>
      <c r="I452" s="36">
        <v>309.38333333333338</v>
      </c>
      <c r="J452" s="36">
        <v>320.16666666666674</v>
      </c>
      <c r="K452" s="31">
        <v>298.60000000000002</v>
      </c>
      <c r="L452" s="31">
        <v>280.2</v>
      </c>
      <c r="M452" s="31">
        <v>459.34967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131.85</v>
      </c>
      <c r="D453" s="36">
        <v>132.01666666666668</v>
      </c>
      <c r="E453" s="36">
        <v>130.63333333333335</v>
      </c>
      <c r="F453" s="36">
        <v>129.41666666666669</v>
      </c>
      <c r="G453" s="36">
        <v>128.03333333333336</v>
      </c>
      <c r="H453" s="36">
        <v>133.23333333333335</v>
      </c>
      <c r="I453" s="36">
        <v>134.61666666666667</v>
      </c>
      <c r="J453" s="36">
        <v>135.83333333333334</v>
      </c>
      <c r="K453" s="31">
        <v>133.4</v>
      </c>
      <c r="L453" s="31">
        <v>130.80000000000001</v>
      </c>
      <c r="M453" s="31">
        <v>407.53593000000001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92.9</v>
      </c>
      <c r="D454" s="36">
        <v>93.066666666666663</v>
      </c>
      <c r="E454" s="36">
        <v>90.833333333333329</v>
      </c>
      <c r="F454" s="36">
        <v>88.766666666666666</v>
      </c>
      <c r="G454" s="36">
        <v>86.533333333333331</v>
      </c>
      <c r="H454" s="36">
        <v>95.133333333333326</v>
      </c>
      <c r="I454" s="36">
        <v>97.366666666666674</v>
      </c>
      <c r="J454" s="36">
        <v>99.433333333333323</v>
      </c>
      <c r="K454" s="31">
        <v>95.3</v>
      </c>
      <c r="L454" s="31">
        <v>91</v>
      </c>
      <c r="M454" s="31">
        <v>49.581960000000002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1405.35</v>
      </c>
      <c r="D455" s="36">
        <v>1411.4333333333334</v>
      </c>
      <c r="E455" s="36">
        <v>1394.2166666666667</v>
      </c>
      <c r="F455" s="36">
        <v>1383.0833333333333</v>
      </c>
      <c r="G455" s="36">
        <v>1365.8666666666666</v>
      </c>
      <c r="H455" s="36">
        <v>1422.5666666666668</v>
      </c>
      <c r="I455" s="36">
        <v>1439.7833333333335</v>
      </c>
      <c r="J455" s="36">
        <v>1450.916666666667</v>
      </c>
      <c r="K455" s="31">
        <v>1428.65</v>
      </c>
      <c r="L455" s="31">
        <v>1400.3</v>
      </c>
      <c r="M455" s="31">
        <v>0.21998000000000001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391.95</v>
      </c>
      <c r="D456" s="36">
        <v>395.63333333333338</v>
      </c>
      <c r="E456" s="36">
        <v>385.51666666666677</v>
      </c>
      <c r="F456" s="36">
        <v>379.08333333333337</v>
      </c>
      <c r="G456" s="36">
        <v>368.96666666666675</v>
      </c>
      <c r="H456" s="36">
        <v>402.06666666666678</v>
      </c>
      <c r="I456" s="36">
        <v>412.18333333333345</v>
      </c>
      <c r="J456" s="36">
        <v>418.61666666666679</v>
      </c>
      <c r="K456" s="31">
        <v>405.75</v>
      </c>
      <c r="L456" s="31">
        <v>389.2</v>
      </c>
      <c r="M456" s="31">
        <v>1.2798400000000001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2495.3000000000002</v>
      </c>
      <c r="D457" s="36">
        <v>2501.2333333333331</v>
      </c>
      <c r="E457" s="36">
        <v>2469.6166666666663</v>
      </c>
      <c r="F457" s="36">
        <v>2443.9333333333334</v>
      </c>
      <c r="G457" s="36">
        <v>2412.3166666666666</v>
      </c>
      <c r="H457" s="36">
        <v>2526.9166666666661</v>
      </c>
      <c r="I457" s="36">
        <v>2558.5333333333328</v>
      </c>
      <c r="J457" s="36">
        <v>2584.2166666666658</v>
      </c>
      <c r="K457" s="31">
        <v>2532.85</v>
      </c>
      <c r="L457" s="31">
        <v>2475.5500000000002</v>
      </c>
      <c r="M457" s="31">
        <v>0.12217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1225.2</v>
      </c>
      <c r="D458" s="36">
        <v>1230.2833333333333</v>
      </c>
      <c r="E458" s="36">
        <v>1213.5666666666666</v>
      </c>
      <c r="F458" s="36">
        <v>1201.9333333333334</v>
      </c>
      <c r="G458" s="36">
        <v>1185.2166666666667</v>
      </c>
      <c r="H458" s="36">
        <v>1241.9166666666665</v>
      </c>
      <c r="I458" s="36">
        <v>1258.6333333333332</v>
      </c>
      <c r="J458" s="36">
        <v>1270.2666666666664</v>
      </c>
      <c r="K458" s="31">
        <v>1247</v>
      </c>
      <c r="L458" s="31">
        <v>1218.6500000000001</v>
      </c>
      <c r="M458" s="31">
        <v>26.379159999999999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818.25</v>
      </c>
      <c r="D459" s="36">
        <v>820.7166666666667</v>
      </c>
      <c r="E459" s="36">
        <v>811.43333333333339</v>
      </c>
      <c r="F459" s="36">
        <v>804.61666666666667</v>
      </c>
      <c r="G459" s="36">
        <v>795.33333333333337</v>
      </c>
      <c r="H459" s="36">
        <v>827.53333333333342</v>
      </c>
      <c r="I459" s="36">
        <v>836.81666666666672</v>
      </c>
      <c r="J459" s="36">
        <v>843.63333333333344</v>
      </c>
      <c r="K459" s="31">
        <v>830</v>
      </c>
      <c r="L459" s="31">
        <v>813.9</v>
      </c>
      <c r="M459" s="31">
        <v>1.9774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228.2</v>
      </c>
      <c r="D460" s="36">
        <v>229.73333333333332</v>
      </c>
      <c r="E460" s="36">
        <v>222.86666666666665</v>
      </c>
      <c r="F460" s="36">
        <v>217.53333333333333</v>
      </c>
      <c r="G460" s="36">
        <v>210.66666666666666</v>
      </c>
      <c r="H460" s="36">
        <v>235.06666666666663</v>
      </c>
      <c r="I460" s="36">
        <v>241.93333333333331</v>
      </c>
      <c r="J460" s="36">
        <v>247.26666666666662</v>
      </c>
      <c r="K460" s="31">
        <v>236.6</v>
      </c>
      <c r="L460" s="31">
        <v>224.4</v>
      </c>
      <c r="M460" s="31">
        <v>28.73141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1018.9</v>
      </c>
      <c r="D461" s="36">
        <v>1023.5833333333334</v>
      </c>
      <c r="E461" s="36">
        <v>1011.0666666666668</v>
      </c>
      <c r="F461" s="36">
        <v>1003.2333333333335</v>
      </c>
      <c r="G461" s="36">
        <v>990.71666666666692</v>
      </c>
      <c r="H461" s="36">
        <v>1031.4166666666667</v>
      </c>
      <c r="I461" s="36">
        <v>1043.9333333333334</v>
      </c>
      <c r="J461" s="36">
        <v>1051.7666666666667</v>
      </c>
      <c r="K461" s="31">
        <v>1036.0999999999999</v>
      </c>
      <c r="L461" s="31">
        <v>1015.75</v>
      </c>
      <c r="M461" s="31">
        <v>2.35629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2686.8</v>
      </c>
      <c r="D462" s="36">
        <v>2675.9166666666665</v>
      </c>
      <c r="E462" s="36">
        <v>2641.8833333333332</v>
      </c>
      <c r="F462" s="36">
        <v>2596.9666666666667</v>
      </c>
      <c r="G462" s="36">
        <v>2562.9333333333334</v>
      </c>
      <c r="H462" s="36">
        <v>2720.833333333333</v>
      </c>
      <c r="I462" s="36">
        <v>2754.8666666666668</v>
      </c>
      <c r="J462" s="36">
        <v>2799.7833333333328</v>
      </c>
      <c r="K462" s="31">
        <v>2709.95</v>
      </c>
      <c r="L462" s="31">
        <v>2631</v>
      </c>
      <c r="M462" s="31">
        <v>1.0696600000000001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3172.75</v>
      </c>
      <c r="D463" s="36">
        <v>3136.7999999999997</v>
      </c>
      <c r="E463" s="36">
        <v>3088.5999999999995</v>
      </c>
      <c r="F463" s="36">
        <v>3004.45</v>
      </c>
      <c r="G463" s="36">
        <v>2956.2499999999995</v>
      </c>
      <c r="H463" s="36">
        <v>3220.9499999999994</v>
      </c>
      <c r="I463" s="36">
        <v>3269.1499999999992</v>
      </c>
      <c r="J463" s="36">
        <v>3353.2999999999993</v>
      </c>
      <c r="K463" s="31">
        <v>3185</v>
      </c>
      <c r="L463" s="31">
        <v>3052.65</v>
      </c>
      <c r="M463" s="31">
        <v>1.3133600000000001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3546.9</v>
      </c>
      <c r="D464" s="36">
        <v>3547.65</v>
      </c>
      <c r="E464" s="36">
        <v>3521.3500000000004</v>
      </c>
      <c r="F464" s="36">
        <v>3495.8</v>
      </c>
      <c r="G464" s="36">
        <v>3469.5000000000005</v>
      </c>
      <c r="H464" s="36">
        <v>3573.2000000000003</v>
      </c>
      <c r="I464" s="36">
        <v>3599.5000000000005</v>
      </c>
      <c r="J464" s="36">
        <v>3625.05</v>
      </c>
      <c r="K464" s="31">
        <v>3573.95</v>
      </c>
      <c r="L464" s="31">
        <v>3522.1</v>
      </c>
      <c r="M464" s="31">
        <v>4.7413999999999996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2079.9499999999998</v>
      </c>
      <c r="D465" s="36">
        <v>2093.3166666666666</v>
      </c>
      <c r="E465" s="36">
        <v>2061.6333333333332</v>
      </c>
      <c r="F465" s="36">
        <v>2043.3166666666666</v>
      </c>
      <c r="G465" s="36">
        <v>2011.6333333333332</v>
      </c>
      <c r="H465" s="36">
        <v>2111.6333333333332</v>
      </c>
      <c r="I465" s="36">
        <v>2143.3166666666666</v>
      </c>
      <c r="J465" s="36">
        <v>2161.6333333333332</v>
      </c>
      <c r="K465" s="31">
        <v>2125</v>
      </c>
      <c r="L465" s="31">
        <v>2075</v>
      </c>
      <c r="M465" s="31">
        <v>1.83439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942.35</v>
      </c>
      <c r="D466" s="36">
        <v>943.91666666666663</v>
      </c>
      <c r="E466" s="36">
        <v>928.48333333333323</v>
      </c>
      <c r="F466" s="36">
        <v>914.61666666666656</v>
      </c>
      <c r="G466" s="36">
        <v>899.18333333333317</v>
      </c>
      <c r="H466" s="36">
        <v>957.7833333333333</v>
      </c>
      <c r="I466" s="36">
        <v>973.2166666666667</v>
      </c>
      <c r="J466" s="36">
        <v>987.08333333333337</v>
      </c>
      <c r="K466" s="31">
        <v>959.35</v>
      </c>
      <c r="L466" s="31">
        <v>930.05</v>
      </c>
      <c r="M466" s="31">
        <v>10.499029999999999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864.85</v>
      </c>
      <c r="D467" s="36">
        <v>866.6</v>
      </c>
      <c r="E467" s="36">
        <v>859.25</v>
      </c>
      <c r="F467" s="36">
        <v>853.65</v>
      </c>
      <c r="G467" s="36">
        <v>846.3</v>
      </c>
      <c r="H467" s="36">
        <v>872.2</v>
      </c>
      <c r="I467" s="36">
        <v>879.55000000000018</v>
      </c>
      <c r="J467" s="36">
        <v>885.15000000000009</v>
      </c>
      <c r="K467" s="31">
        <v>873.95</v>
      </c>
      <c r="L467" s="31">
        <v>861</v>
      </c>
      <c r="M467" s="31">
        <v>0.22591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2867.85</v>
      </c>
      <c r="D468" s="36">
        <v>2878.2999999999997</v>
      </c>
      <c r="E468" s="36">
        <v>2844.1499999999996</v>
      </c>
      <c r="F468" s="36">
        <v>2820.45</v>
      </c>
      <c r="G468" s="36">
        <v>2786.2999999999997</v>
      </c>
      <c r="H468" s="36">
        <v>2901.9999999999995</v>
      </c>
      <c r="I468" s="36">
        <v>2936.15</v>
      </c>
      <c r="J468" s="36">
        <v>2959.8499999999995</v>
      </c>
      <c r="K468" s="31">
        <v>2912.45</v>
      </c>
      <c r="L468" s="31">
        <v>2854.6</v>
      </c>
      <c r="M468" s="31">
        <v>4.87235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36.25</v>
      </c>
      <c r="D469" s="36">
        <v>36.35</v>
      </c>
      <c r="E469" s="36">
        <v>36.1</v>
      </c>
      <c r="F469" s="36">
        <v>35.950000000000003</v>
      </c>
      <c r="G469" s="36">
        <v>35.700000000000003</v>
      </c>
      <c r="H469" s="36">
        <v>36.5</v>
      </c>
      <c r="I469" s="36">
        <v>36.75</v>
      </c>
      <c r="J469" s="36">
        <v>36.9</v>
      </c>
      <c r="K469" s="31">
        <v>36.6</v>
      </c>
      <c r="L469" s="31">
        <v>36.200000000000003</v>
      </c>
      <c r="M469" s="31">
        <v>88.309290000000004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363.45</v>
      </c>
      <c r="D470" s="36">
        <v>371.65000000000003</v>
      </c>
      <c r="E470" s="36">
        <v>351.80000000000007</v>
      </c>
      <c r="F470" s="36">
        <v>340.15000000000003</v>
      </c>
      <c r="G470" s="36">
        <v>320.30000000000007</v>
      </c>
      <c r="H470" s="36">
        <v>383.30000000000007</v>
      </c>
      <c r="I470" s="36">
        <v>403.15000000000009</v>
      </c>
      <c r="J470" s="36">
        <v>414.80000000000007</v>
      </c>
      <c r="K470" s="31">
        <v>391.5</v>
      </c>
      <c r="L470" s="31">
        <v>360</v>
      </c>
      <c r="M470" s="31">
        <v>20.833659999999998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422.95</v>
      </c>
      <c r="D471" s="36">
        <v>426.98333333333329</v>
      </c>
      <c r="E471" s="36">
        <v>417.06666666666661</v>
      </c>
      <c r="F471" s="36">
        <v>411.18333333333334</v>
      </c>
      <c r="G471" s="36">
        <v>401.26666666666665</v>
      </c>
      <c r="H471" s="36">
        <v>432.86666666666656</v>
      </c>
      <c r="I471" s="36">
        <v>442.78333333333319</v>
      </c>
      <c r="J471" s="36">
        <v>448.66666666666652</v>
      </c>
      <c r="K471" s="31">
        <v>436.9</v>
      </c>
      <c r="L471" s="31">
        <v>421.1</v>
      </c>
      <c r="M471" s="31">
        <v>3.5848399999999998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767.1</v>
      </c>
      <c r="D472" s="36">
        <v>767.38333333333333</v>
      </c>
      <c r="E472" s="36">
        <v>763.7166666666667</v>
      </c>
      <c r="F472" s="36">
        <v>760.33333333333337</v>
      </c>
      <c r="G472" s="36">
        <v>756.66666666666674</v>
      </c>
      <c r="H472" s="36">
        <v>770.76666666666665</v>
      </c>
      <c r="I472" s="36">
        <v>774.43333333333339</v>
      </c>
      <c r="J472" s="36">
        <v>777.81666666666661</v>
      </c>
      <c r="K472" s="31">
        <v>771.05</v>
      </c>
      <c r="L472" s="31">
        <v>764</v>
      </c>
      <c r="M472" s="31">
        <v>0.48488999999999999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3334.25</v>
      </c>
      <c r="D473" s="36">
        <v>3324.2166666666672</v>
      </c>
      <c r="E473" s="36">
        <v>3282.8333333333344</v>
      </c>
      <c r="F473" s="36">
        <v>3231.4166666666674</v>
      </c>
      <c r="G473" s="36">
        <v>3190.0333333333347</v>
      </c>
      <c r="H473" s="36">
        <v>3375.6333333333341</v>
      </c>
      <c r="I473" s="36">
        <v>3417.0166666666673</v>
      </c>
      <c r="J473" s="36">
        <v>3468.4333333333338</v>
      </c>
      <c r="K473" s="31">
        <v>3365.6</v>
      </c>
      <c r="L473" s="31">
        <v>3272.8</v>
      </c>
      <c r="M473" s="31">
        <v>7.0501199999999997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56.2</v>
      </c>
      <c r="D474" s="36">
        <v>55.366666666666667</v>
      </c>
      <c r="E474" s="36">
        <v>53.833333333333336</v>
      </c>
      <c r="F474" s="36">
        <v>51.466666666666669</v>
      </c>
      <c r="G474" s="36">
        <v>49.933333333333337</v>
      </c>
      <c r="H474" s="36">
        <v>57.733333333333334</v>
      </c>
      <c r="I474" s="36">
        <v>59.266666666666666</v>
      </c>
      <c r="J474" s="36">
        <v>61.633333333333333</v>
      </c>
      <c r="K474" s="31">
        <v>56.9</v>
      </c>
      <c r="L474" s="31">
        <v>53</v>
      </c>
      <c r="M474" s="31">
        <v>1146.79412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1888.75</v>
      </c>
      <c r="D475" s="36">
        <v>1887.0166666666667</v>
      </c>
      <c r="E475" s="36">
        <v>1873.4833333333333</v>
      </c>
      <c r="F475" s="36">
        <v>1858.2166666666667</v>
      </c>
      <c r="G475" s="36">
        <v>1844.6833333333334</v>
      </c>
      <c r="H475" s="36">
        <v>1902.2833333333333</v>
      </c>
      <c r="I475" s="36">
        <v>1915.8166666666666</v>
      </c>
      <c r="J475" s="36">
        <v>1931.0833333333333</v>
      </c>
      <c r="K475" s="31">
        <v>1900.55</v>
      </c>
      <c r="L475" s="31">
        <v>1871.75</v>
      </c>
      <c r="M475" s="31">
        <v>10.53331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39.549999999999997</v>
      </c>
      <c r="D476" s="36">
        <v>39.65</v>
      </c>
      <c r="E476" s="36">
        <v>39.15</v>
      </c>
      <c r="F476" s="36">
        <v>38.75</v>
      </c>
      <c r="G476" s="36">
        <v>38.25</v>
      </c>
      <c r="H476" s="36">
        <v>40.049999999999997</v>
      </c>
      <c r="I476" s="36">
        <v>40.549999999999997</v>
      </c>
      <c r="J476" s="36">
        <v>40.949999999999996</v>
      </c>
      <c r="K476" s="31">
        <v>40.15</v>
      </c>
      <c r="L476" s="31">
        <v>39.25</v>
      </c>
      <c r="M476" s="31">
        <v>140.69327000000001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469.65</v>
      </c>
      <c r="D477" s="36">
        <v>467.58333333333331</v>
      </c>
      <c r="E477" s="36">
        <v>457.16666666666663</v>
      </c>
      <c r="F477" s="36">
        <v>444.68333333333334</v>
      </c>
      <c r="G477" s="36">
        <v>434.26666666666665</v>
      </c>
      <c r="H477" s="36">
        <v>480.06666666666661</v>
      </c>
      <c r="I477" s="36">
        <v>490.48333333333323</v>
      </c>
      <c r="J477" s="36">
        <v>502.96666666666658</v>
      </c>
      <c r="K477" s="31">
        <v>478</v>
      </c>
      <c r="L477" s="31">
        <v>455.1</v>
      </c>
      <c r="M477" s="31">
        <v>4.07423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9213</v>
      </c>
      <c r="D478" s="36">
        <v>9230.1666666666661</v>
      </c>
      <c r="E478" s="36">
        <v>9112.3833333333314</v>
      </c>
      <c r="F478" s="36">
        <v>9011.7666666666646</v>
      </c>
      <c r="G478" s="36">
        <v>8893.9833333333299</v>
      </c>
      <c r="H478" s="36">
        <v>9330.7833333333328</v>
      </c>
      <c r="I478" s="36">
        <v>9448.5666666666693</v>
      </c>
      <c r="J478" s="36">
        <v>9549.1833333333343</v>
      </c>
      <c r="K478" s="31">
        <v>9347.9500000000007</v>
      </c>
      <c r="L478" s="31">
        <v>9129.5499999999993</v>
      </c>
      <c r="M478" s="31">
        <v>3.0891199999999999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117.2</v>
      </c>
      <c r="D479" s="36">
        <v>116.05</v>
      </c>
      <c r="E479" s="36">
        <v>113.6</v>
      </c>
      <c r="F479" s="36">
        <v>110</v>
      </c>
      <c r="G479" s="36">
        <v>107.55</v>
      </c>
      <c r="H479" s="36">
        <v>119.64999999999999</v>
      </c>
      <c r="I479" s="36">
        <v>122.10000000000001</v>
      </c>
      <c r="J479" s="36">
        <v>125.69999999999999</v>
      </c>
      <c r="K479" s="31">
        <v>118.5</v>
      </c>
      <c r="L479" s="31">
        <v>112.45</v>
      </c>
      <c r="M479" s="31">
        <v>360.97019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1713.7</v>
      </c>
      <c r="D480" s="36">
        <v>1712.7666666666664</v>
      </c>
      <c r="E480" s="36">
        <v>1701.5333333333328</v>
      </c>
      <c r="F480" s="36">
        <v>1689.3666666666663</v>
      </c>
      <c r="G480" s="36">
        <v>1678.1333333333328</v>
      </c>
      <c r="H480" s="36">
        <v>1724.9333333333329</v>
      </c>
      <c r="I480" s="36">
        <v>1736.1666666666665</v>
      </c>
      <c r="J480" s="36">
        <v>1748.333333333333</v>
      </c>
      <c r="K480" s="31">
        <v>1724</v>
      </c>
      <c r="L480" s="31">
        <v>1700.6</v>
      </c>
      <c r="M480" s="31">
        <v>1.9661999999999999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1061.95</v>
      </c>
      <c r="D481" s="36">
        <v>1065.2166666666669</v>
      </c>
      <c r="E481" s="36">
        <v>1053.0333333333338</v>
      </c>
      <c r="F481" s="36">
        <v>1044.1166666666668</v>
      </c>
      <c r="G481" s="36">
        <v>1031.9333333333336</v>
      </c>
      <c r="H481" s="36">
        <v>1074.1333333333339</v>
      </c>
      <c r="I481" s="36">
        <v>1086.3166666666668</v>
      </c>
      <c r="J481" s="31">
        <v>1095.233333333334</v>
      </c>
      <c r="K481" s="31">
        <v>1077.4000000000001</v>
      </c>
      <c r="L481" s="31">
        <v>1056.3</v>
      </c>
      <c r="M481" s="53">
        <v>23.791409999999999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652.29999999999995</v>
      </c>
      <c r="D482" s="36">
        <v>657.08333333333337</v>
      </c>
      <c r="E482" s="36">
        <v>645.2166666666667</v>
      </c>
      <c r="F482" s="36">
        <v>638.13333333333333</v>
      </c>
      <c r="G482" s="36">
        <v>626.26666666666665</v>
      </c>
      <c r="H482" s="36">
        <v>664.16666666666674</v>
      </c>
      <c r="I482" s="36">
        <v>676.0333333333333</v>
      </c>
      <c r="J482" s="31">
        <v>683.11666666666679</v>
      </c>
      <c r="K482" s="31">
        <v>668.95</v>
      </c>
      <c r="L482" s="31">
        <v>650</v>
      </c>
      <c r="M482" s="53">
        <v>3.9366300000000001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588.54999999999995</v>
      </c>
      <c r="D483" s="36">
        <v>589.2833333333333</v>
      </c>
      <c r="E483" s="36">
        <v>582.26666666666665</v>
      </c>
      <c r="F483" s="36">
        <v>575.98333333333335</v>
      </c>
      <c r="G483" s="36">
        <v>568.9666666666667</v>
      </c>
      <c r="H483" s="36">
        <v>595.56666666666661</v>
      </c>
      <c r="I483" s="36">
        <v>602.58333333333326</v>
      </c>
      <c r="J483" s="36">
        <v>608.86666666666656</v>
      </c>
      <c r="K483" s="31">
        <v>596.29999999999995</v>
      </c>
      <c r="L483" s="31">
        <v>583</v>
      </c>
      <c r="M483" s="31">
        <v>34.379179999999998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839.7</v>
      </c>
      <c r="D484" s="36">
        <v>843.63333333333333</v>
      </c>
      <c r="E484" s="36">
        <v>832.31666666666661</v>
      </c>
      <c r="F484" s="36">
        <v>824.93333333333328</v>
      </c>
      <c r="G484" s="36">
        <v>813.61666666666656</v>
      </c>
      <c r="H484" s="36">
        <v>851.01666666666665</v>
      </c>
      <c r="I484" s="36">
        <v>862.33333333333348</v>
      </c>
      <c r="J484" s="31">
        <v>869.7166666666667</v>
      </c>
      <c r="K484" s="31">
        <v>854.95</v>
      </c>
      <c r="L484" s="31">
        <v>836.25</v>
      </c>
      <c r="M484" s="53">
        <v>1.9634400000000001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596.4</v>
      </c>
      <c r="D485" s="36">
        <v>598.30000000000007</v>
      </c>
      <c r="E485" s="36">
        <v>592.60000000000014</v>
      </c>
      <c r="F485" s="36">
        <v>588.80000000000007</v>
      </c>
      <c r="G485" s="36">
        <v>583.10000000000014</v>
      </c>
      <c r="H485" s="36">
        <v>602.10000000000014</v>
      </c>
      <c r="I485" s="36">
        <v>607.80000000000018</v>
      </c>
      <c r="J485" s="36">
        <v>611.60000000000014</v>
      </c>
      <c r="K485" s="31">
        <v>604</v>
      </c>
      <c r="L485" s="31">
        <v>594.5</v>
      </c>
      <c r="M485" s="31">
        <v>3.4161800000000002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409.75</v>
      </c>
      <c r="D486" s="36">
        <v>413.31666666666666</v>
      </c>
      <c r="E486" s="36">
        <v>401.7833333333333</v>
      </c>
      <c r="F486" s="36">
        <v>393.81666666666666</v>
      </c>
      <c r="G486" s="36">
        <v>382.2833333333333</v>
      </c>
      <c r="H486" s="36">
        <v>421.2833333333333</v>
      </c>
      <c r="I486" s="36">
        <v>432.81666666666672</v>
      </c>
      <c r="J486" s="36">
        <v>440.7833333333333</v>
      </c>
      <c r="K486" s="31">
        <v>424.85</v>
      </c>
      <c r="L486" s="31">
        <v>405.35</v>
      </c>
      <c r="M486" s="31">
        <v>3.3102200000000002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408.35</v>
      </c>
      <c r="D487" s="36">
        <v>408.81666666666661</v>
      </c>
      <c r="E487" s="36">
        <v>404.68333333333322</v>
      </c>
      <c r="F487" s="36">
        <v>401.01666666666659</v>
      </c>
      <c r="G487" s="36">
        <v>396.88333333333321</v>
      </c>
      <c r="H487" s="36">
        <v>412.48333333333323</v>
      </c>
      <c r="I487" s="36">
        <v>416.61666666666667</v>
      </c>
      <c r="J487" s="36">
        <v>420.28333333333325</v>
      </c>
      <c r="K487" s="31">
        <v>412.95</v>
      </c>
      <c r="L487" s="31">
        <v>405.15</v>
      </c>
      <c r="M487" s="31">
        <v>3.0535199999999998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545.45000000000005</v>
      </c>
      <c r="D488" s="36">
        <v>550.26666666666665</v>
      </c>
      <c r="E488" s="36">
        <v>536.73333333333335</v>
      </c>
      <c r="F488" s="36">
        <v>528.01666666666665</v>
      </c>
      <c r="G488" s="36">
        <v>514.48333333333335</v>
      </c>
      <c r="H488" s="36">
        <v>558.98333333333335</v>
      </c>
      <c r="I488" s="36">
        <v>572.51666666666665</v>
      </c>
      <c r="J488" s="36">
        <v>581.23333333333335</v>
      </c>
      <c r="K488" s="31">
        <v>563.79999999999995</v>
      </c>
      <c r="L488" s="31">
        <v>541.54999999999995</v>
      </c>
      <c r="M488" s="31">
        <v>3.9092799999999999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1073.55</v>
      </c>
      <c r="D489" s="36">
        <v>1069.2333333333333</v>
      </c>
      <c r="E489" s="36">
        <v>1060.5666666666666</v>
      </c>
      <c r="F489" s="36">
        <v>1047.5833333333333</v>
      </c>
      <c r="G489" s="36">
        <v>1038.9166666666665</v>
      </c>
      <c r="H489" s="36">
        <v>1082.2166666666667</v>
      </c>
      <c r="I489" s="36">
        <v>1090.8833333333332</v>
      </c>
      <c r="J489" s="36">
        <v>1103.8666666666668</v>
      </c>
      <c r="K489" s="31">
        <v>1077.9000000000001</v>
      </c>
      <c r="L489" s="31">
        <v>1056.25</v>
      </c>
      <c r="M489" s="31">
        <v>11.00798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1438.5</v>
      </c>
      <c r="D490" s="36">
        <v>1439.7166666666665</v>
      </c>
      <c r="E490" s="36">
        <v>1425.383333333333</v>
      </c>
      <c r="F490" s="36">
        <v>1412.2666666666664</v>
      </c>
      <c r="G490" s="36">
        <v>1397.9333333333329</v>
      </c>
      <c r="H490" s="36">
        <v>1452.833333333333</v>
      </c>
      <c r="I490" s="36">
        <v>1467.1666666666665</v>
      </c>
      <c r="J490" s="36">
        <v>1480.2833333333331</v>
      </c>
      <c r="K490" s="31">
        <v>1454.05</v>
      </c>
      <c r="L490" s="31">
        <v>1426.6</v>
      </c>
      <c r="M490" s="31">
        <v>2.2468699999999999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249.45</v>
      </c>
      <c r="D491" s="36">
        <v>247.48333333333335</v>
      </c>
      <c r="E491" s="36">
        <v>242.76666666666671</v>
      </c>
      <c r="F491" s="36">
        <v>236.08333333333337</v>
      </c>
      <c r="G491" s="36">
        <v>231.36666666666673</v>
      </c>
      <c r="H491" s="36">
        <v>254.16666666666669</v>
      </c>
      <c r="I491" s="36">
        <v>258.88333333333333</v>
      </c>
      <c r="J491" s="36">
        <v>265.56666666666666</v>
      </c>
      <c r="K491" s="31">
        <v>252.2</v>
      </c>
      <c r="L491" s="31">
        <v>240.8</v>
      </c>
      <c r="M491" s="31">
        <v>174.3021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300.2</v>
      </c>
      <c r="D492" s="36">
        <v>300.90000000000003</v>
      </c>
      <c r="E492" s="36">
        <v>298.05000000000007</v>
      </c>
      <c r="F492" s="36">
        <v>295.90000000000003</v>
      </c>
      <c r="G492" s="36">
        <v>293.05000000000007</v>
      </c>
      <c r="H492" s="36">
        <v>303.05000000000007</v>
      </c>
      <c r="I492" s="36">
        <v>305.90000000000009</v>
      </c>
      <c r="J492" s="36">
        <v>308.05000000000007</v>
      </c>
      <c r="K492" s="31">
        <v>303.75</v>
      </c>
      <c r="L492" s="31">
        <v>298.75</v>
      </c>
      <c r="M492" s="31">
        <v>1.4386300000000001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607.85</v>
      </c>
      <c r="D493" s="36">
        <v>614.1</v>
      </c>
      <c r="E493" s="36">
        <v>596.75</v>
      </c>
      <c r="F493" s="36">
        <v>585.65</v>
      </c>
      <c r="G493" s="36">
        <v>568.29999999999995</v>
      </c>
      <c r="H493" s="36">
        <v>625.20000000000005</v>
      </c>
      <c r="I493" s="36">
        <v>642.55000000000018</v>
      </c>
      <c r="J493" s="36">
        <v>653.65000000000009</v>
      </c>
      <c r="K493" s="31">
        <v>631.45000000000005</v>
      </c>
      <c r="L493" s="31">
        <v>603</v>
      </c>
      <c r="M493" s="31">
        <v>1.7999799999999999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1693.15</v>
      </c>
      <c r="D494" s="36">
        <v>1702.8666666666668</v>
      </c>
      <c r="E494" s="36">
        <v>1679.7333333333336</v>
      </c>
      <c r="F494" s="36">
        <v>1666.3166666666668</v>
      </c>
      <c r="G494" s="36">
        <v>1643.1833333333336</v>
      </c>
      <c r="H494" s="36">
        <v>1716.2833333333335</v>
      </c>
      <c r="I494" s="36">
        <v>1739.4166666666667</v>
      </c>
      <c r="J494" s="36">
        <v>1752.8333333333335</v>
      </c>
      <c r="K494" s="31">
        <v>1726</v>
      </c>
      <c r="L494" s="31">
        <v>1689.45</v>
      </c>
      <c r="M494" s="31">
        <v>1.90744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1808</v>
      </c>
      <c r="D495" s="36">
        <v>1825.9833333333333</v>
      </c>
      <c r="E495" s="36">
        <v>1782.0166666666667</v>
      </c>
      <c r="F495" s="36">
        <v>1756.0333333333333</v>
      </c>
      <c r="G495" s="36">
        <v>1712.0666666666666</v>
      </c>
      <c r="H495" s="36">
        <v>1851.9666666666667</v>
      </c>
      <c r="I495" s="36">
        <v>1895.9333333333334</v>
      </c>
      <c r="J495" s="36">
        <v>1921.9166666666667</v>
      </c>
      <c r="K495" s="31">
        <v>1869.95</v>
      </c>
      <c r="L495" s="31">
        <v>1800</v>
      </c>
      <c r="M495" s="31">
        <v>0.44929000000000002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12.85</v>
      </c>
      <c r="D496" s="36">
        <v>12.933333333333332</v>
      </c>
      <c r="E496" s="36">
        <v>12.716666666666663</v>
      </c>
      <c r="F496" s="36">
        <v>12.583333333333332</v>
      </c>
      <c r="G496" s="36">
        <v>12.366666666666664</v>
      </c>
      <c r="H496" s="36">
        <v>13.066666666666663</v>
      </c>
      <c r="I496" s="36">
        <v>13.283333333333331</v>
      </c>
      <c r="J496" s="36">
        <v>13.416666666666663</v>
      </c>
      <c r="K496" s="31">
        <v>13.15</v>
      </c>
      <c r="L496" s="31">
        <v>12.8</v>
      </c>
      <c r="M496" s="31">
        <v>1432.23567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845.05</v>
      </c>
      <c r="D497" s="36">
        <v>842.88333333333321</v>
      </c>
      <c r="E497" s="36">
        <v>835.86666666666645</v>
      </c>
      <c r="F497" s="36">
        <v>826.68333333333328</v>
      </c>
      <c r="G497" s="36">
        <v>819.66666666666652</v>
      </c>
      <c r="H497" s="36">
        <v>852.06666666666638</v>
      </c>
      <c r="I497" s="36">
        <v>859.08333333333326</v>
      </c>
      <c r="J497" s="36">
        <v>868.26666666666631</v>
      </c>
      <c r="K497" s="31">
        <v>849.9</v>
      </c>
      <c r="L497" s="31">
        <v>833.7</v>
      </c>
      <c r="M497" s="31">
        <v>17.175730000000001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554.9</v>
      </c>
      <c r="D498" s="36">
        <v>559.11666666666667</v>
      </c>
      <c r="E498" s="36">
        <v>548.83333333333337</v>
      </c>
      <c r="F498" s="36">
        <v>542.76666666666665</v>
      </c>
      <c r="G498" s="36">
        <v>532.48333333333335</v>
      </c>
      <c r="H498" s="36">
        <v>565.18333333333339</v>
      </c>
      <c r="I498" s="36">
        <v>575.4666666666667</v>
      </c>
      <c r="J498" s="36">
        <v>581.53333333333342</v>
      </c>
      <c r="K498" s="31">
        <v>569.4</v>
      </c>
      <c r="L498" s="31">
        <v>553.04999999999995</v>
      </c>
      <c r="M498" s="31">
        <v>8.5646400000000007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157.80000000000001</v>
      </c>
      <c r="D499" s="36">
        <v>159.46666666666667</v>
      </c>
      <c r="E499" s="36">
        <v>155.58333333333334</v>
      </c>
      <c r="F499" s="36">
        <v>153.36666666666667</v>
      </c>
      <c r="G499" s="36">
        <v>149.48333333333335</v>
      </c>
      <c r="H499" s="36">
        <v>161.68333333333334</v>
      </c>
      <c r="I499" s="36">
        <v>165.56666666666666</v>
      </c>
      <c r="J499" s="36">
        <v>167.78333333333333</v>
      </c>
      <c r="K499" s="31">
        <v>163.35</v>
      </c>
      <c r="L499" s="31">
        <v>157.25</v>
      </c>
      <c r="M499" s="31">
        <v>20.570039999999999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866.65</v>
      </c>
      <c r="D500" s="36">
        <v>867.61666666666667</v>
      </c>
      <c r="E500" s="36">
        <v>860.2833333333333</v>
      </c>
      <c r="F500" s="36">
        <v>853.91666666666663</v>
      </c>
      <c r="G500" s="36">
        <v>846.58333333333326</v>
      </c>
      <c r="H500" s="36">
        <v>873.98333333333335</v>
      </c>
      <c r="I500" s="36">
        <v>881.31666666666661</v>
      </c>
      <c r="J500" s="36">
        <v>887.68333333333339</v>
      </c>
      <c r="K500" s="31">
        <v>874.95</v>
      </c>
      <c r="L500" s="31">
        <v>861.25</v>
      </c>
      <c r="M500" s="31">
        <v>0.62370000000000003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1335.5</v>
      </c>
      <c r="D501" s="36">
        <v>1343.2166666666665</v>
      </c>
      <c r="E501" s="36">
        <v>1321.4833333333329</v>
      </c>
      <c r="F501" s="36">
        <v>1307.4666666666665</v>
      </c>
      <c r="G501" s="36">
        <v>1285.7333333333329</v>
      </c>
      <c r="H501" s="36">
        <v>1357.2333333333329</v>
      </c>
      <c r="I501" s="36">
        <v>1378.9666666666665</v>
      </c>
      <c r="J501" s="36">
        <v>1392.9833333333329</v>
      </c>
      <c r="K501" s="31">
        <v>1364.95</v>
      </c>
      <c r="L501" s="31">
        <v>1329.2</v>
      </c>
      <c r="M501" s="31">
        <v>1.9358299999999999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418.75</v>
      </c>
      <c r="D502" s="36">
        <v>415.0333333333333</v>
      </c>
      <c r="E502" s="36">
        <v>409.66666666666663</v>
      </c>
      <c r="F502" s="36">
        <v>400.58333333333331</v>
      </c>
      <c r="G502" s="36">
        <v>395.21666666666664</v>
      </c>
      <c r="H502" s="36">
        <v>424.11666666666662</v>
      </c>
      <c r="I502" s="36">
        <v>429.48333333333329</v>
      </c>
      <c r="J502" s="36">
        <v>438.56666666666661</v>
      </c>
      <c r="K502" s="31">
        <v>420.4</v>
      </c>
      <c r="L502" s="31">
        <v>405.95</v>
      </c>
      <c r="M502" s="31">
        <v>110.41034999999999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19.75</v>
      </c>
      <c r="D503" s="36">
        <v>19.666666666666668</v>
      </c>
      <c r="E503" s="36">
        <v>19.483333333333334</v>
      </c>
      <c r="F503" s="36">
        <v>19.216666666666665</v>
      </c>
      <c r="G503" s="36">
        <v>19.033333333333331</v>
      </c>
      <c r="H503" s="36">
        <v>19.933333333333337</v>
      </c>
      <c r="I503" s="36">
        <v>20.116666666666667</v>
      </c>
      <c r="J503" s="31">
        <v>20.38333333333334</v>
      </c>
      <c r="K503" s="31">
        <v>19.850000000000001</v>
      </c>
      <c r="L503" s="31">
        <v>19.399999999999999</v>
      </c>
      <c r="M503" s="53">
        <v>1694.4849400000001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258.05</v>
      </c>
      <c r="D504" s="36">
        <v>256.7166666666667</v>
      </c>
      <c r="E504" s="36">
        <v>254.13333333333338</v>
      </c>
      <c r="F504" s="36">
        <v>250.2166666666667</v>
      </c>
      <c r="G504" s="36">
        <v>247.63333333333338</v>
      </c>
      <c r="H504" s="36">
        <v>260.63333333333338</v>
      </c>
      <c r="I504" s="36">
        <v>263.21666666666664</v>
      </c>
      <c r="J504" s="31">
        <v>267.13333333333338</v>
      </c>
      <c r="K504" s="31">
        <v>259.3</v>
      </c>
      <c r="L504" s="31">
        <v>252.8</v>
      </c>
      <c r="M504" s="53">
        <v>143.87456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531.04999999999995</v>
      </c>
      <c r="D505" s="36">
        <v>532</v>
      </c>
      <c r="E505" s="36">
        <v>526.04999999999995</v>
      </c>
      <c r="F505" s="36">
        <v>521.04999999999995</v>
      </c>
      <c r="G505" s="36">
        <v>515.09999999999991</v>
      </c>
      <c r="H505" s="36">
        <v>537</v>
      </c>
      <c r="I505" s="36">
        <v>542.95000000000005</v>
      </c>
      <c r="J505" s="36">
        <v>547.95000000000005</v>
      </c>
      <c r="K505" s="31">
        <v>537.95000000000005</v>
      </c>
      <c r="L505" s="31">
        <v>527</v>
      </c>
      <c r="M505" s="31">
        <v>4.7000400000000004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16019.5</v>
      </c>
      <c r="D506" s="36">
        <v>16167.516666666668</v>
      </c>
      <c r="E506" s="36">
        <v>15802.133333333335</v>
      </c>
      <c r="F506" s="36">
        <v>15584.766666666666</v>
      </c>
      <c r="G506" s="36">
        <v>15219.383333333333</v>
      </c>
      <c r="H506" s="36">
        <v>16384.883333333339</v>
      </c>
      <c r="I506" s="36">
        <v>16750.26666666667</v>
      </c>
      <c r="J506" s="36">
        <v>16967.633333333339</v>
      </c>
      <c r="K506" s="31">
        <v>16532.900000000001</v>
      </c>
      <c r="L506" s="31">
        <v>15950.15</v>
      </c>
      <c r="M506" s="31">
        <v>5.2330000000000002E-2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118.9</v>
      </c>
      <c r="D507" s="36">
        <v>118.40000000000002</v>
      </c>
      <c r="E507" s="36">
        <v>117.10000000000004</v>
      </c>
      <c r="F507" s="36">
        <v>115.30000000000001</v>
      </c>
      <c r="G507" s="36">
        <v>114.00000000000003</v>
      </c>
      <c r="H507" s="36">
        <v>120.20000000000005</v>
      </c>
      <c r="I507" s="36">
        <v>121.50000000000003</v>
      </c>
      <c r="J507" s="31">
        <v>123.30000000000005</v>
      </c>
      <c r="K507" s="31">
        <v>119.7</v>
      </c>
      <c r="L507" s="31">
        <v>116.6</v>
      </c>
      <c r="M507" s="53">
        <v>481.71753000000001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635.45000000000005</v>
      </c>
      <c r="D508" s="36">
        <v>637.81666666666672</v>
      </c>
      <c r="E508" s="36">
        <v>631.63333333333344</v>
      </c>
      <c r="F508" s="36">
        <v>627.81666666666672</v>
      </c>
      <c r="G508" s="36">
        <v>621.63333333333344</v>
      </c>
      <c r="H508" s="36">
        <v>641.63333333333344</v>
      </c>
      <c r="I508" s="36">
        <v>647.81666666666661</v>
      </c>
      <c r="J508" s="36">
        <v>651.63333333333344</v>
      </c>
      <c r="K508" s="31">
        <v>644</v>
      </c>
      <c r="L508" s="31">
        <v>634</v>
      </c>
      <c r="M508" s="31">
        <v>15.01698</v>
      </c>
      <c r="N508" s="1"/>
      <c r="O508" s="1"/>
    </row>
    <row r="509" spans="1:15" ht="12.75" customHeight="1">
      <c r="A509" s="243">
        <v>499</v>
      </c>
      <c r="B509" s="244" t="s">
        <v>561</v>
      </c>
      <c r="C509" s="244">
        <v>1549.85</v>
      </c>
      <c r="D509" s="245">
        <v>1549.2666666666667</v>
      </c>
      <c r="E509" s="245">
        <v>1538.5833333333333</v>
      </c>
      <c r="F509" s="245">
        <v>1527.3166666666666</v>
      </c>
      <c r="G509" s="245">
        <v>1516.6333333333332</v>
      </c>
      <c r="H509" s="245">
        <v>1560.5333333333333</v>
      </c>
      <c r="I509" s="245">
        <v>1571.2166666666667</v>
      </c>
      <c r="J509" s="245">
        <v>1582.4833333333333</v>
      </c>
      <c r="K509" s="246">
        <v>1559.95</v>
      </c>
      <c r="L509" s="246">
        <v>1538</v>
      </c>
      <c r="M509" s="246">
        <v>0.39094000000000001</v>
      </c>
      <c r="N509" s="1"/>
      <c r="O509" s="1"/>
    </row>
    <row r="510" spans="1:15" ht="12.75" customHeight="1">
      <c r="A510" s="259">
        <v>500</v>
      </c>
      <c r="B510" s="261" t="s">
        <v>561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3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37"/>
      <c r="B5" s="338"/>
      <c r="C5" s="337"/>
      <c r="D5" s="338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39" t="s">
        <v>565</v>
      </c>
      <c r="C7" s="338"/>
      <c r="D7" s="7">
        <f>Main!B10</f>
        <v>45267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45266</v>
      </c>
      <c r="B10" s="32">
        <v>513119</v>
      </c>
      <c r="C10" s="31" t="s">
        <v>1056</v>
      </c>
      <c r="D10" s="31" t="s">
        <v>1057</v>
      </c>
      <c r="E10" s="31" t="s">
        <v>575</v>
      </c>
      <c r="F10" s="86">
        <v>13931</v>
      </c>
      <c r="G10" s="32">
        <v>54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45266</v>
      </c>
      <c r="B11" s="32">
        <v>513119</v>
      </c>
      <c r="C11" s="31" t="s">
        <v>1056</v>
      </c>
      <c r="D11" s="31" t="s">
        <v>1058</v>
      </c>
      <c r="E11" s="31" t="s">
        <v>574</v>
      </c>
      <c r="F11" s="86">
        <v>11800</v>
      </c>
      <c r="G11" s="32">
        <v>54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45266</v>
      </c>
      <c r="B12" s="32">
        <v>511359</v>
      </c>
      <c r="C12" s="31" t="s">
        <v>1059</v>
      </c>
      <c r="D12" s="31" t="s">
        <v>1060</v>
      </c>
      <c r="E12" s="31" t="s">
        <v>575</v>
      </c>
      <c r="F12" s="86">
        <v>90967</v>
      </c>
      <c r="G12" s="32">
        <v>48.05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45266</v>
      </c>
      <c r="B13" s="32">
        <v>511463</v>
      </c>
      <c r="C13" s="31" t="s">
        <v>978</v>
      </c>
      <c r="D13" s="31" t="s">
        <v>979</v>
      </c>
      <c r="E13" s="31" t="s">
        <v>575</v>
      </c>
      <c r="F13" s="86">
        <v>49850</v>
      </c>
      <c r="G13" s="32">
        <v>16.62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45266</v>
      </c>
      <c r="B14" s="32">
        <v>511463</v>
      </c>
      <c r="C14" s="31" t="s">
        <v>978</v>
      </c>
      <c r="D14" s="31" t="s">
        <v>979</v>
      </c>
      <c r="E14" s="31" t="s">
        <v>574</v>
      </c>
      <c r="F14" s="86">
        <v>41758</v>
      </c>
      <c r="G14" s="32">
        <v>16.579999999999998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45266</v>
      </c>
      <c r="B15" s="32">
        <v>539277</v>
      </c>
      <c r="C15" s="31" t="s">
        <v>980</v>
      </c>
      <c r="D15" s="31" t="s">
        <v>981</v>
      </c>
      <c r="E15" s="31" t="s">
        <v>575</v>
      </c>
      <c r="F15" s="86">
        <v>9090000</v>
      </c>
      <c r="G15" s="32">
        <v>0.56999999999999995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45266</v>
      </c>
      <c r="B16" s="32">
        <v>544037</v>
      </c>
      <c r="C16" s="31" t="s">
        <v>1061</v>
      </c>
      <c r="D16" s="31" t="s">
        <v>1062</v>
      </c>
      <c r="E16" s="31" t="s">
        <v>574</v>
      </c>
      <c r="F16" s="86">
        <v>95000</v>
      </c>
      <c r="G16" s="32">
        <v>251.35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45266</v>
      </c>
      <c r="B17" s="32">
        <v>544037</v>
      </c>
      <c r="C17" s="31" t="s">
        <v>1061</v>
      </c>
      <c r="D17" s="31" t="s">
        <v>1063</v>
      </c>
      <c r="E17" s="31" t="s">
        <v>574</v>
      </c>
      <c r="F17" s="86">
        <v>63000</v>
      </c>
      <c r="G17" s="32">
        <v>251.35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45266</v>
      </c>
      <c r="B18" s="32">
        <v>544037</v>
      </c>
      <c r="C18" s="31" t="s">
        <v>1061</v>
      </c>
      <c r="D18" s="31" t="s">
        <v>1064</v>
      </c>
      <c r="E18" s="31" t="s">
        <v>574</v>
      </c>
      <c r="F18" s="86">
        <v>150000</v>
      </c>
      <c r="G18" s="32">
        <v>239.4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45266</v>
      </c>
      <c r="B19" s="32">
        <v>544037</v>
      </c>
      <c r="C19" s="31" t="s">
        <v>1061</v>
      </c>
      <c r="D19" s="31" t="s">
        <v>985</v>
      </c>
      <c r="E19" s="31" t="s">
        <v>574</v>
      </c>
      <c r="F19" s="86">
        <v>170000</v>
      </c>
      <c r="G19" s="32">
        <v>239.4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45266</v>
      </c>
      <c r="B20" s="32">
        <v>544037</v>
      </c>
      <c r="C20" s="31" t="s">
        <v>1061</v>
      </c>
      <c r="D20" s="31" t="s">
        <v>990</v>
      </c>
      <c r="E20" s="31" t="s">
        <v>574</v>
      </c>
      <c r="F20" s="86">
        <v>79000</v>
      </c>
      <c r="G20" s="32">
        <v>251.35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45266</v>
      </c>
      <c r="B21" s="32">
        <v>530723</v>
      </c>
      <c r="C21" s="31" t="s">
        <v>1065</v>
      </c>
      <c r="D21" s="31" t="s">
        <v>1066</v>
      </c>
      <c r="E21" s="31" t="s">
        <v>575</v>
      </c>
      <c r="F21" s="86">
        <v>39000</v>
      </c>
      <c r="G21" s="32">
        <v>215.83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45266</v>
      </c>
      <c r="B22" s="32">
        <v>533267</v>
      </c>
      <c r="C22" s="31" t="s">
        <v>1067</v>
      </c>
      <c r="D22" s="31" t="s">
        <v>1068</v>
      </c>
      <c r="E22" s="31" t="s">
        <v>575</v>
      </c>
      <c r="F22" s="86">
        <v>1000000</v>
      </c>
      <c r="G22" s="32">
        <v>225.27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45266</v>
      </c>
      <c r="B23" s="32">
        <v>533267</v>
      </c>
      <c r="C23" s="31" t="s">
        <v>1067</v>
      </c>
      <c r="D23" s="31" t="s">
        <v>1069</v>
      </c>
      <c r="E23" s="31" t="s">
        <v>574</v>
      </c>
      <c r="F23" s="86">
        <v>1263092</v>
      </c>
      <c r="G23" s="32">
        <v>225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45266</v>
      </c>
      <c r="B24" s="32">
        <v>512379</v>
      </c>
      <c r="C24" s="31" t="s">
        <v>1070</v>
      </c>
      <c r="D24" s="31" t="s">
        <v>1071</v>
      </c>
      <c r="E24" s="31" t="s">
        <v>574</v>
      </c>
      <c r="F24" s="86">
        <v>1798407</v>
      </c>
      <c r="G24" s="32">
        <v>23.81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45266</v>
      </c>
      <c r="B25" s="32">
        <v>512379</v>
      </c>
      <c r="C25" s="31" t="s">
        <v>1070</v>
      </c>
      <c r="D25" s="31" t="s">
        <v>1071</v>
      </c>
      <c r="E25" s="31" t="s">
        <v>575</v>
      </c>
      <c r="F25" s="86">
        <v>2145792</v>
      </c>
      <c r="G25" s="32">
        <v>23.82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45266</v>
      </c>
      <c r="B26" s="32">
        <v>544036</v>
      </c>
      <c r="C26" s="31" t="s">
        <v>1072</v>
      </c>
      <c r="D26" s="31" t="s">
        <v>884</v>
      </c>
      <c r="E26" s="31" t="s">
        <v>574</v>
      </c>
      <c r="F26" s="86">
        <v>160000</v>
      </c>
      <c r="G26" s="32">
        <v>152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45266</v>
      </c>
      <c r="B27" s="32">
        <v>544036</v>
      </c>
      <c r="C27" s="31" t="s">
        <v>1072</v>
      </c>
      <c r="D27" s="31" t="s">
        <v>1063</v>
      </c>
      <c r="E27" s="31" t="s">
        <v>574</v>
      </c>
      <c r="F27" s="86">
        <v>102400</v>
      </c>
      <c r="G27" s="32">
        <v>153.54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45266</v>
      </c>
      <c r="B28" s="32">
        <v>544036</v>
      </c>
      <c r="C28" s="31" t="s">
        <v>1072</v>
      </c>
      <c r="D28" s="31" t="s">
        <v>1024</v>
      </c>
      <c r="E28" s="31" t="s">
        <v>574</v>
      </c>
      <c r="F28" s="86">
        <v>145600</v>
      </c>
      <c r="G28" s="32">
        <v>157.35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45266</v>
      </c>
      <c r="B29" s="32">
        <v>544036</v>
      </c>
      <c r="C29" s="31" t="s">
        <v>1072</v>
      </c>
      <c r="D29" s="31" t="s">
        <v>1073</v>
      </c>
      <c r="E29" s="31" t="s">
        <v>574</v>
      </c>
      <c r="F29" s="86">
        <v>80000</v>
      </c>
      <c r="G29" s="32">
        <v>159.6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45266</v>
      </c>
      <c r="B30" s="32">
        <v>544036</v>
      </c>
      <c r="C30" s="31" t="s">
        <v>1072</v>
      </c>
      <c r="D30" s="31" t="s">
        <v>986</v>
      </c>
      <c r="E30" s="31" t="s">
        <v>574</v>
      </c>
      <c r="F30" s="86">
        <v>60800</v>
      </c>
      <c r="G30" s="32">
        <v>159.6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45266</v>
      </c>
      <c r="B31" s="32">
        <v>543516</v>
      </c>
      <c r="C31" s="31" t="s">
        <v>909</v>
      </c>
      <c r="D31" s="31" t="s">
        <v>1074</v>
      </c>
      <c r="E31" s="31" t="s">
        <v>574</v>
      </c>
      <c r="F31" s="86">
        <v>9000</v>
      </c>
      <c r="G31" s="32">
        <v>108.71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45266</v>
      </c>
      <c r="B32" s="32">
        <v>524818</v>
      </c>
      <c r="C32" s="31" t="s">
        <v>1075</v>
      </c>
      <c r="D32" s="31" t="s">
        <v>1076</v>
      </c>
      <c r="E32" s="31" t="s">
        <v>574</v>
      </c>
      <c r="F32" s="86">
        <v>46564</v>
      </c>
      <c r="G32" s="32">
        <v>70.739999999999995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45266</v>
      </c>
      <c r="B33" s="32">
        <v>524818</v>
      </c>
      <c r="C33" s="31" t="s">
        <v>1075</v>
      </c>
      <c r="D33" s="31" t="s">
        <v>1076</v>
      </c>
      <c r="E33" s="31" t="s">
        <v>575</v>
      </c>
      <c r="F33" s="86">
        <v>13149</v>
      </c>
      <c r="G33" s="32">
        <v>72.39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45266</v>
      </c>
      <c r="B34" s="32">
        <v>531346</v>
      </c>
      <c r="C34" s="31" t="s">
        <v>1077</v>
      </c>
      <c r="D34" s="31" t="s">
        <v>1078</v>
      </c>
      <c r="E34" s="31" t="s">
        <v>575</v>
      </c>
      <c r="F34" s="86">
        <v>46878</v>
      </c>
      <c r="G34" s="32">
        <v>32.26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45266</v>
      </c>
      <c r="B35" s="32">
        <v>531346</v>
      </c>
      <c r="C35" s="31" t="s">
        <v>1077</v>
      </c>
      <c r="D35" s="31" t="s">
        <v>1079</v>
      </c>
      <c r="E35" s="31" t="s">
        <v>574</v>
      </c>
      <c r="F35" s="86">
        <v>27386</v>
      </c>
      <c r="G35" s="32">
        <v>33.07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45266</v>
      </c>
      <c r="B36" s="32">
        <v>531346</v>
      </c>
      <c r="C36" s="31" t="s">
        <v>1077</v>
      </c>
      <c r="D36" s="31" t="s">
        <v>1079</v>
      </c>
      <c r="E36" s="31" t="s">
        <v>575</v>
      </c>
      <c r="F36" s="86">
        <v>615</v>
      </c>
      <c r="G36" s="32">
        <v>35.54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45266</v>
      </c>
      <c r="B37" s="32">
        <v>540190</v>
      </c>
      <c r="C37" s="31" t="s">
        <v>982</v>
      </c>
      <c r="D37" s="31" t="s">
        <v>1080</v>
      </c>
      <c r="E37" s="31" t="s">
        <v>575</v>
      </c>
      <c r="F37" s="86">
        <v>24506</v>
      </c>
      <c r="G37" s="32">
        <v>37.69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45266</v>
      </c>
      <c r="B38" s="32">
        <v>542802</v>
      </c>
      <c r="C38" s="31" t="s">
        <v>983</v>
      </c>
      <c r="D38" s="31" t="s">
        <v>984</v>
      </c>
      <c r="E38" s="31" t="s">
        <v>575</v>
      </c>
      <c r="F38" s="86">
        <v>1022680</v>
      </c>
      <c r="G38" s="32">
        <v>4.41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45266</v>
      </c>
      <c r="B39" s="32">
        <v>539492</v>
      </c>
      <c r="C39" s="31" t="s">
        <v>1081</v>
      </c>
      <c r="D39" s="31" t="s">
        <v>1082</v>
      </c>
      <c r="E39" s="31" t="s">
        <v>574</v>
      </c>
      <c r="F39" s="86">
        <v>1</v>
      </c>
      <c r="G39" s="32">
        <v>27.82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45266</v>
      </c>
      <c r="B40" s="32">
        <v>539492</v>
      </c>
      <c r="C40" s="31" t="s">
        <v>1081</v>
      </c>
      <c r="D40" s="31" t="s">
        <v>1082</v>
      </c>
      <c r="E40" s="31" t="s">
        <v>575</v>
      </c>
      <c r="F40" s="86">
        <v>83024</v>
      </c>
      <c r="G40" s="32">
        <v>27.86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45266</v>
      </c>
      <c r="B41" s="32">
        <v>539228</v>
      </c>
      <c r="C41" s="31" t="s">
        <v>920</v>
      </c>
      <c r="D41" s="31" t="s">
        <v>884</v>
      </c>
      <c r="E41" s="31" t="s">
        <v>575</v>
      </c>
      <c r="F41" s="86">
        <v>533978</v>
      </c>
      <c r="G41" s="32">
        <v>3.89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45266</v>
      </c>
      <c r="B42" s="32">
        <v>531913</v>
      </c>
      <c r="C42" s="31" t="s">
        <v>1083</v>
      </c>
      <c r="D42" s="31" t="s">
        <v>1084</v>
      </c>
      <c r="E42" s="31" t="s">
        <v>575</v>
      </c>
      <c r="F42" s="86">
        <v>37501</v>
      </c>
      <c r="G42" s="32">
        <v>7.01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45266</v>
      </c>
      <c r="B43" s="32">
        <v>531913</v>
      </c>
      <c r="C43" s="31" t="s">
        <v>1083</v>
      </c>
      <c r="D43" s="31" t="s">
        <v>1085</v>
      </c>
      <c r="E43" s="31" t="s">
        <v>575</v>
      </c>
      <c r="F43" s="86">
        <v>883</v>
      </c>
      <c r="G43" s="32">
        <v>7.19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45266</v>
      </c>
      <c r="B44" s="32">
        <v>531913</v>
      </c>
      <c r="C44" s="31" t="s">
        <v>1083</v>
      </c>
      <c r="D44" s="31" t="s">
        <v>1085</v>
      </c>
      <c r="E44" s="31" t="s">
        <v>574</v>
      </c>
      <c r="F44" s="86">
        <v>25000</v>
      </c>
      <c r="G44" s="32">
        <v>7.13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45266</v>
      </c>
      <c r="B45" s="32">
        <v>530663</v>
      </c>
      <c r="C45" s="31" t="s">
        <v>1086</v>
      </c>
      <c r="D45" s="31" t="s">
        <v>1087</v>
      </c>
      <c r="E45" s="31" t="s">
        <v>574</v>
      </c>
      <c r="F45" s="86">
        <v>409105</v>
      </c>
      <c r="G45" s="32">
        <v>1.84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45266</v>
      </c>
      <c r="B46" s="32">
        <v>530663</v>
      </c>
      <c r="C46" s="31" t="s">
        <v>1086</v>
      </c>
      <c r="D46" s="31" t="s">
        <v>1088</v>
      </c>
      <c r="E46" s="31" t="s">
        <v>575</v>
      </c>
      <c r="F46" s="86">
        <v>300000</v>
      </c>
      <c r="G46" s="32">
        <v>1.85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45266</v>
      </c>
      <c r="B47" s="32">
        <v>532467</v>
      </c>
      <c r="C47" s="31" t="s">
        <v>905</v>
      </c>
      <c r="D47" s="31" t="s">
        <v>1089</v>
      </c>
      <c r="E47" s="31" t="s">
        <v>574</v>
      </c>
      <c r="F47" s="86">
        <v>90000</v>
      </c>
      <c r="G47" s="32">
        <v>233.95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45266</v>
      </c>
      <c r="B48" s="32">
        <v>540377</v>
      </c>
      <c r="C48" s="31" t="s">
        <v>987</v>
      </c>
      <c r="D48" s="31" t="s">
        <v>988</v>
      </c>
      <c r="E48" s="31" t="s">
        <v>575</v>
      </c>
      <c r="F48" s="86">
        <v>1445819</v>
      </c>
      <c r="G48" s="32">
        <v>3.78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45266</v>
      </c>
      <c r="B49" s="32">
        <v>506184</v>
      </c>
      <c r="C49" s="31" t="s">
        <v>1090</v>
      </c>
      <c r="D49" s="31" t="s">
        <v>1091</v>
      </c>
      <c r="E49" s="31" t="s">
        <v>575</v>
      </c>
      <c r="F49" s="86">
        <v>722675</v>
      </c>
      <c r="G49" s="32">
        <v>7.7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45266</v>
      </c>
      <c r="B50" s="32">
        <v>506184</v>
      </c>
      <c r="C50" s="31" t="s">
        <v>1090</v>
      </c>
      <c r="D50" s="31" t="s">
        <v>1091</v>
      </c>
      <c r="E50" s="31" t="s">
        <v>574</v>
      </c>
      <c r="F50" s="86">
        <v>150000</v>
      </c>
      <c r="G50" s="32">
        <v>7.9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45266</v>
      </c>
      <c r="B51" s="32">
        <v>540730</v>
      </c>
      <c r="C51" s="31" t="s">
        <v>1092</v>
      </c>
      <c r="D51" s="31" t="s">
        <v>986</v>
      </c>
      <c r="E51" s="31" t="s">
        <v>574</v>
      </c>
      <c r="F51" s="86">
        <v>20024</v>
      </c>
      <c r="G51" s="32">
        <v>24.39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45266</v>
      </c>
      <c r="B52" s="32">
        <v>540730</v>
      </c>
      <c r="C52" s="31" t="s">
        <v>1092</v>
      </c>
      <c r="D52" s="31" t="s">
        <v>986</v>
      </c>
      <c r="E52" s="31" t="s">
        <v>575</v>
      </c>
      <c r="F52" s="86">
        <v>62402</v>
      </c>
      <c r="G52" s="32">
        <v>24.37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45266</v>
      </c>
      <c r="B53" s="32">
        <v>540730</v>
      </c>
      <c r="C53" s="31" t="s">
        <v>1092</v>
      </c>
      <c r="D53" s="31" t="s">
        <v>884</v>
      </c>
      <c r="E53" s="31" t="s">
        <v>574</v>
      </c>
      <c r="F53" s="86">
        <v>60001</v>
      </c>
      <c r="G53" s="32">
        <v>24.39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45266</v>
      </c>
      <c r="B54" s="32">
        <v>540730</v>
      </c>
      <c r="C54" s="31" t="s">
        <v>1092</v>
      </c>
      <c r="D54" s="31" t="s">
        <v>884</v>
      </c>
      <c r="E54" s="31" t="s">
        <v>575</v>
      </c>
      <c r="F54" s="86">
        <v>60001</v>
      </c>
      <c r="G54" s="32">
        <v>24.39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45266</v>
      </c>
      <c r="B55" s="32">
        <v>539402</v>
      </c>
      <c r="C55" s="31" t="s">
        <v>922</v>
      </c>
      <c r="D55" s="31" t="s">
        <v>989</v>
      </c>
      <c r="E55" s="31" t="s">
        <v>574</v>
      </c>
      <c r="F55" s="86">
        <v>125000</v>
      </c>
      <c r="G55" s="32">
        <v>17.649999999999999</v>
      </c>
      <c r="H55" s="32" t="s">
        <v>333</v>
      </c>
    </row>
    <row r="56" spans="1:28" ht="15" customHeight="1">
      <c r="A56" s="85">
        <v>45266</v>
      </c>
      <c r="B56" s="32">
        <v>539402</v>
      </c>
      <c r="C56" s="31" t="s">
        <v>922</v>
      </c>
      <c r="D56" s="31" t="s">
        <v>923</v>
      </c>
      <c r="E56" s="31" t="s">
        <v>575</v>
      </c>
      <c r="F56" s="86">
        <v>125000</v>
      </c>
      <c r="G56" s="32">
        <v>17.649999999999999</v>
      </c>
      <c r="H56" s="32" t="s">
        <v>333</v>
      </c>
    </row>
    <row r="57" spans="1:28" ht="15" customHeight="1">
      <c r="A57" s="85">
        <v>45266</v>
      </c>
      <c r="B57" s="32">
        <v>543305</v>
      </c>
      <c r="C57" s="31" t="s">
        <v>1093</v>
      </c>
      <c r="D57" s="31" t="s">
        <v>1094</v>
      </c>
      <c r="E57" s="31" t="s">
        <v>574</v>
      </c>
      <c r="F57" s="86">
        <v>84000</v>
      </c>
      <c r="G57" s="32">
        <v>9.5299999999999994</v>
      </c>
      <c r="H57" s="32" t="s">
        <v>333</v>
      </c>
    </row>
    <row r="58" spans="1:28" ht="15" customHeight="1">
      <c r="A58" s="85">
        <v>45266</v>
      </c>
      <c r="B58" s="32">
        <v>543305</v>
      </c>
      <c r="C58" s="31" t="s">
        <v>1093</v>
      </c>
      <c r="D58" s="31" t="s">
        <v>1094</v>
      </c>
      <c r="E58" s="31" t="s">
        <v>575</v>
      </c>
      <c r="F58" s="86">
        <v>84000</v>
      </c>
      <c r="G58" s="32">
        <v>9.5299999999999994</v>
      </c>
      <c r="H58" s="32" t="s">
        <v>333</v>
      </c>
    </row>
    <row r="59" spans="1:28" ht="15" customHeight="1">
      <c r="A59" s="85">
        <v>45266</v>
      </c>
      <c r="B59" s="32">
        <v>531859</v>
      </c>
      <c r="C59" s="31" t="s">
        <v>1095</v>
      </c>
      <c r="D59" s="31" t="s">
        <v>1008</v>
      </c>
      <c r="E59" s="31" t="s">
        <v>574</v>
      </c>
      <c r="F59" s="86">
        <v>750000</v>
      </c>
      <c r="G59" s="32">
        <v>152.4</v>
      </c>
      <c r="H59" s="32" t="s">
        <v>333</v>
      </c>
    </row>
    <row r="60" spans="1:28" ht="15" customHeight="1">
      <c r="A60" s="85">
        <v>45266</v>
      </c>
      <c r="B60" s="32">
        <v>531859</v>
      </c>
      <c r="C60" s="31" t="s">
        <v>1095</v>
      </c>
      <c r="D60" s="31" t="s">
        <v>985</v>
      </c>
      <c r="E60" s="31" t="s">
        <v>575</v>
      </c>
      <c r="F60" s="86">
        <v>694982</v>
      </c>
      <c r="G60" s="32">
        <v>151.76</v>
      </c>
      <c r="H60" s="32" t="s">
        <v>333</v>
      </c>
    </row>
    <row r="61" spans="1:28" ht="15" customHeight="1">
      <c r="A61" s="85">
        <v>45266</v>
      </c>
      <c r="B61" s="32">
        <v>539669</v>
      </c>
      <c r="C61" s="31" t="s">
        <v>924</v>
      </c>
      <c r="D61" s="31" t="s">
        <v>884</v>
      </c>
      <c r="E61" s="31" t="s">
        <v>575</v>
      </c>
      <c r="F61" s="86">
        <v>946596</v>
      </c>
      <c r="G61" s="32">
        <v>0.45</v>
      </c>
      <c r="H61" s="32" t="s">
        <v>333</v>
      </c>
    </row>
    <row r="62" spans="1:28" ht="15" customHeight="1">
      <c r="A62" s="85">
        <v>45266</v>
      </c>
      <c r="B62" s="32">
        <v>542753</v>
      </c>
      <c r="C62" s="31" t="s">
        <v>1096</v>
      </c>
      <c r="D62" s="31" t="s">
        <v>884</v>
      </c>
      <c r="E62" s="31" t="s">
        <v>574</v>
      </c>
      <c r="F62" s="86">
        <v>2</v>
      </c>
      <c r="G62" s="32">
        <v>2.74</v>
      </c>
      <c r="H62" s="32" t="s">
        <v>333</v>
      </c>
    </row>
    <row r="63" spans="1:28" ht="15" customHeight="1">
      <c r="A63" s="85">
        <v>45266</v>
      </c>
      <c r="B63" s="32">
        <v>542753</v>
      </c>
      <c r="C63" s="31" t="s">
        <v>1096</v>
      </c>
      <c r="D63" s="31" t="s">
        <v>884</v>
      </c>
      <c r="E63" s="31" t="s">
        <v>575</v>
      </c>
      <c r="F63" s="86">
        <v>9405407</v>
      </c>
      <c r="G63" s="32">
        <v>2.66</v>
      </c>
      <c r="H63" s="32" t="s">
        <v>333</v>
      </c>
    </row>
    <row r="64" spans="1:28" ht="15" customHeight="1">
      <c r="A64" s="85">
        <v>45266</v>
      </c>
      <c r="B64" s="32">
        <v>540072</v>
      </c>
      <c r="C64" s="31" t="s">
        <v>991</v>
      </c>
      <c r="D64" s="31" t="s">
        <v>1097</v>
      </c>
      <c r="E64" s="31" t="s">
        <v>574</v>
      </c>
      <c r="F64" s="86">
        <v>70000</v>
      </c>
      <c r="G64" s="32">
        <v>11.11</v>
      </c>
      <c r="H64" s="32" t="s">
        <v>333</v>
      </c>
    </row>
    <row r="65" spans="1:8" ht="15" customHeight="1">
      <c r="A65" s="85">
        <v>45266</v>
      </c>
      <c r="B65" s="32">
        <v>541540</v>
      </c>
      <c r="C65" s="31" t="s">
        <v>1098</v>
      </c>
      <c r="D65" s="31" t="s">
        <v>1099</v>
      </c>
      <c r="E65" s="31" t="s">
        <v>574</v>
      </c>
      <c r="F65" s="86">
        <v>307772</v>
      </c>
      <c r="G65" s="32">
        <v>336</v>
      </c>
      <c r="H65" s="32" t="s">
        <v>333</v>
      </c>
    </row>
    <row r="66" spans="1:8" ht="15" customHeight="1">
      <c r="A66" s="85">
        <v>45266</v>
      </c>
      <c r="B66" s="32">
        <v>541540</v>
      </c>
      <c r="C66" s="31" t="s">
        <v>1098</v>
      </c>
      <c r="D66" s="31" t="s">
        <v>1100</v>
      </c>
      <c r="E66" s="31" t="s">
        <v>575</v>
      </c>
      <c r="F66" s="86">
        <v>272181</v>
      </c>
      <c r="G66" s="32">
        <v>335.9</v>
      </c>
      <c r="H66" s="32" t="s">
        <v>333</v>
      </c>
    </row>
    <row r="67" spans="1:8" ht="15" customHeight="1">
      <c r="A67" s="85">
        <v>45266</v>
      </c>
      <c r="B67" s="32">
        <v>513488</v>
      </c>
      <c r="C67" s="31" t="s">
        <v>1101</v>
      </c>
      <c r="D67" s="31" t="s">
        <v>1102</v>
      </c>
      <c r="E67" s="31" t="s">
        <v>575</v>
      </c>
      <c r="F67" s="86">
        <v>17569</v>
      </c>
      <c r="G67" s="32">
        <v>40.35</v>
      </c>
      <c r="H67" s="32" t="s">
        <v>333</v>
      </c>
    </row>
    <row r="68" spans="1:8" ht="15" customHeight="1">
      <c r="A68" s="85">
        <v>45266</v>
      </c>
      <c r="B68" s="32">
        <v>513488</v>
      </c>
      <c r="C68" s="31" t="s">
        <v>1101</v>
      </c>
      <c r="D68" s="31" t="s">
        <v>1103</v>
      </c>
      <c r="E68" s="31" t="s">
        <v>574</v>
      </c>
      <c r="F68" s="86">
        <v>32654</v>
      </c>
      <c r="G68" s="32">
        <v>39.4</v>
      </c>
      <c r="H68" s="32" t="s">
        <v>333</v>
      </c>
    </row>
    <row r="69" spans="1:8" ht="15" customHeight="1">
      <c r="A69" s="85">
        <v>45266</v>
      </c>
      <c r="B69" s="32">
        <v>543274</v>
      </c>
      <c r="C69" s="31" t="s">
        <v>1104</v>
      </c>
      <c r="D69" s="31" t="s">
        <v>921</v>
      </c>
      <c r="E69" s="31" t="s">
        <v>575</v>
      </c>
      <c r="F69" s="86">
        <v>134100</v>
      </c>
      <c r="G69" s="32">
        <v>8.33</v>
      </c>
      <c r="H69" s="32" t="s">
        <v>333</v>
      </c>
    </row>
    <row r="70" spans="1:8" ht="15" customHeight="1">
      <c r="A70" s="85">
        <v>45266</v>
      </c>
      <c r="B70" s="32">
        <v>503310</v>
      </c>
      <c r="C70" s="31" t="s">
        <v>527</v>
      </c>
      <c r="D70" s="31" t="s">
        <v>1046</v>
      </c>
      <c r="E70" s="31" t="s">
        <v>575</v>
      </c>
      <c r="F70" s="86">
        <v>1900000</v>
      </c>
      <c r="G70" s="32">
        <v>428.81</v>
      </c>
      <c r="H70" s="32" t="s">
        <v>333</v>
      </c>
    </row>
    <row r="71" spans="1:8" ht="15" customHeight="1">
      <c r="A71" s="85">
        <v>45266</v>
      </c>
      <c r="B71" s="32">
        <v>511447</v>
      </c>
      <c r="C71" s="31" t="s">
        <v>992</v>
      </c>
      <c r="D71" s="31" t="s">
        <v>884</v>
      </c>
      <c r="E71" s="31" t="s">
        <v>574</v>
      </c>
      <c r="F71" s="86">
        <v>1767275</v>
      </c>
      <c r="G71" s="32">
        <v>3.63</v>
      </c>
      <c r="H71" s="32" t="s">
        <v>333</v>
      </c>
    </row>
    <row r="72" spans="1:8" ht="15" customHeight="1">
      <c r="A72" s="85">
        <v>45266</v>
      </c>
      <c r="B72" s="32">
        <v>511447</v>
      </c>
      <c r="C72" s="31" t="s">
        <v>992</v>
      </c>
      <c r="D72" s="31" t="s">
        <v>985</v>
      </c>
      <c r="E72" s="31" t="s">
        <v>575</v>
      </c>
      <c r="F72" s="86">
        <v>2650046</v>
      </c>
      <c r="G72" s="32">
        <v>3.63</v>
      </c>
      <c r="H72" s="32" t="s">
        <v>333</v>
      </c>
    </row>
    <row r="73" spans="1:8" ht="15" customHeight="1">
      <c r="A73" s="85">
        <v>45266</v>
      </c>
      <c r="B73" s="32">
        <v>537392</v>
      </c>
      <c r="C73" s="31" t="s">
        <v>1105</v>
      </c>
      <c r="D73" s="31" t="s">
        <v>1106</v>
      </c>
      <c r="E73" s="31" t="s">
        <v>575</v>
      </c>
      <c r="F73" s="86">
        <v>64620</v>
      </c>
      <c r="G73" s="32">
        <v>7.61</v>
      </c>
      <c r="H73" s="32" t="s">
        <v>333</v>
      </c>
    </row>
    <row r="74" spans="1:8" ht="15" customHeight="1">
      <c r="A74" s="85">
        <v>45266</v>
      </c>
      <c r="B74" s="32">
        <v>541338</v>
      </c>
      <c r="C74" s="31" t="s">
        <v>994</v>
      </c>
      <c r="D74" s="31" t="s">
        <v>1107</v>
      </c>
      <c r="E74" s="31" t="s">
        <v>574</v>
      </c>
      <c r="F74" s="86">
        <v>168686</v>
      </c>
      <c r="G74" s="32">
        <v>69.84</v>
      </c>
      <c r="H74" s="32" t="s">
        <v>333</v>
      </c>
    </row>
    <row r="75" spans="1:8" ht="15" customHeight="1">
      <c r="A75" s="85">
        <v>45266</v>
      </c>
      <c r="B75" s="32">
        <v>541338</v>
      </c>
      <c r="C75" s="31" t="s">
        <v>994</v>
      </c>
      <c r="D75" s="31" t="s">
        <v>996</v>
      </c>
      <c r="E75" s="31" t="s">
        <v>574</v>
      </c>
      <c r="F75" s="86">
        <v>97501</v>
      </c>
      <c r="G75" s="32">
        <v>69.739999999999995</v>
      </c>
      <c r="H75" s="32" t="s">
        <v>333</v>
      </c>
    </row>
    <row r="76" spans="1:8" ht="15" customHeight="1">
      <c r="A76" s="85">
        <v>45266</v>
      </c>
      <c r="B76" s="32">
        <v>541338</v>
      </c>
      <c r="C76" s="31" t="s">
        <v>994</v>
      </c>
      <c r="D76" s="31" t="s">
        <v>996</v>
      </c>
      <c r="E76" s="31" t="s">
        <v>575</v>
      </c>
      <c r="F76" s="86">
        <v>106334</v>
      </c>
      <c r="G76" s="32">
        <v>70.27</v>
      </c>
      <c r="H76" s="32" t="s">
        <v>333</v>
      </c>
    </row>
    <row r="77" spans="1:8" ht="15" customHeight="1">
      <c r="A77" s="85">
        <v>45266</v>
      </c>
      <c r="B77" s="32">
        <v>541338</v>
      </c>
      <c r="C77" s="31" t="s">
        <v>994</v>
      </c>
      <c r="D77" s="31" t="s">
        <v>995</v>
      </c>
      <c r="E77" s="31" t="s">
        <v>575</v>
      </c>
      <c r="F77" s="86">
        <v>80600</v>
      </c>
      <c r="G77" s="32">
        <v>70.27</v>
      </c>
      <c r="H77" s="32" t="s">
        <v>333</v>
      </c>
    </row>
    <row r="78" spans="1:8" ht="15" customHeight="1">
      <c r="A78" s="85">
        <v>45266</v>
      </c>
      <c r="B78" s="32">
        <v>532035</v>
      </c>
      <c r="C78" s="31" t="s">
        <v>997</v>
      </c>
      <c r="D78" s="31" t="s">
        <v>1108</v>
      </c>
      <c r="E78" s="31" t="s">
        <v>574</v>
      </c>
      <c r="F78" s="86">
        <v>166000</v>
      </c>
      <c r="G78" s="32">
        <v>15.05</v>
      </c>
      <c r="H78" s="32" t="s">
        <v>333</v>
      </c>
    </row>
    <row r="79" spans="1:8" ht="15" customHeight="1">
      <c r="A79" s="85">
        <v>45266</v>
      </c>
      <c r="B79" s="32">
        <v>543545</v>
      </c>
      <c r="C79" s="31" t="s">
        <v>998</v>
      </c>
      <c r="D79" s="31" t="s">
        <v>1109</v>
      </c>
      <c r="E79" s="31" t="s">
        <v>575</v>
      </c>
      <c r="F79" s="86">
        <v>1018700</v>
      </c>
      <c r="G79" s="32">
        <v>1.59</v>
      </c>
      <c r="H79" s="32" t="s">
        <v>333</v>
      </c>
    </row>
    <row r="80" spans="1:8" ht="15" customHeight="1">
      <c r="A80" s="85">
        <v>45266</v>
      </c>
      <c r="B80" s="32">
        <v>542803</v>
      </c>
      <c r="C80" s="31" t="s">
        <v>1110</v>
      </c>
      <c r="D80" s="31" t="s">
        <v>1111</v>
      </c>
      <c r="E80" s="31" t="s">
        <v>574</v>
      </c>
      <c r="F80" s="86">
        <v>410000</v>
      </c>
      <c r="G80" s="32">
        <v>16</v>
      </c>
      <c r="H80" s="32" t="s">
        <v>333</v>
      </c>
    </row>
    <row r="81" spans="1:8" ht="15" customHeight="1">
      <c r="A81" s="85">
        <v>45266</v>
      </c>
      <c r="B81" s="32">
        <v>542803</v>
      </c>
      <c r="C81" s="31" t="s">
        <v>1110</v>
      </c>
      <c r="D81" s="31" t="s">
        <v>1112</v>
      </c>
      <c r="E81" s="31" t="s">
        <v>575</v>
      </c>
      <c r="F81" s="86">
        <v>140493</v>
      </c>
      <c r="G81" s="32">
        <v>16</v>
      </c>
      <c r="H81" s="32" t="s">
        <v>333</v>
      </c>
    </row>
    <row r="82" spans="1:8" ht="15" customHeight="1">
      <c r="A82" s="85">
        <v>45266</v>
      </c>
      <c r="B82" s="32">
        <v>542803</v>
      </c>
      <c r="C82" s="31" t="s">
        <v>1110</v>
      </c>
      <c r="D82" s="31" t="s">
        <v>1113</v>
      </c>
      <c r="E82" s="31" t="s">
        <v>575</v>
      </c>
      <c r="F82" s="86">
        <v>85398</v>
      </c>
      <c r="G82" s="32">
        <v>16</v>
      </c>
      <c r="H82" s="32" t="s">
        <v>333</v>
      </c>
    </row>
    <row r="83" spans="1:8" ht="15" customHeight="1">
      <c r="A83" s="85">
        <v>45266</v>
      </c>
      <c r="B83" s="32">
        <v>542803</v>
      </c>
      <c r="C83" s="31" t="s">
        <v>1110</v>
      </c>
      <c r="D83" s="31" t="s">
        <v>1114</v>
      </c>
      <c r="E83" s="31" t="s">
        <v>575</v>
      </c>
      <c r="F83" s="86">
        <v>55000</v>
      </c>
      <c r="G83" s="32">
        <v>16</v>
      </c>
      <c r="H83" s="32" t="s">
        <v>333</v>
      </c>
    </row>
    <row r="84" spans="1:8" ht="15" customHeight="1">
      <c r="A84" s="85">
        <v>45266</v>
      </c>
      <c r="B84" s="32">
        <v>538970</v>
      </c>
      <c r="C84" s="31" t="s">
        <v>925</v>
      </c>
      <c r="D84" s="31" t="s">
        <v>926</v>
      </c>
      <c r="E84" s="31" t="s">
        <v>575</v>
      </c>
      <c r="F84" s="86">
        <v>1991486</v>
      </c>
      <c r="G84" s="32">
        <v>55.91</v>
      </c>
      <c r="H84" s="32" t="s">
        <v>333</v>
      </c>
    </row>
    <row r="85" spans="1:8" ht="15" customHeight="1">
      <c r="A85" s="85">
        <v>45266</v>
      </c>
      <c r="B85" s="32">
        <v>538970</v>
      </c>
      <c r="C85" s="31" t="s">
        <v>925</v>
      </c>
      <c r="D85" s="31" t="s">
        <v>926</v>
      </c>
      <c r="E85" s="31" t="s">
        <v>574</v>
      </c>
      <c r="F85" s="86">
        <v>1876486</v>
      </c>
      <c r="G85" s="32">
        <v>55.93</v>
      </c>
      <c r="H85" s="32" t="s">
        <v>333</v>
      </c>
    </row>
    <row r="86" spans="1:8" ht="15" customHeight="1">
      <c r="A86" s="85">
        <v>45266</v>
      </c>
      <c r="B86" s="32" t="s">
        <v>1115</v>
      </c>
      <c r="C86" s="31" t="s">
        <v>1116</v>
      </c>
      <c r="D86" s="31" t="s">
        <v>576</v>
      </c>
      <c r="E86" s="31" t="s">
        <v>574</v>
      </c>
      <c r="F86" s="86">
        <v>723134</v>
      </c>
      <c r="G86" s="32">
        <v>357.73</v>
      </c>
      <c r="H86" s="32" t="s">
        <v>862</v>
      </c>
    </row>
    <row r="87" spans="1:8" ht="15" customHeight="1">
      <c r="A87" s="85">
        <v>45266</v>
      </c>
      <c r="B87" s="32" t="s">
        <v>999</v>
      </c>
      <c r="C87" s="31" t="s">
        <v>1000</v>
      </c>
      <c r="D87" s="31" t="s">
        <v>1001</v>
      </c>
      <c r="E87" s="31" t="s">
        <v>574</v>
      </c>
      <c r="F87" s="86">
        <v>1829070</v>
      </c>
      <c r="G87" s="32">
        <v>6.81</v>
      </c>
      <c r="H87" s="32" t="s">
        <v>862</v>
      </c>
    </row>
    <row r="88" spans="1:8" ht="15" customHeight="1">
      <c r="A88" s="85">
        <v>45266</v>
      </c>
      <c r="B88" s="32" t="s">
        <v>1117</v>
      </c>
      <c r="C88" s="31" t="s">
        <v>1118</v>
      </c>
      <c r="D88" s="31" t="s">
        <v>576</v>
      </c>
      <c r="E88" s="31" t="s">
        <v>574</v>
      </c>
      <c r="F88" s="86">
        <v>651747</v>
      </c>
      <c r="G88" s="32">
        <v>276.89999999999998</v>
      </c>
      <c r="H88" s="32" t="s">
        <v>862</v>
      </c>
    </row>
    <row r="89" spans="1:8" ht="15" customHeight="1">
      <c r="A89" s="85">
        <v>45266</v>
      </c>
      <c r="B89" s="32" t="s">
        <v>1119</v>
      </c>
      <c r="C89" s="31" t="s">
        <v>1120</v>
      </c>
      <c r="D89" s="31" t="s">
        <v>1121</v>
      </c>
      <c r="E89" s="31" t="s">
        <v>574</v>
      </c>
      <c r="F89" s="86">
        <v>350000</v>
      </c>
      <c r="G89" s="32">
        <v>246.01</v>
      </c>
      <c r="H89" s="32" t="s">
        <v>862</v>
      </c>
    </row>
    <row r="90" spans="1:8" ht="15" customHeight="1">
      <c r="A90" s="85">
        <v>45266</v>
      </c>
      <c r="B90" s="32" t="s">
        <v>1122</v>
      </c>
      <c r="C90" s="31" t="s">
        <v>1123</v>
      </c>
      <c r="D90" s="31" t="s">
        <v>576</v>
      </c>
      <c r="E90" s="31" t="s">
        <v>574</v>
      </c>
      <c r="F90" s="86">
        <v>763212</v>
      </c>
      <c r="G90" s="32">
        <v>80.83</v>
      </c>
      <c r="H90" s="32" t="s">
        <v>862</v>
      </c>
    </row>
    <row r="91" spans="1:8" ht="15" customHeight="1">
      <c r="A91" s="85">
        <v>45266</v>
      </c>
      <c r="B91" s="32" t="s">
        <v>334</v>
      </c>
      <c r="C91" s="31" t="s">
        <v>1124</v>
      </c>
      <c r="D91" s="31" t="s">
        <v>576</v>
      </c>
      <c r="E91" s="31" t="s">
        <v>574</v>
      </c>
      <c r="F91" s="86">
        <v>258383</v>
      </c>
      <c r="G91" s="32">
        <v>2279.92</v>
      </c>
      <c r="H91" s="32" t="s">
        <v>862</v>
      </c>
    </row>
    <row r="92" spans="1:8" ht="15" customHeight="1">
      <c r="A92" s="85">
        <v>45266</v>
      </c>
      <c r="B92" s="32" t="s">
        <v>1038</v>
      </c>
      <c r="C92" s="31" t="s">
        <v>1039</v>
      </c>
      <c r="D92" s="31" t="s">
        <v>1125</v>
      </c>
      <c r="E92" s="31" t="s">
        <v>574</v>
      </c>
      <c r="F92" s="86">
        <v>150000</v>
      </c>
      <c r="G92" s="32">
        <v>7.01</v>
      </c>
      <c r="H92" s="32" t="s">
        <v>862</v>
      </c>
    </row>
    <row r="93" spans="1:8" ht="15" customHeight="1">
      <c r="A93" s="85">
        <v>45266</v>
      </c>
      <c r="B93" s="32" t="s">
        <v>1067</v>
      </c>
      <c r="C93" s="31" t="s">
        <v>1126</v>
      </c>
      <c r="D93" s="31" t="s">
        <v>576</v>
      </c>
      <c r="E93" s="31" t="s">
        <v>574</v>
      </c>
      <c r="F93" s="86">
        <v>424512</v>
      </c>
      <c r="G93" s="32">
        <v>250.21</v>
      </c>
      <c r="H93" s="32" t="s">
        <v>862</v>
      </c>
    </row>
    <row r="94" spans="1:8" ht="15" customHeight="1">
      <c r="A94" s="85">
        <v>45266</v>
      </c>
      <c r="B94" s="32" t="s">
        <v>1127</v>
      </c>
      <c r="C94" s="31" t="s">
        <v>1128</v>
      </c>
      <c r="D94" s="31" t="s">
        <v>576</v>
      </c>
      <c r="E94" s="31" t="s">
        <v>574</v>
      </c>
      <c r="F94" s="86">
        <v>463304</v>
      </c>
      <c r="G94" s="32">
        <v>262.52999999999997</v>
      </c>
      <c r="H94" s="32" t="s">
        <v>862</v>
      </c>
    </row>
    <row r="95" spans="1:8" ht="15" customHeight="1">
      <c r="A95" s="85">
        <v>45266</v>
      </c>
      <c r="B95" s="32" t="s">
        <v>1129</v>
      </c>
      <c r="C95" s="31" t="s">
        <v>1130</v>
      </c>
      <c r="D95" s="31" t="s">
        <v>1131</v>
      </c>
      <c r="E95" s="31" t="s">
        <v>574</v>
      </c>
      <c r="F95" s="86">
        <v>32400</v>
      </c>
      <c r="G95" s="32">
        <v>55.84</v>
      </c>
      <c r="H95" s="32" t="s">
        <v>862</v>
      </c>
    </row>
    <row r="96" spans="1:8" ht="15" customHeight="1">
      <c r="A96" s="85">
        <v>45266</v>
      </c>
      <c r="B96" s="32" t="s">
        <v>1129</v>
      </c>
      <c r="C96" s="31" t="s">
        <v>1130</v>
      </c>
      <c r="D96" s="31" t="s">
        <v>1131</v>
      </c>
      <c r="E96" s="31" t="s">
        <v>574</v>
      </c>
      <c r="F96" s="86">
        <v>22800</v>
      </c>
      <c r="G96" s="32">
        <v>57.25</v>
      </c>
      <c r="H96" s="32" t="s">
        <v>862</v>
      </c>
    </row>
    <row r="97" spans="1:8" ht="15" customHeight="1">
      <c r="A97" s="85">
        <v>45266</v>
      </c>
      <c r="B97" s="32" t="s">
        <v>364</v>
      </c>
      <c r="C97" s="31" t="s">
        <v>1132</v>
      </c>
      <c r="D97" s="31" t="s">
        <v>576</v>
      </c>
      <c r="E97" s="31" t="s">
        <v>574</v>
      </c>
      <c r="F97" s="86">
        <v>918499</v>
      </c>
      <c r="G97" s="32">
        <v>1247.58</v>
      </c>
      <c r="H97" s="32" t="s">
        <v>862</v>
      </c>
    </row>
    <row r="98" spans="1:8" ht="15" customHeight="1">
      <c r="A98" s="85">
        <v>45266</v>
      </c>
      <c r="B98" s="32" t="s">
        <v>1133</v>
      </c>
      <c r="C98" s="31" t="s">
        <v>1134</v>
      </c>
      <c r="D98" s="31" t="s">
        <v>884</v>
      </c>
      <c r="E98" s="31" t="s">
        <v>574</v>
      </c>
      <c r="F98" s="86">
        <v>465239</v>
      </c>
      <c r="G98" s="32">
        <v>33.85</v>
      </c>
      <c r="H98" s="32" t="s">
        <v>862</v>
      </c>
    </row>
    <row r="99" spans="1:8" ht="15" customHeight="1">
      <c r="A99" s="85">
        <v>45266</v>
      </c>
      <c r="B99" s="32" t="s">
        <v>1002</v>
      </c>
      <c r="C99" s="31" t="s">
        <v>1003</v>
      </c>
      <c r="D99" s="31" t="s">
        <v>891</v>
      </c>
      <c r="E99" s="31" t="s">
        <v>574</v>
      </c>
      <c r="F99" s="86">
        <v>550109</v>
      </c>
      <c r="G99" s="32">
        <v>25.7</v>
      </c>
      <c r="H99" s="32" t="s">
        <v>862</v>
      </c>
    </row>
    <row r="100" spans="1:8" ht="15" customHeight="1">
      <c r="A100" s="85">
        <v>45266</v>
      </c>
      <c r="B100" s="32" t="s">
        <v>1040</v>
      </c>
      <c r="C100" s="31" t="s">
        <v>1041</v>
      </c>
      <c r="D100" s="31" t="s">
        <v>1135</v>
      </c>
      <c r="E100" s="31" t="s">
        <v>574</v>
      </c>
      <c r="F100" s="86">
        <v>125000</v>
      </c>
      <c r="G100" s="32">
        <v>1872</v>
      </c>
      <c r="H100" s="32" t="s">
        <v>862</v>
      </c>
    </row>
    <row r="101" spans="1:8" ht="15" customHeight="1">
      <c r="A101" s="85">
        <v>45266</v>
      </c>
      <c r="B101" s="32" t="s">
        <v>1136</v>
      </c>
      <c r="C101" s="31" t="s">
        <v>1137</v>
      </c>
      <c r="D101" s="31" t="s">
        <v>1026</v>
      </c>
      <c r="E101" s="31" t="s">
        <v>574</v>
      </c>
      <c r="F101" s="86">
        <v>61844511</v>
      </c>
      <c r="G101" s="32">
        <v>3.2</v>
      </c>
      <c r="H101" s="32" t="s">
        <v>862</v>
      </c>
    </row>
    <row r="102" spans="1:8" ht="15" customHeight="1">
      <c r="A102" s="85">
        <v>45266</v>
      </c>
      <c r="B102" s="32" t="s">
        <v>1136</v>
      </c>
      <c r="C102" s="31" t="s">
        <v>1137</v>
      </c>
      <c r="D102" s="31" t="s">
        <v>1138</v>
      </c>
      <c r="E102" s="31" t="s">
        <v>574</v>
      </c>
      <c r="F102" s="86">
        <v>52446599</v>
      </c>
      <c r="G102" s="32">
        <v>3.2</v>
      </c>
      <c r="H102" s="32" t="s">
        <v>862</v>
      </c>
    </row>
    <row r="103" spans="1:8" ht="15" customHeight="1">
      <c r="A103" s="85">
        <v>45266</v>
      </c>
      <c r="B103" s="32" t="s">
        <v>1005</v>
      </c>
      <c r="C103" s="31" t="s">
        <v>1006</v>
      </c>
      <c r="D103" s="31" t="s">
        <v>1007</v>
      </c>
      <c r="E103" s="31" t="s">
        <v>574</v>
      </c>
      <c r="F103" s="86">
        <v>1300000</v>
      </c>
      <c r="G103" s="32">
        <v>7.5</v>
      </c>
      <c r="H103" s="32" t="s">
        <v>862</v>
      </c>
    </row>
    <row r="104" spans="1:8" ht="15" customHeight="1">
      <c r="A104" s="85">
        <v>45266</v>
      </c>
      <c r="B104" s="32" t="s">
        <v>1139</v>
      </c>
      <c r="C104" s="31" t="s">
        <v>1140</v>
      </c>
      <c r="D104" s="31" t="s">
        <v>1141</v>
      </c>
      <c r="E104" s="31" t="s">
        <v>574</v>
      </c>
      <c r="F104" s="86">
        <v>153000</v>
      </c>
      <c r="G104" s="32">
        <v>52.9</v>
      </c>
      <c r="H104" s="32" t="s">
        <v>862</v>
      </c>
    </row>
    <row r="105" spans="1:8" ht="15" customHeight="1">
      <c r="A105" s="85">
        <v>45266</v>
      </c>
      <c r="B105" s="32" t="s">
        <v>1139</v>
      </c>
      <c r="C105" s="31" t="s">
        <v>1140</v>
      </c>
      <c r="D105" s="31" t="s">
        <v>1142</v>
      </c>
      <c r="E105" s="31" t="s">
        <v>574</v>
      </c>
      <c r="F105" s="86">
        <v>270000</v>
      </c>
      <c r="G105" s="32">
        <v>52.9</v>
      </c>
      <c r="H105" s="32" t="s">
        <v>862</v>
      </c>
    </row>
    <row r="106" spans="1:8" ht="15" customHeight="1">
      <c r="A106" s="85">
        <v>45266</v>
      </c>
      <c r="B106" s="32" t="s">
        <v>1143</v>
      </c>
      <c r="C106" s="31" t="s">
        <v>1144</v>
      </c>
      <c r="D106" s="31" t="s">
        <v>576</v>
      </c>
      <c r="E106" s="31" t="s">
        <v>574</v>
      </c>
      <c r="F106" s="86">
        <v>995640</v>
      </c>
      <c r="G106" s="32">
        <v>177.02</v>
      </c>
      <c r="H106" s="32" t="s">
        <v>862</v>
      </c>
    </row>
    <row r="107" spans="1:8" ht="15" customHeight="1">
      <c r="A107" s="85">
        <v>45266</v>
      </c>
      <c r="B107" s="32" t="s">
        <v>1145</v>
      </c>
      <c r="C107" s="31" t="s">
        <v>1146</v>
      </c>
      <c r="D107" s="31" t="s">
        <v>1024</v>
      </c>
      <c r="E107" s="31" t="s">
        <v>574</v>
      </c>
      <c r="F107" s="86">
        <v>279000</v>
      </c>
      <c r="G107" s="32">
        <v>210.83</v>
      </c>
      <c r="H107" s="32" t="s">
        <v>862</v>
      </c>
    </row>
    <row r="108" spans="1:8" ht="15" customHeight="1">
      <c r="A108" s="85">
        <v>45266</v>
      </c>
      <c r="B108" s="32" t="s">
        <v>1145</v>
      </c>
      <c r="C108" s="31" t="s">
        <v>1146</v>
      </c>
      <c r="D108" s="31" t="s">
        <v>1017</v>
      </c>
      <c r="E108" s="31" t="s">
        <v>574</v>
      </c>
      <c r="F108" s="86">
        <v>451211</v>
      </c>
      <c r="G108" s="32">
        <v>211.58</v>
      </c>
      <c r="H108" s="32" t="s">
        <v>862</v>
      </c>
    </row>
    <row r="109" spans="1:8" ht="15" customHeight="1">
      <c r="A109" s="85">
        <v>45266</v>
      </c>
      <c r="B109" s="32" t="s">
        <v>1145</v>
      </c>
      <c r="C109" s="31" t="s">
        <v>1146</v>
      </c>
      <c r="D109" s="31" t="s">
        <v>993</v>
      </c>
      <c r="E109" s="31" t="s">
        <v>574</v>
      </c>
      <c r="F109" s="86">
        <v>232000</v>
      </c>
      <c r="G109" s="32">
        <v>210.46</v>
      </c>
      <c r="H109" s="32" t="s">
        <v>862</v>
      </c>
    </row>
    <row r="110" spans="1:8" ht="15" customHeight="1">
      <c r="A110" s="85">
        <v>45266</v>
      </c>
      <c r="B110" s="32" t="s">
        <v>1145</v>
      </c>
      <c r="C110" s="31" t="s">
        <v>1146</v>
      </c>
      <c r="D110" s="31" t="s">
        <v>1026</v>
      </c>
      <c r="E110" s="31" t="s">
        <v>574</v>
      </c>
      <c r="F110" s="86">
        <v>180000</v>
      </c>
      <c r="G110" s="32">
        <v>209.87</v>
      </c>
      <c r="H110" s="32" t="s">
        <v>862</v>
      </c>
    </row>
    <row r="111" spans="1:8" ht="15" customHeight="1">
      <c r="A111" s="85">
        <v>45266</v>
      </c>
      <c r="B111" s="32" t="s">
        <v>1145</v>
      </c>
      <c r="C111" s="31" t="s">
        <v>1146</v>
      </c>
      <c r="D111" s="31" t="s">
        <v>576</v>
      </c>
      <c r="E111" s="31" t="s">
        <v>574</v>
      </c>
      <c r="F111" s="86">
        <v>323799</v>
      </c>
      <c r="G111" s="32">
        <v>210.71</v>
      </c>
      <c r="H111" s="32" t="s">
        <v>862</v>
      </c>
    </row>
    <row r="112" spans="1:8" ht="15" customHeight="1">
      <c r="A112" s="85">
        <v>45266</v>
      </c>
      <c r="B112" s="32" t="s">
        <v>1145</v>
      </c>
      <c r="C112" s="31" t="s">
        <v>1146</v>
      </c>
      <c r="D112" s="31" t="s">
        <v>1024</v>
      </c>
      <c r="E112" s="31" t="s">
        <v>574</v>
      </c>
      <c r="F112" s="86">
        <v>304500</v>
      </c>
      <c r="G112" s="32">
        <v>211.09</v>
      </c>
      <c r="H112" s="32" t="s">
        <v>862</v>
      </c>
    </row>
    <row r="113" spans="1:8" ht="15" customHeight="1">
      <c r="A113" s="85">
        <v>45266</v>
      </c>
      <c r="B113" s="32" t="s">
        <v>1145</v>
      </c>
      <c r="C113" s="31" t="s">
        <v>1146</v>
      </c>
      <c r="D113" s="31" t="s">
        <v>910</v>
      </c>
      <c r="E113" s="31" t="s">
        <v>574</v>
      </c>
      <c r="F113" s="86">
        <v>352671</v>
      </c>
      <c r="G113" s="32">
        <v>208.93</v>
      </c>
      <c r="H113" s="32" t="s">
        <v>862</v>
      </c>
    </row>
    <row r="114" spans="1:8" ht="15" customHeight="1">
      <c r="A114" s="85">
        <v>45266</v>
      </c>
      <c r="B114" s="32" t="s">
        <v>1145</v>
      </c>
      <c r="C114" s="31" t="s">
        <v>1146</v>
      </c>
      <c r="D114" s="31" t="s">
        <v>1109</v>
      </c>
      <c r="E114" s="31" t="s">
        <v>574</v>
      </c>
      <c r="F114" s="86">
        <v>1253760</v>
      </c>
      <c r="G114" s="32">
        <v>209.88</v>
      </c>
      <c r="H114" s="32" t="s">
        <v>862</v>
      </c>
    </row>
    <row r="115" spans="1:8" ht="15" customHeight="1">
      <c r="A115" s="85">
        <v>45266</v>
      </c>
      <c r="B115" s="32" t="s">
        <v>1145</v>
      </c>
      <c r="C115" s="31" t="s">
        <v>1146</v>
      </c>
      <c r="D115" s="31" t="s">
        <v>1147</v>
      </c>
      <c r="E115" s="31" t="s">
        <v>574</v>
      </c>
      <c r="F115" s="86">
        <v>251025</v>
      </c>
      <c r="G115" s="32">
        <v>210.87</v>
      </c>
      <c r="H115" s="32" t="s">
        <v>862</v>
      </c>
    </row>
    <row r="116" spans="1:8" ht="15" customHeight="1">
      <c r="A116" s="85">
        <v>45266</v>
      </c>
      <c r="B116" s="32" t="s">
        <v>1009</v>
      </c>
      <c r="C116" s="31" t="s">
        <v>1010</v>
      </c>
      <c r="D116" s="31" t="s">
        <v>1011</v>
      </c>
      <c r="E116" s="31" t="s">
        <v>574</v>
      </c>
      <c r="F116" s="86">
        <v>21000</v>
      </c>
      <c r="G116" s="32">
        <v>84.86</v>
      </c>
      <c r="H116" s="32" t="s">
        <v>862</v>
      </c>
    </row>
    <row r="117" spans="1:8" ht="15" customHeight="1">
      <c r="A117" s="85">
        <v>45266</v>
      </c>
      <c r="B117" s="32" t="s">
        <v>1012</v>
      </c>
      <c r="C117" s="31" t="s">
        <v>1013</v>
      </c>
      <c r="D117" s="31" t="s">
        <v>891</v>
      </c>
      <c r="E117" s="31" t="s">
        <v>574</v>
      </c>
      <c r="F117" s="86">
        <v>7705640</v>
      </c>
      <c r="G117" s="32">
        <v>31.93</v>
      </c>
      <c r="H117" s="32" t="s">
        <v>862</v>
      </c>
    </row>
    <row r="118" spans="1:8" ht="15" customHeight="1">
      <c r="A118" s="85">
        <v>45266</v>
      </c>
      <c r="B118" s="32" t="s">
        <v>1014</v>
      </c>
      <c r="C118" s="31" t="s">
        <v>1015</v>
      </c>
      <c r="D118" s="31" t="s">
        <v>576</v>
      </c>
      <c r="E118" s="31" t="s">
        <v>574</v>
      </c>
      <c r="F118" s="86">
        <v>844701</v>
      </c>
      <c r="G118" s="32">
        <v>331.74</v>
      </c>
      <c r="H118" s="32" t="s">
        <v>862</v>
      </c>
    </row>
    <row r="119" spans="1:8" ht="15" customHeight="1">
      <c r="A119" s="85">
        <v>45266</v>
      </c>
      <c r="B119" s="32" t="s">
        <v>1014</v>
      </c>
      <c r="C119" s="31" t="s">
        <v>1015</v>
      </c>
      <c r="D119" s="31" t="s">
        <v>1016</v>
      </c>
      <c r="E119" s="31" t="s">
        <v>574</v>
      </c>
      <c r="F119" s="86">
        <v>1481056</v>
      </c>
      <c r="G119" s="32">
        <v>330.87</v>
      </c>
      <c r="H119" s="32" t="s">
        <v>862</v>
      </c>
    </row>
    <row r="120" spans="1:8" ht="15" customHeight="1">
      <c r="A120" s="85">
        <v>45266</v>
      </c>
      <c r="B120" s="32" t="s">
        <v>1014</v>
      </c>
      <c r="C120" s="31" t="s">
        <v>1015</v>
      </c>
      <c r="D120" s="31" t="s">
        <v>1148</v>
      </c>
      <c r="E120" s="31" t="s">
        <v>574</v>
      </c>
      <c r="F120" s="86">
        <v>744642</v>
      </c>
      <c r="G120" s="32">
        <v>329.01</v>
      </c>
      <c r="H120" s="32" t="s">
        <v>862</v>
      </c>
    </row>
    <row r="121" spans="1:8" ht="15" customHeight="1">
      <c r="A121" s="85">
        <v>45266</v>
      </c>
      <c r="B121" s="32" t="s">
        <v>1149</v>
      </c>
      <c r="C121" s="31" t="s">
        <v>1150</v>
      </c>
      <c r="D121" s="31" t="s">
        <v>1151</v>
      </c>
      <c r="E121" s="31" t="s">
        <v>574</v>
      </c>
      <c r="F121" s="86">
        <v>76800</v>
      </c>
      <c r="G121" s="32">
        <v>70.05</v>
      </c>
      <c r="H121" s="32" t="s">
        <v>862</v>
      </c>
    </row>
    <row r="122" spans="1:8" ht="15" customHeight="1">
      <c r="A122" s="85">
        <v>45266</v>
      </c>
      <c r="B122" s="32" t="s">
        <v>1152</v>
      </c>
      <c r="C122" s="31" t="s">
        <v>1153</v>
      </c>
      <c r="D122" s="31" t="s">
        <v>1154</v>
      </c>
      <c r="E122" s="31" t="s">
        <v>574</v>
      </c>
      <c r="F122" s="86">
        <v>27200</v>
      </c>
      <c r="G122" s="32">
        <v>33.6</v>
      </c>
      <c r="H122" s="32" t="s">
        <v>862</v>
      </c>
    </row>
    <row r="123" spans="1:8" ht="15" customHeight="1">
      <c r="A123" s="85">
        <v>45266</v>
      </c>
      <c r="B123" s="32" t="s">
        <v>1155</v>
      </c>
      <c r="C123" s="31" t="s">
        <v>1156</v>
      </c>
      <c r="D123" s="31" t="s">
        <v>1008</v>
      </c>
      <c r="E123" s="31" t="s">
        <v>574</v>
      </c>
      <c r="F123" s="86">
        <v>902406</v>
      </c>
      <c r="G123" s="32">
        <v>201.94</v>
      </c>
      <c r="H123" s="32" t="s">
        <v>862</v>
      </c>
    </row>
    <row r="124" spans="1:8" ht="15" customHeight="1">
      <c r="A124" s="85">
        <v>45266</v>
      </c>
      <c r="B124" s="32" t="s">
        <v>1155</v>
      </c>
      <c r="C124" s="31" t="s">
        <v>1156</v>
      </c>
      <c r="D124" s="31" t="s">
        <v>1157</v>
      </c>
      <c r="E124" s="31" t="s">
        <v>574</v>
      </c>
      <c r="F124" s="86">
        <v>914034</v>
      </c>
      <c r="G124" s="32">
        <v>200.62</v>
      </c>
      <c r="H124" s="32" t="s">
        <v>862</v>
      </c>
    </row>
    <row r="125" spans="1:8" ht="15" customHeight="1">
      <c r="A125" s="85">
        <v>45266</v>
      </c>
      <c r="B125" s="32" t="s">
        <v>1155</v>
      </c>
      <c r="C125" s="31" t="s">
        <v>1156</v>
      </c>
      <c r="D125" s="31" t="s">
        <v>1158</v>
      </c>
      <c r="E125" s="31" t="s">
        <v>574</v>
      </c>
      <c r="F125" s="86">
        <v>1215001</v>
      </c>
      <c r="G125" s="32">
        <v>202.89</v>
      </c>
      <c r="H125" s="32" t="s">
        <v>862</v>
      </c>
    </row>
    <row r="126" spans="1:8" ht="15" customHeight="1">
      <c r="A126" s="85">
        <v>45266</v>
      </c>
      <c r="B126" s="32" t="s">
        <v>1155</v>
      </c>
      <c r="C126" s="31" t="s">
        <v>1156</v>
      </c>
      <c r="D126" s="31" t="s">
        <v>1026</v>
      </c>
      <c r="E126" s="31" t="s">
        <v>574</v>
      </c>
      <c r="F126" s="86">
        <v>2481213</v>
      </c>
      <c r="G126" s="32">
        <v>198.93</v>
      </c>
      <c r="H126" s="32" t="s">
        <v>862</v>
      </c>
    </row>
    <row r="127" spans="1:8" ht="15" customHeight="1">
      <c r="A127" s="85">
        <v>45266</v>
      </c>
      <c r="B127" s="32" t="s">
        <v>1155</v>
      </c>
      <c r="C127" s="31" t="s">
        <v>1156</v>
      </c>
      <c r="D127" s="31" t="s">
        <v>1024</v>
      </c>
      <c r="E127" s="31" t="s">
        <v>574</v>
      </c>
      <c r="F127" s="86">
        <v>1691584</v>
      </c>
      <c r="G127" s="32">
        <v>201.12</v>
      </c>
      <c r="H127" s="32" t="s">
        <v>862</v>
      </c>
    </row>
    <row r="128" spans="1:8" ht="15" customHeight="1">
      <c r="A128" s="85">
        <v>45266</v>
      </c>
      <c r="B128" s="32" t="s">
        <v>1155</v>
      </c>
      <c r="C128" s="31" t="s">
        <v>1156</v>
      </c>
      <c r="D128" s="31" t="s">
        <v>910</v>
      </c>
      <c r="E128" s="31" t="s">
        <v>574</v>
      </c>
      <c r="F128" s="86">
        <v>1520861</v>
      </c>
      <c r="G128" s="32">
        <v>198.61</v>
      </c>
      <c r="H128" s="32" t="s">
        <v>862</v>
      </c>
    </row>
    <row r="129" spans="1:8" ht="15" customHeight="1">
      <c r="A129" s="85">
        <v>45266</v>
      </c>
      <c r="B129" s="32" t="s">
        <v>1155</v>
      </c>
      <c r="C129" s="31" t="s">
        <v>1156</v>
      </c>
      <c r="D129" s="31" t="s">
        <v>576</v>
      </c>
      <c r="E129" s="31" t="s">
        <v>574</v>
      </c>
      <c r="F129" s="86">
        <v>2603618</v>
      </c>
      <c r="G129" s="32">
        <v>199.7</v>
      </c>
      <c r="H129" s="32" t="s">
        <v>862</v>
      </c>
    </row>
    <row r="130" spans="1:8" ht="15" customHeight="1">
      <c r="A130" s="85">
        <v>45266</v>
      </c>
      <c r="B130" s="32" t="s">
        <v>1155</v>
      </c>
      <c r="C130" s="31" t="s">
        <v>1156</v>
      </c>
      <c r="D130" s="31" t="s">
        <v>1028</v>
      </c>
      <c r="E130" s="31" t="s">
        <v>574</v>
      </c>
      <c r="F130" s="86">
        <v>1700000</v>
      </c>
      <c r="G130" s="32">
        <v>196.78</v>
      </c>
      <c r="H130" s="32" t="s">
        <v>862</v>
      </c>
    </row>
    <row r="131" spans="1:8" ht="15" customHeight="1">
      <c r="A131" s="85">
        <v>45266</v>
      </c>
      <c r="B131" s="32" t="s">
        <v>1159</v>
      </c>
      <c r="C131" s="31" t="s">
        <v>1160</v>
      </c>
      <c r="D131" s="31" t="s">
        <v>1026</v>
      </c>
      <c r="E131" s="31" t="s">
        <v>574</v>
      </c>
      <c r="F131" s="86">
        <v>86192</v>
      </c>
      <c r="G131" s="32">
        <v>162.74</v>
      </c>
      <c r="H131" s="32" t="s">
        <v>862</v>
      </c>
    </row>
    <row r="132" spans="1:8" ht="15" customHeight="1">
      <c r="A132" s="85">
        <v>45266</v>
      </c>
      <c r="B132" s="32" t="s">
        <v>1161</v>
      </c>
      <c r="C132" s="31" t="s">
        <v>1162</v>
      </c>
      <c r="D132" s="31" t="s">
        <v>1163</v>
      </c>
      <c r="E132" s="31" t="s">
        <v>574</v>
      </c>
      <c r="F132" s="86">
        <v>2132000</v>
      </c>
      <c r="G132" s="32">
        <v>154.16999999999999</v>
      </c>
      <c r="H132" s="32" t="s">
        <v>862</v>
      </c>
    </row>
    <row r="133" spans="1:8" ht="15" customHeight="1">
      <c r="A133" s="85">
        <v>45266</v>
      </c>
      <c r="B133" s="32" t="s">
        <v>1164</v>
      </c>
      <c r="C133" s="31" t="s">
        <v>1165</v>
      </c>
      <c r="D133" s="31" t="s">
        <v>1166</v>
      </c>
      <c r="E133" s="31" t="s">
        <v>574</v>
      </c>
      <c r="F133" s="86">
        <v>102300</v>
      </c>
      <c r="G133" s="32">
        <v>49.97</v>
      </c>
      <c r="H133" s="32" t="s">
        <v>862</v>
      </c>
    </row>
    <row r="134" spans="1:8" ht="15" customHeight="1">
      <c r="A134" s="85">
        <v>45266</v>
      </c>
      <c r="B134" s="32" t="s">
        <v>1164</v>
      </c>
      <c r="C134" s="31" t="s">
        <v>1165</v>
      </c>
      <c r="D134" s="31" t="s">
        <v>1167</v>
      </c>
      <c r="E134" s="31" t="s">
        <v>574</v>
      </c>
      <c r="F134" s="86">
        <v>155000</v>
      </c>
      <c r="G134" s="32">
        <v>50.4</v>
      </c>
      <c r="H134" s="32" t="s">
        <v>862</v>
      </c>
    </row>
    <row r="135" spans="1:8" ht="15" customHeight="1">
      <c r="A135" s="85">
        <v>45266</v>
      </c>
      <c r="B135" s="32" t="s">
        <v>1164</v>
      </c>
      <c r="C135" s="31" t="s">
        <v>1165</v>
      </c>
      <c r="D135" s="31" t="s">
        <v>1011</v>
      </c>
      <c r="E135" s="31" t="s">
        <v>574</v>
      </c>
      <c r="F135" s="86">
        <v>201500</v>
      </c>
      <c r="G135" s="32">
        <v>50.81</v>
      </c>
      <c r="H135" s="32" t="s">
        <v>862</v>
      </c>
    </row>
    <row r="136" spans="1:8" ht="15" customHeight="1">
      <c r="A136" s="85">
        <v>45266</v>
      </c>
      <c r="B136" s="32" t="s">
        <v>1168</v>
      </c>
      <c r="C136" s="31" t="s">
        <v>1169</v>
      </c>
      <c r="D136" s="31" t="s">
        <v>929</v>
      </c>
      <c r="E136" s="31" t="s">
        <v>574</v>
      </c>
      <c r="F136" s="86">
        <v>283875</v>
      </c>
      <c r="G136" s="32">
        <v>42.91</v>
      </c>
      <c r="H136" s="32" t="s">
        <v>862</v>
      </c>
    </row>
    <row r="137" spans="1:8" ht="15" customHeight="1">
      <c r="A137" s="85">
        <v>45266</v>
      </c>
      <c r="B137" s="32" t="s">
        <v>1170</v>
      </c>
      <c r="C137" s="31" t="s">
        <v>1171</v>
      </c>
      <c r="D137" s="31" t="s">
        <v>1172</v>
      </c>
      <c r="E137" s="31" t="s">
        <v>574</v>
      </c>
      <c r="F137" s="86">
        <v>35170</v>
      </c>
      <c r="G137" s="32">
        <v>171.44</v>
      </c>
      <c r="H137" s="32" t="s">
        <v>862</v>
      </c>
    </row>
    <row r="138" spans="1:8" ht="15" customHeight="1">
      <c r="A138" s="85">
        <v>45266</v>
      </c>
      <c r="B138" s="32" t="s">
        <v>1173</v>
      </c>
      <c r="C138" s="31" t="s">
        <v>1174</v>
      </c>
      <c r="D138" s="31" t="s">
        <v>1175</v>
      </c>
      <c r="E138" s="31" t="s">
        <v>574</v>
      </c>
      <c r="F138" s="86">
        <v>56981</v>
      </c>
      <c r="G138" s="32">
        <v>53.02</v>
      </c>
      <c r="H138" s="32" t="s">
        <v>862</v>
      </c>
    </row>
    <row r="139" spans="1:8" ht="15" customHeight="1">
      <c r="A139" s="85">
        <v>45266</v>
      </c>
      <c r="B139" s="32" t="s">
        <v>1176</v>
      </c>
      <c r="C139" s="31" t="s">
        <v>1177</v>
      </c>
      <c r="D139" s="31" t="s">
        <v>576</v>
      </c>
      <c r="E139" s="31" t="s">
        <v>574</v>
      </c>
      <c r="F139" s="86">
        <v>1477061</v>
      </c>
      <c r="G139" s="32">
        <v>101.98</v>
      </c>
      <c r="H139" s="32" t="s">
        <v>862</v>
      </c>
    </row>
    <row r="140" spans="1:8" ht="15" customHeight="1">
      <c r="A140" s="85">
        <v>45266</v>
      </c>
      <c r="B140" s="32" t="s">
        <v>1176</v>
      </c>
      <c r="C140" s="31" t="s">
        <v>1177</v>
      </c>
      <c r="D140" s="31" t="s">
        <v>891</v>
      </c>
      <c r="E140" s="31" t="s">
        <v>574</v>
      </c>
      <c r="F140" s="86">
        <v>977269</v>
      </c>
      <c r="G140" s="32">
        <v>101.8</v>
      </c>
      <c r="H140" s="32" t="s">
        <v>862</v>
      </c>
    </row>
    <row r="141" spans="1:8" ht="15" customHeight="1">
      <c r="A141" s="85">
        <v>45266</v>
      </c>
      <c r="B141" s="32" t="s">
        <v>1018</v>
      </c>
      <c r="C141" s="31" t="s">
        <v>1019</v>
      </c>
      <c r="D141" s="31" t="s">
        <v>576</v>
      </c>
      <c r="E141" s="31" t="s">
        <v>574</v>
      </c>
      <c r="F141" s="86">
        <v>2714930</v>
      </c>
      <c r="G141" s="32">
        <v>291.14</v>
      </c>
      <c r="H141" s="32" t="s">
        <v>862</v>
      </c>
    </row>
    <row r="142" spans="1:8" ht="15" customHeight="1">
      <c r="A142" s="85">
        <v>45266</v>
      </c>
      <c r="B142" s="32" t="s">
        <v>1018</v>
      </c>
      <c r="C142" s="31" t="s">
        <v>1019</v>
      </c>
      <c r="D142" s="31" t="s">
        <v>890</v>
      </c>
      <c r="E142" s="31" t="s">
        <v>574</v>
      </c>
      <c r="F142" s="86">
        <v>956890</v>
      </c>
      <c r="G142" s="32">
        <v>292.83999999999997</v>
      </c>
      <c r="H142" s="32" t="s">
        <v>862</v>
      </c>
    </row>
    <row r="143" spans="1:8" ht="15" customHeight="1">
      <c r="A143" s="85">
        <v>45266</v>
      </c>
      <c r="B143" s="32" t="s">
        <v>1018</v>
      </c>
      <c r="C143" s="31" t="s">
        <v>1019</v>
      </c>
      <c r="D143" s="31" t="s">
        <v>891</v>
      </c>
      <c r="E143" s="31" t="s">
        <v>574</v>
      </c>
      <c r="F143" s="86">
        <v>652224</v>
      </c>
      <c r="G143" s="32">
        <v>290.42</v>
      </c>
      <c r="H143" s="32" t="s">
        <v>862</v>
      </c>
    </row>
    <row r="144" spans="1:8" ht="15" customHeight="1">
      <c r="A144" s="85">
        <v>45266</v>
      </c>
      <c r="B144" s="32" t="s">
        <v>1018</v>
      </c>
      <c r="C144" s="31" t="s">
        <v>1019</v>
      </c>
      <c r="D144" s="31" t="s">
        <v>1178</v>
      </c>
      <c r="E144" s="31" t="s">
        <v>574</v>
      </c>
      <c r="F144" s="86">
        <v>876859</v>
      </c>
      <c r="G144" s="32">
        <v>292.07</v>
      </c>
      <c r="H144" s="32" t="s">
        <v>862</v>
      </c>
    </row>
    <row r="145" spans="1:8" ht="15" customHeight="1">
      <c r="A145" s="85">
        <v>45266</v>
      </c>
      <c r="B145" s="32" t="s">
        <v>1179</v>
      </c>
      <c r="C145" s="31" t="s">
        <v>1180</v>
      </c>
      <c r="D145" s="31" t="s">
        <v>891</v>
      </c>
      <c r="E145" s="31" t="s">
        <v>574</v>
      </c>
      <c r="F145" s="86">
        <v>2836456</v>
      </c>
      <c r="G145" s="32">
        <v>77.97</v>
      </c>
      <c r="H145" s="32" t="s">
        <v>862</v>
      </c>
    </row>
    <row r="146" spans="1:8" ht="15" customHeight="1">
      <c r="A146" s="85">
        <v>45266</v>
      </c>
      <c r="B146" s="32" t="s">
        <v>1179</v>
      </c>
      <c r="C146" s="31" t="s">
        <v>1180</v>
      </c>
      <c r="D146" s="31" t="s">
        <v>576</v>
      </c>
      <c r="E146" s="31" t="s">
        <v>574</v>
      </c>
      <c r="F146" s="86">
        <v>2667591</v>
      </c>
      <c r="G146" s="32">
        <v>78.44</v>
      </c>
      <c r="H146" s="32" t="s">
        <v>862</v>
      </c>
    </row>
    <row r="147" spans="1:8" ht="15" customHeight="1">
      <c r="A147" s="85">
        <v>45266</v>
      </c>
      <c r="B147" s="32" t="s">
        <v>1181</v>
      </c>
      <c r="C147" s="31" t="s">
        <v>1182</v>
      </c>
      <c r="D147" s="31" t="s">
        <v>1183</v>
      </c>
      <c r="E147" s="31" t="s">
        <v>574</v>
      </c>
      <c r="F147" s="86">
        <v>60000</v>
      </c>
      <c r="G147" s="32">
        <v>122.99</v>
      </c>
      <c r="H147" s="32" t="s">
        <v>862</v>
      </c>
    </row>
    <row r="148" spans="1:8" ht="15" customHeight="1">
      <c r="A148" s="85">
        <v>45266</v>
      </c>
      <c r="B148" s="32" t="s">
        <v>494</v>
      </c>
      <c r="C148" s="31" t="s">
        <v>1184</v>
      </c>
      <c r="D148" s="31" t="s">
        <v>576</v>
      </c>
      <c r="E148" s="31" t="s">
        <v>574</v>
      </c>
      <c r="F148" s="86">
        <v>3313907</v>
      </c>
      <c r="G148" s="32">
        <v>147.18</v>
      </c>
      <c r="H148" s="32" t="s">
        <v>862</v>
      </c>
    </row>
    <row r="149" spans="1:8" ht="15" customHeight="1">
      <c r="A149" s="85">
        <v>45266</v>
      </c>
      <c r="B149" s="32" t="s">
        <v>1022</v>
      </c>
      <c r="C149" s="31" t="s">
        <v>1023</v>
      </c>
      <c r="D149" s="31" t="s">
        <v>891</v>
      </c>
      <c r="E149" s="31" t="s">
        <v>574</v>
      </c>
      <c r="F149" s="86">
        <v>26604042</v>
      </c>
      <c r="G149" s="32">
        <v>22.53</v>
      </c>
      <c r="H149" s="32" t="s">
        <v>862</v>
      </c>
    </row>
    <row r="150" spans="1:8" ht="15" customHeight="1">
      <c r="A150" s="85">
        <v>45266</v>
      </c>
      <c r="B150" s="32" t="s">
        <v>1185</v>
      </c>
      <c r="C150" s="31" t="s">
        <v>1186</v>
      </c>
      <c r="D150" s="31" t="s">
        <v>1026</v>
      </c>
      <c r="E150" s="31" t="s">
        <v>574</v>
      </c>
      <c r="F150" s="86">
        <v>1869500</v>
      </c>
      <c r="G150" s="32">
        <v>95.24</v>
      </c>
      <c r="H150" s="32" t="s">
        <v>862</v>
      </c>
    </row>
    <row r="151" spans="1:8" ht="15" customHeight="1">
      <c r="A151" s="85">
        <v>45266</v>
      </c>
      <c r="B151" s="32" t="s">
        <v>1185</v>
      </c>
      <c r="C151" s="31" t="s">
        <v>1186</v>
      </c>
      <c r="D151" s="31" t="s">
        <v>1187</v>
      </c>
      <c r="E151" s="31" t="s">
        <v>574</v>
      </c>
      <c r="F151" s="86">
        <v>1498565</v>
      </c>
      <c r="G151" s="32">
        <v>96.2</v>
      </c>
      <c r="H151" s="32" t="s">
        <v>862</v>
      </c>
    </row>
    <row r="152" spans="1:8" ht="15" customHeight="1">
      <c r="A152" s="85">
        <v>45266</v>
      </c>
      <c r="B152" s="32" t="s">
        <v>1188</v>
      </c>
      <c r="C152" s="31" t="s">
        <v>1189</v>
      </c>
      <c r="D152" s="31" t="s">
        <v>1190</v>
      </c>
      <c r="E152" s="31" t="s">
        <v>574</v>
      </c>
      <c r="F152" s="86">
        <v>94000</v>
      </c>
      <c r="G152" s="32">
        <v>184.56</v>
      </c>
      <c r="H152" s="32" t="s">
        <v>862</v>
      </c>
    </row>
    <row r="153" spans="1:8" ht="15" customHeight="1">
      <c r="A153" s="85">
        <v>45266</v>
      </c>
      <c r="B153" s="32" t="s">
        <v>1191</v>
      </c>
      <c r="C153" s="31" t="s">
        <v>1192</v>
      </c>
      <c r="D153" s="31" t="s">
        <v>1008</v>
      </c>
      <c r="E153" s="31" t="s">
        <v>574</v>
      </c>
      <c r="F153" s="86">
        <v>280000</v>
      </c>
      <c r="G153" s="32">
        <v>4.4400000000000004</v>
      </c>
      <c r="H153" s="32" t="s">
        <v>862</v>
      </c>
    </row>
    <row r="154" spans="1:8" ht="15" customHeight="1">
      <c r="A154" s="85">
        <v>45266</v>
      </c>
      <c r="B154" s="32" t="s">
        <v>1193</v>
      </c>
      <c r="C154" s="31" t="s">
        <v>1194</v>
      </c>
      <c r="D154" s="31" t="s">
        <v>1026</v>
      </c>
      <c r="E154" s="31" t="s">
        <v>574</v>
      </c>
      <c r="F154" s="86">
        <v>748546</v>
      </c>
      <c r="G154" s="32">
        <v>179.7</v>
      </c>
      <c r="H154" s="32" t="s">
        <v>862</v>
      </c>
    </row>
    <row r="155" spans="1:8" ht="15" customHeight="1">
      <c r="A155" s="85">
        <v>45266</v>
      </c>
      <c r="B155" s="32" t="s">
        <v>1193</v>
      </c>
      <c r="C155" s="31" t="s">
        <v>1194</v>
      </c>
      <c r="D155" s="31" t="s">
        <v>910</v>
      </c>
      <c r="E155" s="31" t="s">
        <v>574</v>
      </c>
      <c r="F155" s="86">
        <v>686512</v>
      </c>
      <c r="G155" s="32">
        <v>178.27</v>
      </c>
      <c r="H155" s="32" t="s">
        <v>862</v>
      </c>
    </row>
    <row r="156" spans="1:8" ht="15" customHeight="1">
      <c r="A156" s="85">
        <v>45266</v>
      </c>
      <c r="B156" s="32" t="s">
        <v>1193</v>
      </c>
      <c r="C156" s="31" t="s">
        <v>1194</v>
      </c>
      <c r="D156" s="31" t="s">
        <v>1195</v>
      </c>
      <c r="E156" s="31" t="s">
        <v>574</v>
      </c>
      <c r="F156" s="86">
        <v>784021</v>
      </c>
      <c r="G156" s="32">
        <v>181.57</v>
      </c>
      <c r="H156" s="32" t="s">
        <v>862</v>
      </c>
    </row>
    <row r="157" spans="1:8" ht="15" customHeight="1">
      <c r="A157" s="85">
        <v>45266</v>
      </c>
      <c r="B157" s="32" t="s">
        <v>1193</v>
      </c>
      <c r="C157" s="31" t="s">
        <v>1194</v>
      </c>
      <c r="D157" s="31" t="s">
        <v>1196</v>
      </c>
      <c r="E157" s="31" t="s">
        <v>574</v>
      </c>
      <c r="F157" s="86">
        <v>438886</v>
      </c>
      <c r="G157" s="32">
        <v>180.28</v>
      </c>
      <c r="H157" s="32" t="s">
        <v>862</v>
      </c>
    </row>
    <row r="158" spans="1:8" ht="15" customHeight="1">
      <c r="A158" s="85">
        <v>45266</v>
      </c>
      <c r="B158" s="32" t="s">
        <v>1193</v>
      </c>
      <c r="C158" s="31" t="s">
        <v>1194</v>
      </c>
      <c r="D158" s="31" t="s">
        <v>1197</v>
      </c>
      <c r="E158" s="31" t="s">
        <v>574</v>
      </c>
      <c r="F158" s="86">
        <v>3283801</v>
      </c>
      <c r="G158" s="32">
        <v>178.99</v>
      </c>
      <c r="H158" s="32" t="s">
        <v>862</v>
      </c>
    </row>
    <row r="159" spans="1:8" ht="15" customHeight="1">
      <c r="A159" s="85">
        <v>45266</v>
      </c>
      <c r="B159" s="32" t="s">
        <v>1193</v>
      </c>
      <c r="C159" s="31" t="s">
        <v>1194</v>
      </c>
      <c r="D159" s="31" t="s">
        <v>576</v>
      </c>
      <c r="E159" s="31" t="s">
        <v>574</v>
      </c>
      <c r="F159" s="86">
        <v>821675</v>
      </c>
      <c r="G159" s="32">
        <v>180.64</v>
      </c>
      <c r="H159" s="32" t="s">
        <v>862</v>
      </c>
    </row>
    <row r="160" spans="1:8" ht="15" customHeight="1">
      <c r="A160" s="85">
        <v>45266</v>
      </c>
      <c r="B160" s="32" t="s">
        <v>1193</v>
      </c>
      <c r="C160" s="31" t="s">
        <v>1194</v>
      </c>
      <c r="D160" s="31" t="s">
        <v>1024</v>
      </c>
      <c r="E160" s="31" t="s">
        <v>574</v>
      </c>
      <c r="F160" s="86">
        <v>415924</v>
      </c>
      <c r="G160" s="32">
        <v>179.53</v>
      </c>
      <c r="H160" s="32" t="s">
        <v>862</v>
      </c>
    </row>
    <row r="161" spans="1:8" ht="15" customHeight="1">
      <c r="A161" s="85">
        <v>45266</v>
      </c>
      <c r="B161" s="32" t="s">
        <v>1193</v>
      </c>
      <c r="C161" s="31" t="s">
        <v>1194</v>
      </c>
      <c r="D161" s="31" t="s">
        <v>1198</v>
      </c>
      <c r="E161" s="31" t="s">
        <v>574</v>
      </c>
      <c r="F161" s="86">
        <v>442529</v>
      </c>
      <c r="G161" s="32">
        <v>178.76</v>
      </c>
      <c r="H161" s="32" t="s">
        <v>862</v>
      </c>
    </row>
    <row r="162" spans="1:8" ht="15" customHeight="1">
      <c r="A162" s="85">
        <v>45266</v>
      </c>
      <c r="B162" s="32" t="s">
        <v>1199</v>
      </c>
      <c r="C162" s="31" t="s">
        <v>1200</v>
      </c>
      <c r="D162" s="31" t="s">
        <v>1045</v>
      </c>
      <c r="E162" s="31" t="s">
        <v>574</v>
      </c>
      <c r="F162" s="86">
        <v>519851</v>
      </c>
      <c r="G162" s="32">
        <v>97.12</v>
      </c>
      <c r="H162" s="32" t="s">
        <v>862</v>
      </c>
    </row>
    <row r="163" spans="1:8" ht="15" customHeight="1">
      <c r="A163" s="85">
        <v>45266</v>
      </c>
      <c r="B163" s="32" t="s">
        <v>1199</v>
      </c>
      <c r="C163" s="31" t="s">
        <v>1200</v>
      </c>
      <c r="D163" s="31" t="s">
        <v>576</v>
      </c>
      <c r="E163" s="31" t="s">
        <v>574</v>
      </c>
      <c r="F163" s="86">
        <v>508399</v>
      </c>
      <c r="G163" s="32">
        <v>96.78</v>
      </c>
      <c r="H163" s="32" t="s">
        <v>862</v>
      </c>
    </row>
    <row r="164" spans="1:8" ht="15" customHeight="1">
      <c r="A164" s="85">
        <v>45266</v>
      </c>
      <c r="B164" s="32" t="s">
        <v>1201</v>
      </c>
      <c r="C164" s="31" t="s">
        <v>1202</v>
      </c>
      <c r="D164" s="31" t="s">
        <v>884</v>
      </c>
      <c r="E164" s="31" t="s">
        <v>574</v>
      </c>
      <c r="F164" s="86">
        <v>145578</v>
      </c>
      <c r="G164" s="32">
        <v>53.77</v>
      </c>
      <c r="H164" s="32" t="s">
        <v>862</v>
      </c>
    </row>
    <row r="165" spans="1:8" ht="15" customHeight="1">
      <c r="A165" s="85">
        <v>45266</v>
      </c>
      <c r="B165" s="32" t="s">
        <v>527</v>
      </c>
      <c r="C165" s="31" t="s">
        <v>1027</v>
      </c>
      <c r="D165" s="31" t="s">
        <v>1026</v>
      </c>
      <c r="E165" s="31" t="s">
        <v>574</v>
      </c>
      <c r="F165" s="86">
        <v>1624031</v>
      </c>
      <c r="G165" s="32">
        <v>434.64</v>
      </c>
      <c r="H165" s="32" t="s">
        <v>862</v>
      </c>
    </row>
    <row r="166" spans="1:8" ht="15" customHeight="1">
      <c r="A166" s="85">
        <v>45266</v>
      </c>
      <c r="B166" s="32" t="s">
        <v>1203</v>
      </c>
      <c r="C166" s="31" t="s">
        <v>1204</v>
      </c>
      <c r="D166" s="31" t="s">
        <v>1011</v>
      </c>
      <c r="E166" s="31" t="s">
        <v>574</v>
      </c>
      <c r="F166" s="86">
        <v>69259</v>
      </c>
      <c r="G166" s="32">
        <v>142.33000000000001</v>
      </c>
      <c r="H166" s="32" t="s">
        <v>862</v>
      </c>
    </row>
    <row r="167" spans="1:8" ht="15" customHeight="1">
      <c r="A167" s="85">
        <v>45266</v>
      </c>
      <c r="B167" s="32" t="s">
        <v>1029</v>
      </c>
      <c r="C167" s="31" t="s">
        <v>1030</v>
      </c>
      <c r="D167" s="31" t="s">
        <v>1011</v>
      </c>
      <c r="E167" s="31" t="s">
        <v>574</v>
      </c>
      <c r="F167" s="86">
        <v>907303</v>
      </c>
      <c r="G167" s="32">
        <v>14.17</v>
      </c>
      <c r="H167" s="32" t="s">
        <v>862</v>
      </c>
    </row>
    <row r="168" spans="1:8" ht="15" customHeight="1">
      <c r="A168" s="85">
        <v>45266</v>
      </c>
      <c r="B168" s="32" t="s">
        <v>1205</v>
      </c>
      <c r="C168" s="31" t="s">
        <v>1206</v>
      </c>
      <c r="D168" s="31" t="s">
        <v>1196</v>
      </c>
      <c r="E168" s="31" t="s">
        <v>574</v>
      </c>
      <c r="F168" s="86">
        <v>1294741</v>
      </c>
      <c r="G168" s="32">
        <v>91.81</v>
      </c>
      <c r="H168" s="32" t="s">
        <v>862</v>
      </c>
    </row>
    <row r="169" spans="1:8" ht="15" customHeight="1">
      <c r="A169" s="85">
        <v>45266</v>
      </c>
      <c r="B169" s="32" t="s">
        <v>531</v>
      </c>
      <c r="C169" s="31" t="s">
        <v>1207</v>
      </c>
      <c r="D169" s="31" t="s">
        <v>891</v>
      </c>
      <c r="E169" s="31" t="s">
        <v>574</v>
      </c>
      <c r="F169" s="86">
        <v>9308596</v>
      </c>
      <c r="G169" s="32">
        <v>54.54</v>
      </c>
      <c r="H169" s="32" t="s">
        <v>862</v>
      </c>
    </row>
    <row r="170" spans="1:8" ht="15" customHeight="1">
      <c r="A170" s="85">
        <v>45266</v>
      </c>
      <c r="B170" s="32" t="s">
        <v>531</v>
      </c>
      <c r="C170" s="31" t="s">
        <v>1207</v>
      </c>
      <c r="D170" s="31" t="s">
        <v>1208</v>
      </c>
      <c r="E170" s="31" t="s">
        <v>574</v>
      </c>
      <c r="F170" s="86">
        <v>10700000</v>
      </c>
      <c r="G170" s="32">
        <v>55.32</v>
      </c>
      <c r="H170" s="32" t="s">
        <v>862</v>
      </c>
    </row>
    <row r="171" spans="1:8" ht="15" customHeight="1">
      <c r="A171" s="85">
        <v>45266</v>
      </c>
      <c r="B171" s="32" t="s">
        <v>1032</v>
      </c>
      <c r="C171" s="31" t="s">
        <v>1033</v>
      </c>
      <c r="D171" s="31" t="s">
        <v>929</v>
      </c>
      <c r="E171" s="31" t="s">
        <v>574</v>
      </c>
      <c r="F171" s="86">
        <v>57681</v>
      </c>
      <c r="G171" s="32">
        <v>148.94</v>
      </c>
      <c r="H171" s="32" t="s">
        <v>862</v>
      </c>
    </row>
    <row r="172" spans="1:8" ht="15" customHeight="1">
      <c r="A172" s="85">
        <v>45266</v>
      </c>
      <c r="B172" s="32" t="s">
        <v>1032</v>
      </c>
      <c r="C172" s="31" t="s">
        <v>1033</v>
      </c>
      <c r="D172" s="31" t="s">
        <v>1034</v>
      </c>
      <c r="E172" s="31" t="s">
        <v>574</v>
      </c>
      <c r="F172" s="86">
        <v>685</v>
      </c>
      <c r="G172" s="32">
        <v>139.86000000000001</v>
      </c>
      <c r="H172" s="32" t="s">
        <v>862</v>
      </c>
    </row>
    <row r="173" spans="1:8" ht="15" customHeight="1">
      <c r="A173" s="85">
        <v>45266</v>
      </c>
      <c r="B173" s="32" t="s">
        <v>1209</v>
      </c>
      <c r="C173" s="31" t="s">
        <v>1210</v>
      </c>
      <c r="D173" s="31" t="s">
        <v>576</v>
      </c>
      <c r="E173" s="31" t="s">
        <v>574</v>
      </c>
      <c r="F173" s="86">
        <v>113961</v>
      </c>
      <c r="G173" s="32">
        <v>451.22</v>
      </c>
      <c r="H173" s="32" t="s">
        <v>862</v>
      </c>
    </row>
    <row r="174" spans="1:8" ht="15" customHeight="1">
      <c r="A174" s="85">
        <v>45266</v>
      </c>
      <c r="B174" s="32" t="s">
        <v>1115</v>
      </c>
      <c r="C174" s="31" t="s">
        <v>1116</v>
      </c>
      <c r="D174" s="31" t="s">
        <v>1211</v>
      </c>
      <c r="E174" s="31" t="s">
        <v>575</v>
      </c>
      <c r="F174" s="86">
        <v>618105</v>
      </c>
      <c r="G174" s="32">
        <v>359.25</v>
      </c>
      <c r="H174" s="32" t="s">
        <v>862</v>
      </c>
    </row>
    <row r="175" spans="1:8" ht="15" customHeight="1">
      <c r="A175" s="85">
        <v>45266</v>
      </c>
      <c r="B175" s="32" t="s">
        <v>1115</v>
      </c>
      <c r="C175" s="31" t="s">
        <v>1116</v>
      </c>
      <c r="D175" s="31" t="s">
        <v>576</v>
      </c>
      <c r="E175" s="31" t="s">
        <v>575</v>
      </c>
      <c r="F175" s="86">
        <v>723134</v>
      </c>
      <c r="G175" s="32">
        <v>358.11</v>
      </c>
      <c r="H175" s="32" t="s">
        <v>862</v>
      </c>
    </row>
    <row r="176" spans="1:8" ht="15" customHeight="1">
      <c r="A176" s="85">
        <v>45266</v>
      </c>
      <c r="B176" s="32" t="s">
        <v>999</v>
      </c>
      <c r="C176" s="31" t="s">
        <v>1000</v>
      </c>
      <c r="D176" s="31" t="s">
        <v>1001</v>
      </c>
      <c r="E176" s="31" t="s">
        <v>575</v>
      </c>
      <c r="F176" s="86">
        <v>2329070</v>
      </c>
      <c r="G176" s="32">
        <v>6.57</v>
      </c>
      <c r="H176" s="32" t="s">
        <v>862</v>
      </c>
    </row>
    <row r="177" spans="1:8" ht="15" customHeight="1">
      <c r="A177" s="85">
        <v>45266</v>
      </c>
      <c r="B177" s="32" t="s">
        <v>1117</v>
      </c>
      <c r="C177" s="31" t="s">
        <v>1118</v>
      </c>
      <c r="D177" s="31" t="s">
        <v>576</v>
      </c>
      <c r="E177" s="31" t="s">
        <v>575</v>
      </c>
      <c r="F177" s="86">
        <v>651747</v>
      </c>
      <c r="G177" s="32">
        <v>276.92</v>
      </c>
      <c r="H177" s="32" t="s">
        <v>862</v>
      </c>
    </row>
    <row r="178" spans="1:8" ht="15" customHeight="1">
      <c r="A178" s="85">
        <v>45266</v>
      </c>
      <c r="B178" s="32" t="s">
        <v>1119</v>
      </c>
      <c r="C178" s="31" t="s">
        <v>1120</v>
      </c>
      <c r="D178" s="31" t="s">
        <v>1212</v>
      </c>
      <c r="E178" s="31" t="s">
        <v>575</v>
      </c>
      <c r="F178" s="86">
        <v>350000</v>
      </c>
      <c r="G178" s="32">
        <v>246</v>
      </c>
      <c r="H178" s="32" t="s">
        <v>862</v>
      </c>
    </row>
    <row r="179" spans="1:8" ht="15" customHeight="1">
      <c r="A179" s="85">
        <v>45266</v>
      </c>
      <c r="B179" s="32" t="s">
        <v>1122</v>
      </c>
      <c r="C179" s="31" t="s">
        <v>1123</v>
      </c>
      <c r="D179" s="31" t="s">
        <v>576</v>
      </c>
      <c r="E179" s="31" t="s">
        <v>575</v>
      </c>
      <c r="F179" s="86">
        <v>763212</v>
      </c>
      <c r="G179" s="32">
        <v>80.88</v>
      </c>
      <c r="H179" s="32" t="s">
        <v>862</v>
      </c>
    </row>
    <row r="180" spans="1:8" ht="15" customHeight="1">
      <c r="A180" s="85">
        <v>45266</v>
      </c>
      <c r="B180" s="32" t="s">
        <v>334</v>
      </c>
      <c r="C180" s="31" t="s">
        <v>1124</v>
      </c>
      <c r="D180" s="31" t="s">
        <v>576</v>
      </c>
      <c r="E180" s="31" t="s">
        <v>575</v>
      </c>
      <c r="F180" s="86">
        <v>258383</v>
      </c>
      <c r="G180" s="32">
        <v>2281.66</v>
      </c>
      <c r="H180" s="32" t="s">
        <v>862</v>
      </c>
    </row>
    <row r="181" spans="1:8" ht="15" customHeight="1">
      <c r="A181" s="85">
        <v>45266</v>
      </c>
      <c r="B181" s="32" t="s">
        <v>1035</v>
      </c>
      <c r="C181" s="31" t="s">
        <v>1036</v>
      </c>
      <c r="D181" s="31" t="s">
        <v>1037</v>
      </c>
      <c r="E181" s="31" t="s">
        <v>575</v>
      </c>
      <c r="F181" s="86">
        <v>179481</v>
      </c>
      <c r="G181" s="32">
        <v>140.72</v>
      </c>
      <c r="H181" s="32" t="s">
        <v>862</v>
      </c>
    </row>
    <row r="182" spans="1:8" ht="15" customHeight="1">
      <c r="A182" s="85">
        <v>45266</v>
      </c>
      <c r="B182" s="32" t="s">
        <v>1038</v>
      </c>
      <c r="C182" s="31" t="s">
        <v>1039</v>
      </c>
      <c r="D182" s="31" t="s">
        <v>1213</v>
      </c>
      <c r="E182" s="31" t="s">
        <v>575</v>
      </c>
      <c r="F182" s="86">
        <v>150000</v>
      </c>
      <c r="G182" s="32">
        <v>7.03</v>
      </c>
      <c r="H182" s="32" t="s">
        <v>862</v>
      </c>
    </row>
    <row r="183" spans="1:8" ht="15" customHeight="1">
      <c r="A183" s="85">
        <v>45266</v>
      </c>
      <c r="B183" s="32" t="s">
        <v>1067</v>
      </c>
      <c r="C183" s="31" t="s">
        <v>1126</v>
      </c>
      <c r="D183" s="31" t="s">
        <v>576</v>
      </c>
      <c r="E183" s="31" t="s">
        <v>575</v>
      </c>
      <c r="F183" s="86">
        <v>424512</v>
      </c>
      <c r="G183" s="32">
        <v>249.09</v>
      </c>
      <c r="H183" s="32" t="s">
        <v>862</v>
      </c>
    </row>
    <row r="184" spans="1:8" ht="15" customHeight="1">
      <c r="A184" s="85">
        <v>45266</v>
      </c>
      <c r="B184" s="32" t="s">
        <v>1127</v>
      </c>
      <c r="C184" s="31" t="s">
        <v>1128</v>
      </c>
      <c r="D184" s="31" t="s">
        <v>576</v>
      </c>
      <c r="E184" s="31" t="s">
        <v>575</v>
      </c>
      <c r="F184" s="86">
        <v>463304</v>
      </c>
      <c r="G184" s="32">
        <v>262.68</v>
      </c>
      <c r="H184" s="32" t="s">
        <v>862</v>
      </c>
    </row>
    <row r="185" spans="1:8" ht="15" customHeight="1">
      <c r="A185" s="85">
        <v>45266</v>
      </c>
      <c r="B185" s="32" t="s">
        <v>1127</v>
      </c>
      <c r="C185" s="31" t="s">
        <v>1128</v>
      </c>
      <c r="D185" s="31" t="s">
        <v>1214</v>
      </c>
      <c r="E185" s="31" t="s">
        <v>575</v>
      </c>
      <c r="F185" s="86">
        <v>605403</v>
      </c>
      <c r="G185" s="32">
        <v>255.31</v>
      </c>
      <c r="H185" s="32" t="s">
        <v>862</v>
      </c>
    </row>
    <row r="186" spans="1:8" ht="15" customHeight="1">
      <c r="A186" s="85">
        <v>45266</v>
      </c>
      <c r="B186" s="32" t="s">
        <v>1129</v>
      </c>
      <c r="C186" s="31" t="s">
        <v>1130</v>
      </c>
      <c r="D186" s="31" t="s">
        <v>1215</v>
      </c>
      <c r="E186" s="31" t="s">
        <v>575</v>
      </c>
      <c r="F186" s="86">
        <v>20400</v>
      </c>
      <c r="G186" s="32">
        <v>57.55</v>
      </c>
      <c r="H186" s="32" t="s">
        <v>862</v>
      </c>
    </row>
    <row r="187" spans="1:8" ht="15" customHeight="1">
      <c r="A187" s="85">
        <v>45266</v>
      </c>
      <c r="B187" s="32" t="s">
        <v>1129</v>
      </c>
      <c r="C187" s="31" t="s">
        <v>1130</v>
      </c>
      <c r="D187" s="31" t="s">
        <v>1216</v>
      </c>
      <c r="E187" s="31" t="s">
        <v>575</v>
      </c>
      <c r="F187" s="86">
        <v>36000</v>
      </c>
      <c r="G187" s="32">
        <v>52.2</v>
      </c>
      <c r="H187" s="32" t="s">
        <v>862</v>
      </c>
    </row>
    <row r="188" spans="1:8" ht="15" customHeight="1">
      <c r="A188" s="85">
        <v>45266</v>
      </c>
      <c r="B188" s="32" t="s">
        <v>1217</v>
      </c>
      <c r="C188" s="31" t="s">
        <v>1218</v>
      </c>
      <c r="D188" s="31" t="s">
        <v>1219</v>
      </c>
      <c r="E188" s="31" t="s">
        <v>575</v>
      </c>
      <c r="F188" s="86">
        <v>16000</v>
      </c>
      <c r="G188" s="32">
        <v>120.1</v>
      </c>
      <c r="H188" s="32" t="s">
        <v>862</v>
      </c>
    </row>
    <row r="189" spans="1:8" ht="15" customHeight="1">
      <c r="A189" s="85">
        <v>45266</v>
      </c>
      <c r="B189" s="32" t="s">
        <v>364</v>
      </c>
      <c r="C189" s="31" t="s">
        <v>1132</v>
      </c>
      <c r="D189" s="31" t="s">
        <v>576</v>
      </c>
      <c r="E189" s="31" t="s">
        <v>575</v>
      </c>
      <c r="F189" s="86">
        <v>918499</v>
      </c>
      <c r="G189" s="32">
        <v>1247.93</v>
      </c>
      <c r="H189" s="32" t="s">
        <v>862</v>
      </c>
    </row>
    <row r="190" spans="1:8" ht="15" customHeight="1">
      <c r="A190" s="85">
        <v>45266</v>
      </c>
      <c r="B190" s="32" t="s">
        <v>1002</v>
      </c>
      <c r="C190" s="31" t="s">
        <v>1003</v>
      </c>
      <c r="D190" s="31" t="s">
        <v>891</v>
      </c>
      <c r="E190" s="31" t="s">
        <v>575</v>
      </c>
      <c r="F190" s="86">
        <v>566951</v>
      </c>
      <c r="G190" s="32">
        <v>25.69</v>
      </c>
      <c r="H190" s="32" t="s">
        <v>862</v>
      </c>
    </row>
    <row r="191" spans="1:8" ht="15" customHeight="1">
      <c r="A191" s="85">
        <v>45266</v>
      </c>
      <c r="B191" s="32" t="s">
        <v>1040</v>
      </c>
      <c r="C191" s="31" t="s">
        <v>1041</v>
      </c>
      <c r="D191" s="31" t="s">
        <v>1042</v>
      </c>
      <c r="E191" s="31" t="s">
        <v>575</v>
      </c>
      <c r="F191" s="86">
        <v>348543</v>
      </c>
      <c r="G191" s="32">
        <v>1870.33</v>
      </c>
      <c r="H191" s="32" t="s">
        <v>862</v>
      </c>
    </row>
    <row r="192" spans="1:8" ht="15" customHeight="1">
      <c r="A192" s="85">
        <v>45266</v>
      </c>
      <c r="B192" s="32" t="s">
        <v>1136</v>
      </c>
      <c r="C192" s="31" t="s">
        <v>1137</v>
      </c>
      <c r="D192" s="31" t="s">
        <v>1026</v>
      </c>
      <c r="E192" s="31" t="s">
        <v>575</v>
      </c>
      <c r="F192" s="86">
        <v>54931106</v>
      </c>
      <c r="G192" s="32">
        <v>3.2</v>
      </c>
      <c r="H192" s="32" t="s">
        <v>862</v>
      </c>
    </row>
    <row r="193" spans="1:8" ht="15" customHeight="1">
      <c r="A193" s="85">
        <v>45266</v>
      </c>
      <c r="B193" s="32" t="s">
        <v>1136</v>
      </c>
      <c r="C193" s="31" t="s">
        <v>1137</v>
      </c>
      <c r="D193" s="31" t="s">
        <v>1138</v>
      </c>
      <c r="E193" s="31" t="s">
        <v>575</v>
      </c>
      <c r="F193" s="86">
        <v>52446599</v>
      </c>
      <c r="G193" s="32">
        <v>3.2</v>
      </c>
      <c r="H193" s="32" t="s">
        <v>862</v>
      </c>
    </row>
    <row r="194" spans="1:8" ht="15" customHeight="1">
      <c r="A194" s="85">
        <v>45266</v>
      </c>
      <c r="B194" s="32" t="s">
        <v>1005</v>
      </c>
      <c r="C194" s="31" t="s">
        <v>1006</v>
      </c>
      <c r="D194" s="31" t="s">
        <v>1044</v>
      </c>
      <c r="E194" s="31" t="s">
        <v>575</v>
      </c>
      <c r="F194" s="86">
        <v>1000000</v>
      </c>
      <c r="G194" s="32">
        <v>7.5</v>
      </c>
      <c r="H194" s="32" t="s">
        <v>862</v>
      </c>
    </row>
    <row r="195" spans="1:8" ht="15" customHeight="1">
      <c r="A195" s="85">
        <v>45266</v>
      </c>
      <c r="B195" s="32" t="s">
        <v>1005</v>
      </c>
      <c r="C195" s="31" t="s">
        <v>1006</v>
      </c>
      <c r="D195" s="31" t="s">
        <v>1043</v>
      </c>
      <c r="E195" s="31" t="s">
        <v>575</v>
      </c>
      <c r="F195" s="86">
        <v>556753</v>
      </c>
      <c r="G195" s="32">
        <v>7.5</v>
      </c>
      <c r="H195" s="32" t="s">
        <v>862</v>
      </c>
    </row>
    <row r="196" spans="1:8" ht="15" customHeight="1">
      <c r="A196" s="85">
        <v>45266</v>
      </c>
      <c r="B196" s="32" t="s">
        <v>1139</v>
      </c>
      <c r="C196" s="31" t="s">
        <v>1140</v>
      </c>
      <c r="D196" s="31" t="s">
        <v>1141</v>
      </c>
      <c r="E196" s="31" t="s">
        <v>575</v>
      </c>
      <c r="F196" s="86">
        <v>150000</v>
      </c>
      <c r="G196" s="32">
        <v>52.9</v>
      </c>
      <c r="H196" s="32" t="s">
        <v>862</v>
      </c>
    </row>
    <row r="197" spans="1:8" ht="15" customHeight="1">
      <c r="A197" s="85">
        <v>45266</v>
      </c>
      <c r="B197" s="32" t="s">
        <v>1139</v>
      </c>
      <c r="C197" s="31" t="s">
        <v>1140</v>
      </c>
      <c r="D197" s="31" t="s">
        <v>1220</v>
      </c>
      <c r="E197" s="31" t="s">
        <v>575</v>
      </c>
      <c r="F197" s="86">
        <v>270000</v>
      </c>
      <c r="G197" s="32">
        <v>52.9</v>
      </c>
      <c r="H197" s="32" t="s">
        <v>862</v>
      </c>
    </row>
    <row r="198" spans="1:8" ht="15" customHeight="1">
      <c r="A198" s="85">
        <v>45266</v>
      </c>
      <c r="B198" s="32" t="s">
        <v>1139</v>
      </c>
      <c r="C198" s="31" t="s">
        <v>1140</v>
      </c>
      <c r="D198" s="31" t="s">
        <v>1221</v>
      </c>
      <c r="E198" s="31" t="s">
        <v>575</v>
      </c>
      <c r="F198" s="86">
        <v>207000</v>
      </c>
      <c r="G198" s="32">
        <v>52.9</v>
      </c>
      <c r="H198" s="32" t="s">
        <v>862</v>
      </c>
    </row>
    <row r="199" spans="1:8" ht="15" customHeight="1">
      <c r="A199" s="85">
        <v>45266</v>
      </c>
      <c r="B199" s="32" t="s">
        <v>1143</v>
      </c>
      <c r="C199" s="31" t="s">
        <v>1144</v>
      </c>
      <c r="D199" s="31" t="s">
        <v>576</v>
      </c>
      <c r="E199" s="31" t="s">
        <v>575</v>
      </c>
      <c r="F199" s="86">
        <v>995640</v>
      </c>
      <c r="G199" s="32">
        <v>177.07</v>
      </c>
      <c r="H199" s="32" t="s">
        <v>862</v>
      </c>
    </row>
    <row r="200" spans="1:8" ht="15" customHeight="1">
      <c r="A200" s="85">
        <v>45266</v>
      </c>
      <c r="B200" s="32" t="s">
        <v>1145</v>
      </c>
      <c r="C200" s="31" t="s">
        <v>1146</v>
      </c>
      <c r="D200" s="31" t="s">
        <v>1109</v>
      </c>
      <c r="E200" s="31" t="s">
        <v>575</v>
      </c>
      <c r="F200" s="86">
        <v>1326651</v>
      </c>
      <c r="G200" s="32">
        <v>210.69</v>
      </c>
      <c r="H200" s="32" t="s">
        <v>862</v>
      </c>
    </row>
    <row r="201" spans="1:8" ht="15" customHeight="1">
      <c r="A201" s="85">
        <v>45266</v>
      </c>
      <c r="B201" s="32" t="s">
        <v>1145</v>
      </c>
      <c r="C201" s="31" t="s">
        <v>1146</v>
      </c>
      <c r="D201" s="31" t="s">
        <v>1017</v>
      </c>
      <c r="E201" s="31" t="s">
        <v>575</v>
      </c>
      <c r="F201" s="86">
        <v>451211</v>
      </c>
      <c r="G201" s="32">
        <v>210.46</v>
      </c>
      <c r="H201" s="32" t="s">
        <v>862</v>
      </c>
    </row>
    <row r="202" spans="1:8" ht="15" customHeight="1">
      <c r="A202" s="85">
        <v>45266</v>
      </c>
      <c r="B202" s="32" t="s">
        <v>1145</v>
      </c>
      <c r="C202" s="31" t="s">
        <v>1146</v>
      </c>
      <c r="D202" s="31" t="s">
        <v>1026</v>
      </c>
      <c r="E202" s="31" t="s">
        <v>575</v>
      </c>
      <c r="F202" s="86">
        <v>286778</v>
      </c>
      <c r="G202" s="32">
        <v>209.47</v>
      </c>
      <c r="H202" s="32" t="s">
        <v>862</v>
      </c>
    </row>
    <row r="203" spans="1:8" ht="15" customHeight="1">
      <c r="A203" s="85">
        <v>45266</v>
      </c>
      <c r="B203" s="32" t="s">
        <v>1145</v>
      </c>
      <c r="C203" s="31" t="s">
        <v>1146</v>
      </c>
      <c r="D203" s="31" t="s">
        <v>1147</v>
      </c>
      <c r="E203" s="31" t="s">
        <v>575</v>
      </c>
      <c r="F203" s="86">
        <v>231025</v>
      </c>
      <c r="G203" s="32">
        <v>210.44</v>
      </c>
      <c r="H203" s="32" t="s">
        <v>862</v>
      </c>
    </row>
    <row r="204" spans="1:8" ht="15" customHeight="1">
      <c r="A204" s="85">
        <v>45266</v>
      </c>
      <c r="B204" s="32" t="s">
        <v>1145</v>
      </c>
      <c r="C204" s="31" t="s">
        <v>1146</v>
      </c>
      <c r="D204" s="31" t="s">
        <v>1024</v>
      </c>
      <c r="E204" s="31" t="s">
        <v>575</v>
      </c>
      <c r="F204" s="86">
        <v>230354</v>
      </c>
      <c r="G204" s="32">
        <v>210.4</v>
      </c>
      <c r="H204" s="32" t="s">
        <v>862</v>
      </c>
    </row>
    <row r="205" spans="1:8" ht="15" customHeight="1">
      <c r="A205" s="85">
        <v>45266</v>
      </c>
      <c r="B205" s="32" t="s">
        <v>1145</v>
      </c>
      <c r="C205" s="31" t="s">
        <v>1146</v>
      </c>
      <c r="D205" s="31" t="s">
        <v>910</v>
      </c>
      <c r="E205" s="31" t="s">
        <v>575</v>
      </c>
      <c r="F205" s="86">
        <v>352670</v>
      </c>
      <c r="G205" s="32">
        <v>210.57</v>
      </c>
      <c r="H205" s="32" t="s">
        <v>862</v>
      </c>
    </row>
    <row r="206" spans="1:8" ht="15" customHeight="1">
      <c r="A206" s="85">
        <v>45266</v>
      </c>
      <c r="B206" s="32" t="s">
        <v>1145</v>
      </c>
      <c r="C206" s="31" t="s">
        <v>1146</v>
      </c>
      <c r="D206" s="31" t="s">
        <v>1024</v>
      </c>
      <c r="E206" s="31" t="s">
        <v>575</v>
      </c>
      <c r="F206" s="86">
        <v>54000</v>
      </c>
      <c r="G206" s="32">
        <v>210.1</v>
      </c>
      <c r="H206" s="32" t="s">
        <v>862</v>
      </c>
    </row>
    <row r="207" spans="1:8" ht="15" customHeight="1">
      <c r="A207" s="85">
        <v>45266</v>
      </c>
      <c r="B207" s="32" t="s">
        <v>1145</v>
      </c>
      <c r="C207" s="31" t="s">
        <v>1146</v>
      </c>
      <c r="D207" s="31" t="s">
        <v>576</v>
      </c>
      <c r="E207" s="31" t="s">
        <v>575</v>
      </c>
      <c r="F207" s="86">
        <v>323799</v>
      </c>
      <c r="G207" s="32">
        <v>210.54</v>
      </c>
      <c r="H207" s="32" t="s">
        <v>862</v>
      </c>
    </row>
    <row r="208" spans="1:8" ht="15" customHeight="1">
      <c r="A208" s="85">
        <v>45266</v>
      </c>
      <c r="B208" s="32" t="s">
        <v>1009</v>
      </c>
      <c r="C208" s="31" t="s">
        <v>1010</v>
      </c>
      <c r="D208" s="31" t="s">
        <v>1011</v>
      </c>
      <c r="E208" s="31" t="s">
        <v>575</v>
      </c>
      <c r="F208" s="86">
        <v>371000</v>
      </c>
      <c r="G208" s="32">
        <v>81.010000000000005</v>
      </c>
      <c r="H208" s="32" t="s">
        <v>862</v>
      </c>
    </row>
    <row r="209" spans="1:8" ht="15" customHeight="1">
      <c r="A209" s="85">
        <v>45266</v>
      </c>
      <c r="B209" s="32" t="s">
        <v>1012</v>
      </c>
      <c r="C209" s="31" t="s">
        <v>1013</v>
      </c>
      <c r="D209" s="31" t="s">
        <v>891</v>
      </c>
      <c r="E209" s="31" t="s">
        <v>575</v>
      </c>
      <c r="F209" s="86">
        <v>7528386</v>
      </c>
      <c r="G209" s="32">
        <v>31.96</v>
      </c>
      <c r="H209" s="32" t="s">
        <v>862</v>
      </c>
    </row>
    <row r="210" spans="1:8" ht="15" customHeight="1">
      <c r="A210" s="85">
        <v>45266</v>
      </c>
      <c r="B210" s="32" t="s">
        <v>1014</v>
      </c>
      <c r="C210" s="31" t="s">
        <v>1015</v>
      </c>
      <c r="D210" s="31" t="s">
        <v>1148</v>
      </c>
      <c r="E210" s="31" t="s">
        <v>575</v>
      </c>
      <c r="F210" s="86">
        <v>539886</v>
      </c>
      <c r="G210" s="32">
        <v>331.72</v>
      </c>
      <c r="H210" s="32" t="s">
        <v>862</v>
      </c>
    </row>
    <row r="211" spans="1:8" ht="15" customHeight="1">
      <c r="A211" s="85">
        <v>45266</v>
      </c>
      <c r="B211" s="32" t="s">
        <v>1014</v>
      </c>
      <c r="C211" s="31" t="s">
        <v>1015</v>
      </c>
      <c r="D211" s="31" t="s">
        <v>576</v>
      </c>
      <c r="E211" s="31" t="s">
        <v>575</v>
      </c>
      <c r="F211" s="86">
        <v>844701</v>
      </c>
      <c r="G211" s="32">
        <v>331.98</v>
      </c>
      <c r="H211" s="32" t="s">
        <v>862</v>
      </c>
    </row>
    <row r="212" spans="1:8" ht="15" customHeight="1">
      <c r="A212" s="85">
        <v>45266</v>
      </c>
      <c r="B212" s="32" t="s">
        <v>1014</v>
      </c>
      <c r="C212" s="31" t="s">
        <v>1015</v>
      </c>
      <c r="D212" s="31" t="s">
        <v>1016</v>
      </c>
      <c r="E212" s="31" t="s">
        <v>575</v>
      </c>
      <c r="F212" s="86">
        <v>1494689</v>
      </c>
      <c r="G212" s="32">
        <v>334.12</v>
      </c>
      <c r="H212" s="32" t="s">
        <v>862</v>
      </c>
    </row>
    <row r="213" spans="1:8" ht="15" customHeight="1">
      <c r="A213" s="85">
        <v>45266</v>
      </c>
      <c r="B213" s="32" t="s">
        <v>1149</v>
      </c>
      <c r="C213" s="31" t="s">
        <v>1150</v>
      </c>
      <c r="D213" s="31" t="s">
        <v>1222</v>
      </c>
      <c r="E213" s="31" t="s">
        <v>575</v>
      </c>
      <c r="F213" s="86">
        <v>118400</v>
      </c>
      <c r="G213" s="32">
        <v>70.42</v>
      </c>
      <c r="H213" s="32" t="s">
        <v>862</v>
      </c>
    </row>
    <row r="214" spans="1:8" ht="15" customHeight="1">
      <c r="A214" s="85">
        <v>45266</v>
      </c>
      <c r="B214" s="32" t="s">
        <v>1155</v>
      </c>
      <c r="C214" s="31" t="s">
        <v>1156</v>
      </c>
      <c r="D214" s="31" t="s">
        <v>1223</v>
      </c>
      <c r="E214" s="31" t="s">
        <v>575</v>
      </c>
      <c r="F214" s="86">
        <v>5000000</v>
      </c>
      <c r="G214" s="32">
        <v>195.82</v>
      </c>
      <c r="H214" s="32" t="s">
        <v>862</v>
      </c>
    </row>
    <row r="215" spans="1:8" ht="15" customHeight="1">
      <c r="A215" s="85">
        <v>45266</v>
      </c>
      <c r="B215" s="32" t="s">
        <v>1155</v>
      </c>
      <c r="C215" s="31" t="s">
        <v>1156</v>
      </c>
      <c r="D215" s="31" t="s">
        <v>1008</v>
      </c>
      <c r="E215" s="31" t="s">
        <v>575</v>
      </c>
      <c r="F215" s="86">
        <v>737906</v>
      </c>
      <c r="G215" s="32">
        <v>200.87</v>
      </c>
      <c r="H215" s="32" t="s">
        <v>862</v>
      </c>
    </row>
    <row r="216" spans="1:8" ht="15" customHeight="1">
      <c r="A216" s="85">
        <v>45266</v>
      </c>
      <c r="B216" s="32" t="s">
        <v>1155</v>
      </c>
      <c r="C216" s="31" t="s">
        <v>1156</v>
      </c>
      <c r="D216" s="31" t="s">
        <v>1224</v>
      </c>
      <c r="E216" s="31" t="s">
        <v>575</v>
      </c>
      <c r="F216" s="86">
        <v>1380479</v>
      </c>
      <c r="G216" s="32">
        <v>196.36</v>
      </c>
      <c r="H216" s="32" t="s">
        <v>862</v>
      </c>
    </row>
    <row r="217" spans="1:8" ht="15" customHeight="1">
      <c r="A217" s="85">
        <v>45266</v>
      </c>
      <c r="B217" s="32" t="s">
        <v>1155</v>
      </c>
      <c r="C217" s="31" t="s">
        <v>1156</v>
      </c>
      <c r="D217" s="31" t="s">
        <v>1225</v>
      </c>
      <c r="E217" s="31" t="s">
        <v>575</v>
      </c>
      <c r="F217" s="86">
        <v>1345048</v>
      </c>
      <c r="G217" s="32">
        <v>196.99</v>
      </c>
      <c r="H217" s="32" t="s">
        <v>862</v>
      </c>
    </row>
    <row r="218" spans="1:8" ht="15" customHeight="1">
      <c r="A218" s="85">
        <v>45266</v>
      </c>
      <c r="B218" s="32" t="s">
        <v>1155</v>
      </c>
      <c r="C218" s="31" t="s">
        <v>1156</v>
      </c>
      <c r="D218" s="31" t="s">
        <v>1226</v>
      </c>
      <c r="E218" s="31" t="s">
        <v>575</v>
      </c>
      <c r="F218" s="86">
        <v>1908246</v>
      </c>
      <c r="G218" s="32">
        <v>200.25</v>
      </c>
      <c r="H218" s="32" t="s">
        <v>862</v>
      </c>
    </row>
    <row r="219" spans="1:8" ht="15" customHeight="1">
      <c r="A219" s="85">
        <v>45266</v>
      </c>
      <c r="B219" s="32" t="s">
        <v>1155</v>
      </c>
      <c r="C219" s="31" t="s">
        <v>1156</v>
      </c>
      <c r="D219" s="31" t="s">
        <v>1227</v>
      </c>
      <c r="E219" s="31" t="s">
        <v>575</v>
      </c>
      <c r="F219" s="86">
        <v>5000000</v>
      </c>
      <c r="G219" s="32">
        <v>199.23</v>
      </c>
      <c r="H219" s="32" t="s">
        <v>862</v>
      </c>
    </row>
    <row r="220" spans="1:8" ht="15" customHeight="1">
      <c r="A220" s="85">
        <v>45266</v>
      </c>
      <c r="B220" s="32" t="s">
        <v>1155</v>
      </c>
      <c r="C220" s="31" t="s">
        <v>1156</v>
      </c>
      <c r="D220" s="31" t="s">
        <v>576</v>
      </c>
      <c r="E220" s="31" t="s">
        <v>575</v>
      </c>
      <c r="F220" s="86">
        <v>2603618</v>
      </c>
      <c r="G220" s="32">
        <v>199.71</v>
      </c>
      <c r="H220" s="32" t="s">
        <v>862</v>
      </c>
    </row>
    <row r="221" spans="1:8" ht="15" customHeight="1">
      <c r="A221" s="85">
        <v>45266</v>
      </c>
      <c r="B221" s="32" t="s">
        <v>1155</v>
      </c>
      <c r="C221" s="31" t="s">
        <v>1156</v>
      </c>
      <c r="D221" s="31" t="s">
        <v>1026</v>
      </c>
      <c r="E221" s="31" t="s">
        <v>575</v>
      </c>
      <c r="F221" s="86">
        <v>1156053</v>
      </c>
      <c r="G221" s="32">
        <v>200.14</v>
      </c>
      <c r="H221" s="32" t="s">
        <v>862</v>
      </c>
    </row>
    <row r="222" spans="1:8" ht="15" customHeight="1">
      <c r="A222" s="85">
        <v>45266</v>
      </c>
      <c r="B222" s="32" t="s">
        <v>1155</v>
      </c>
      <c r="C222" s="31" t="s">
        <v>1156</v>
      </c>
      <c r="D222" s="31" t="s">
        <v>1024</v>
      </c>
      <c r="E222" s="31" t="s">
        <v>575</v>
      </c>
      <c r="F222" s="86">
        <v>1829453</v>
      </c>
      <c r="G222" s="32">
        <v>199.4</v>
      </c>
      <c r="H222" s="32" t="s">
        <v>862</v>
      </c>
    </row>
    <row r="223" spans="1:8" ht="15" customHeight="1">
      <c r="A223" s="85">
        <v>45266</v>
      </c>
      <c r="B223" s="32" t="s">
        <v>1155</v>
      </c>
      <c r="C223" s="31" t="s">
        <v>1156</v>
      </c>
      <c r="D223" s="31" t="s">
        <v>910</v>
      </c>
      <c r="E223" s="31" t="s">
        <v>575</v>
      </c>
      <c r="F223" s="86">
        <v>1525880</v>
      </c>
      <c r="G223" s="32">
        <v>197.18</v>
      </c>
      <c r="H223" s="32" t="s">
        <v>862</v>
      </c>
    </row>
    <row r="224" spans="1:8" ht="15" customHeight="1">
      <c r="A224" s="85">
        <v>45266</v>
      </c>
      <c r="B224" s="32" t="s">
        <v>1155</v>
      </c>
      <c r="C224" s="31" t="s">
        <v>1156</v>
      </c>
      <c r="D224" s="31" t="s">
        <v>1158</v>
      </c>
      <c r="E224" s="31" t="s">
        <v>575</v>
      </c>
      <c r="F224" s="86">
        <v>1166909</v>
      </c>
      <c r="G224" s="32">
        <v>198.43</v>
      </c>
      <c r="H224" s="32" t="s">
        <v>862</v>
      </c>
    </row>
    <row r="225" spans="1:8" ht="15" customHeight="1">
      <c r="A225" s="85">
        <v>45266</v>
      </c>
      <c r="B225" s="32" t="s">
        <v>1155</v>
      </c>
      <c r="C225" s="31" t="s">
        <v>1156</v>
      </c>
      <c r="D225" s="31" t="s">
        <v>1025</v>
      </c>
      <c r="E225" s="31" t="s">
        <v>575</v>
      </c>
      <c r="F225" s="86">
        <v>959115</v>
      </c>
      <c r="G225" s="32">
        <v>200.29</v>
      </c>
      <c r="H225" s="32" t="s">
        <v>862</v>
      </c>
    </row>
    <row r="226" spans="1:8" ht="15" customHeight="1">
      <c r="A226" s="85">
        <v>45266</v>
      </c>
      <c r="B226" s="32" t="s">
        <v>1155</v>
      </c>
      <c r="C226" s="31" t="s">
        <v>1156</v>
      </c>
      <c r="D226" s="31" t="s">
        <v>1225</v>
      </c>
      <c r="E226" s="31" t="s">
        <v>575</v>
      </c>
      <c r="F226" s="86">
        <v>3200000</v>
      </c>
      <c r="G226" s="32">
        <v>204.03</v>
      </c>
      <c r="H226" s="32" t="s">
        <v>862</v>
      </c>
    </row>
    <row r="227" spans="1:8" ht="15" customHeight="1">
      <c r="A227" s="85">
        <v>45266</v>
      </c>
      <c r="B227" s="32" t="s">
        <v>1159</v>
      </c>
      <c r="C227" s="31" t="s">
        <v>1160</v>
      </c>
      <c r="D227" s="31" t="s">
        <v>1026</v>
      </c>
      <c r="E227" s="31" t="s">
        <v>575</v>
      </c>
      <c r="F227" s="86">
        <v>346192</v>
      </c>
      <c r="G227" s="32">
        <v>161.58000000000001</v>
      </c>
      <c r="H227" s="32" t="s">
        <v>862</v>
      </c>
    </row>
    <row r="228" spans="1:8" ht="15" customHeight="1">
      <c r="A228" s="85">
        <v>45266</v>
      </c>
      <c r="B228" s="32" t="s">
        <v>1090</v>
      </c>
      <c r="C228" s="31" t="s">
        <v>1228</v>
      </c>
      <c r="D228" s="31" t="s">
        <v>1229</v>
      </c>
      <c r="E228" s="31" t="s">
        <v>575</v>
      </c>
      <c r="F228" s="86">
        <v>976343</v>
      </c>
      <c r="G228" s="32">
        <v>7.75</v>
      </c>
      <c r="H228" s="32" t="s">
        <v>862</v>
      </c>
    </row>
    <row r="229" spans="1:8" ht="15" customHeight="1">
      <c r="A229" s="85">
        <v>45266</v>
      </c>
      <c r="B229" s="32" t="s">
        <v>1164</v>
      </c>
      <c r="C229" s="31" t="s">
        <v>1165</v>
      </c>
      <c r="D229" s="31" t="s">
        <v>1167</v>
      </c>
      <c r="E229" s="31" t="s">
        <v>575</v>
      </c>
      <c r="F229" s="86">
        <v>158100</v>
      </c>
      <c r="G229" s="32">
        <v>50.97</v>
      </c>
      <c r="H229" s="32" t="s">
        <v>862</v>
      </c>
    </row>
    <row r="230" spans="1:8" ht="15" customHeight="1">
      <c r="A230" s="85">
        <v>45266</v>
      </c>
      <c r="B230" s="32" t="s">
        <v>1164</v>
      </c>
      <c r="C230" s="31" t="s">
        <v>1165</v>
      </c>
      <c r="D230" s="31" t="s">
        <v>1230</v>
      </c>
      <c r="E230" s="31" t="s">
        <v>575</v>
      </c>
      <c r="F230" s="86">
        <v>167400</v>
      </c>
      <c r="G230" s="32">
        <v>50.41</v>
      </c>
      <c r="H230" s="32" t="s">
        <v>862</v>
      </c>
    </row>
    <row r="231" spans="1:8" ht="15" customHeight="1">
      <c r="A231" s="85">
        <v>45266</v>
      </c>
      <c r="B231" s="32" t="s">
        <v>1164</v>
      </c>
      <c r="C231" s="31" t="s">
        <v>1165</v>
      </c>
      <c r="D231" s="31" t="s">
        <v>1011</v>
      </c>
      <c r="E231" s="31" t="s">
        <v>575</v>
      </c>
      <c r="F231" s="86">
        <v>201500</v>
      </c>
      <c r="G231" s="32">
        <v>50.26</v>
      </c>
      <c r="H231" s="32" t="s">
        <v>862</v>
      </c>
    </row>
    <row r="232" spans="1:8" ht="15" customHeight="1">
      <c r="A232" s="85">
        <v>45266</v>
      </c>
      <c r="B232" s="32" t="s">
        <v>1168</v>
      </c>
      <c r="C232" s="31" t="s">
        <v>1169</v>
      </c>
      <c r="D232" s="31" t="s">
        <v>929</v>
      </c>
      <c r="E232" s="31" t="s">
        <v>575</v>
      </c>
      <c r="F232" s="86">
        <v>118548</v>
      </c>
      <c r="G232" s="32">
        <v>43.41</v>
      </c>
      <c r="H232" s="32" t="s">
        <v>862</v>
      </c>
    </row>
    <row r="233" spans="1:8" ht="15" customHeight="1">
      <c r="A233" s="85">
        <v>45266</v>
      </c>
      <c r="B233" s="32" t="s">
        <v>1231</v>
      </c>
      <c r="C233" s="31" t="s">
        <v>1232</v>
      </c>
      <c r="D233" s="31" t="s">
        <v>1233</v>
      </c>
      <c r="E233" s="31" t="s">
        <v>575</v>
      </c>
      <c r="F233" s="86">
        <v>300000</v>
      </c>
      <c r="G233" s="32">
        <v>6.2</v>
      </c>
      <c r="H233" s="32" t="s">
        <v>862</v>
      </c>
    </row>
    <row r="234" spans="1:8" ht="15" customHeight="1">
      <c r="A234" s="85">
        <v>45266</v>
      </c>
      <c r="B234" s="32" t="s">
        <v>1170</v>
      </c>
      <c r="C234" s="31" t="s">
        <v>1171</v>
      </c>
      <c r="D234" s="31" t="s">
        <v>1172</v>
      </c>
      <c r="E234" s="31" t="s">
        <v>575</v>
      </c>
      <c r="F234" s="86">
        <v>17242</v>
      </c>
      <c r="G234" s="32">
        <v>170.58</v>
      </c>
      <c r="H234" s="32" t="s">
        <v>862</v>
      </c>
    </row>
    <row r="235" spans="1:8" ht="15" customHeight="1">
      <c r="A235" s="85">
        <v>45266</v>
      </c>
      <c r="B235" s="32" t="s">
        <v>1173</v>
      </c>
      <c r="C235" s="31" t="s">
        <v>1174</v>
      </c>
      <c r="D235" s="31" t="s">
        <v>1175</v>
      </c>
      <c r="E235" s="31" t="s">
        <v>575</v>
      </c>
      <c r="F235" s="86">
        <v>56981</v>
      </c>
      <c r="G235" s="32">
        <v>53.6</v>
      </c>
      <c r="H235" s="32" t="s">
        <v>862</v>
      </c>
    </row>
    <row r="236" spans="1:8" ht="15" customHeight="1">
      <c r="A236" s="85">
        <v>45266</v>
      </c>
      <c r="B236" s="32" t="s">
        <v>1176</v>
      </c>
      <c r="C236" s="31" t="s">
        <v>1177</v>
      </c>
      <c r="D236" s="31" t="s">
        <v>891</v>
      </c>
      <c r="E236" s="31" t="s">
        <v>575</v>
      </c>
      <c r="F236" s="86">
        <v>1076966</v>
      </c>
      <c r="G236" s="32">
        <v>101.83</v>
      </c>
      <c r="H236" s="32" t="s">
        <v>862</v>
      </c>
    </row>
    <row r="237" spans="1:8" ht="15" customHeight="1">
      <c r="A237" s="85">
        <v>45266</v>
      </c>
      <c r="B237" s="32" t="s">
        <v>1176</v>
      </c>
      <c r="C237" s="31" t="s">
        <v>1177</v>
      </c>
      <c r="D237" s="31" t="s">
        <v>576</v>
      </c>
      <c r="E237" s="31" t="s">
        <v>575</v>
      </c>
      <c r="F237" s="86">
        <v>1477061</v>
      </c>
      <c r="G237" s="32">
        <v>102</v>
      </c>
      <c r="H237" s="32" t="s">
        <v>862</v>
      </c>
    </row>
    <row r="238" spans="1:8" ht="15" customHeight="1">
      <c r="A238" s="85">
        <v>45266</v>
      </c>
      <c r="B238" s="32" t="s">
        <v>927</v>
      </c>
      <c r="C238" s="31" t="s">
        <v>928</v>
      </c>
      <c r="D238" s="31" t="s">
        <v>1004</v>
      </c>
      <c r="E238" s="31" t="s">
        <v>575</v>
      </c>
      <c r="F238" s="86">
        <v>100000</v>
      </c>
      <c r="G238" s="32">
        <v>22.07</v>
      </c>
      <c r="H238" s="32" t="s">
        <v>862</v>
      </c>
    </row>
    <row r="239" spans="1:8" ht="15" customHeight="1">
      <c r="A239" s="85">
        <v>45266</v>
      </c>
      <c r="B239" s="32" t="s">
        <v>1018</v>
      </c>
      <c r="C239" s="31" t="s">
        <v>1019</v>
      </c>
      <c r="D239" s="31" t="s">
        <v>891</v>
      </c>
      <c r="E239" s="31" t="s">
        <v>575</v>
      </c>
      <c r="F239" s="86">
        <v>610586</v>
      </c>
      <c r="G239" s="32">
        <v>292.05</v>
      </c>
      <c r="H239" s="32" t="s">
        <v>862</v>
      </c>
    </row>
    <row r="240" spans="1:8" ht="15" customHeight="1">
      <c r="A240" s="85">
        <v>45266</v>
      </c>
      <c r="B240" s="32" t="s">
        <v>1018</v>
      </c>
      <c r="C240" s="31" t="s">
        <v>1019</v>
      </c>
      <c r="D240" s="31" t="s">
        <v>576</v>
      </c>
      <c r="E240" s="31" t="s">
        <v>575</v>
      </c>
      <c r="F240" s="86">
        <v>2714930</v>
      </c>
      <c r="G240" s="32">
        <v>291.58999999999997</v>
      </c>
      <c r="H240" s="32" t="s">
        <v>862</v>
      </c>
    </row>
    <row r="241" spans="1:8" ht="15" customHeight="1">
      <c r="A241" s="85">
        <v>45266</v>
      </c>
      <c r="B241" s="32" t="s">
        <v>1018</v>
      </c>
      <c r="C241" s="31" t="s">
        <v>1019</v>
      </c>
      <c r="D241" s="31" t="s">
        <v>1178</v>
      </c>
      <c r="E241" s="31" t="s">
        <v>575</v>
      </c>
      <c r="F241" s="86">
        <v>876859</v>
      </c>
      <c r="G241" s="32">
        <v>292.17</v>
      </c>
      <c r="H241" s="32" t="s">
        <v>862</v>
      </c>
    </row>
    <row r="242" spans="1:8" ht="15" customHeight="1">
      <c r="A242" s="85">
        <v>45266</v>
      </c>
      <c r="B242" s="32" t="s">
        <v>1018</v>
      </c>
      <c r="C242" s="31" t="s">
        <v>1019</v>
      </c>
      <c r="D242" s="31" t="s">
        <v>890</v>
      </c>
      <c r="E242" s="31" t="s">
        <v>575</v>
      </c>
      <c r="F242" s="86">
        <v>959916</v>
      </c>
      <c r="G242" s="32">
        <v>293.29000000000002</v>
      </c>
      <c r="H242" s="32" t="s">
        <v>862</v>
      </c>
    </row>
    <row r="243" spans="1:8" ht="15" customHeight="1">
      <c r="A243" s="85">
        <v>45266</v>
      </c>
      <c r="B243" s="32" t="s">
        <v>1179</v>
      </c>
      <c r="C243" s="31" t="s">
        <v>1180</v>
      </c>
      <c r="D243" s="31" t="s">
        <v>891</v>
      </c>
      <c r="E243" s="31" t="s">
        <v>575</v>
      </c>
      <c r="F243" s="86">
        <v>2819917</v>
      </c>
      <c r="G243" s="32">
        <v>78.06</v>
      </c>
      <c r="H243" s="32" t="s">
        <v>862</v>
      </c>
    </row>
    <row r="244" spans="1:8" ht="15" customHeight="1">
      <c r="A244" s="85">
        <v>45266</v>
      </c>
      <c r="B244" s="32" t="s">
        <v>1179</v>
      </c>
      <c r="C244" s="31" t="s">
        <v>1180</v>
      </c>
      <c r="D244" s="31" t="s">
        <v>576</v>
      </c>
      <c r="E244" s="31" t="s">
        <v>575</v>
      </c>
      <c r="F244" s="86">
        <v>2667591</v>
      </c>
      <c r="G244" s="32">
        <v>78.5</v>
      </c>
      <c r="H244" s="32" t="s">
        <v>862</v>
      </c>
    </row>
    <row r="245" spans="1:8" ht="15" customHeight="1">
      <c r="A245" s="85">
        <v>45266</v>
      </c>
      <c r="B245" s="32" t="s">
        <v>494</v>
      </c>
      <c r="C245" s="31" t="s">
        <v>1184</v>
      </c>
      <c r="D245" s="31" t="s">
        <v>576</v>
      </c>
      <c r="E245" s="31" t="s">
        <v>575</v>
      </c>
      <c r="F245" s="86">
        <v>3313907</v>
      </c>
      <c r="G245" s="32">
        <v>147.27000000000001</v>
      </c>
      <c r="H245" s="32" t="s">
        <v>862</v>
      </c>
    </row>
    <row r="246" spans="1:8" ht="15" customHeight="1">
      <c r="A246" s="85">
        <v>45266</v>
      </c>
      <c r="B246" s="32" t="s">
        <v>1020</v>
      </c>
      <c r="C246" s="31" t="s">
        <v>1021</v>
      </c>
      <c r="D246" s="31" t="s">
        <v>910</v>
      </c>
      <c r="E246" s="31" t="s">
        <v>575</v>
      </c>
      <c r="F246" s="86">
        <v>83000</v>
      </c>
      <c r="G246" s="32">
        <v>304.77</v>
      </c>
      <c r="H246" s="32" t="s">
        <v>862</v>
      </c>
    </row>
    <row r="247" spans="1:8" ht="15" customHeight="1">
      <c r="A247" s="85">
        <v>45266</v>
      </c>
      <c r="B247" s="32" t="s">
        <v>1022</v>
      </c>
      <c r="C247" s="31" t="s">
        <v>1023</v>
      </c>
      <c r="D247" s="31" t="s">
        <v>891</v>
      </c>
      <c r="E247" s="31" t="s">
        <v>575</v>
      </c>
      <c r="F247" s="86">
        <v>28863715</v>
      </c>
      <c r="G247" s="32">
        <v>22.57</v>
      </c>
      <c r="H247" s="32" t="s">
        <v>862</v>
      </c>
    </row>
    <row r="248" spans="1:8" ht="15" customHeight="1">
      <c r="A248" s="85">
        <v>45266</v>
      </c>
      <c r="B248" s="32" t="s">
        <v>1185</v>
      </c>
      <c r="C248" s="31" t="s">
        <v>1186</v>
      </c>
      <c r="D248" s="31" t="s">
        <v>1026</v>
      </c>
      <c r="E248" s="31" t="s">
        <v>575</v>
      </c>
      <c r="F248" s="86">
        <v>262500</v>
      </c>
      <c r="G248" s="32">
        <v>97.75</v>
      </c>
      <c r="H248" s="32" t="s">
        <v>862</v>
      </c>
    </row>
    <row r="249" spans="1:8" ht="15" customHeight="1">
      <c r="A249" s="85">
        <v>45266</v>
      </c>
      <c r="B249" s="32" t="s">
        <v>1185</v>
      </c>
      <c r="C249" s="31" t="s">
        <v>1186</v>
      </c>
      <c r="D249" s="31" t="s">
        <v>1187</v>
      </c>
      <c r="E249" s="31" t="s">
        <v>575</v>
      </c>
      <c r="F249" s="86">
        <v>1498565</v>
      </c>
      <c r="G249" s="32">
        <v>96.12</v>
      </c>
      <c r="H249" s="32" t="s">
        <v>862</v>
      </c>
    </row>
    <row r="250" spans="1:8" ht="15" customHeight="1">
      <c r="A250" s="85">
        <v>45266</v>
      </c>
      <c r="B250" s="32" t="s">
        <v>1188</v>
      </c>
      <c r="C250" s="31" t="s">
        <v>1189</v>
      </c>
      <c r="D250" s="31" t="s">
        <v>1190</v>
      </c>
      <c r="E250" s="31" t="s">
        <v>575</v>
      </c>
      <c r="F250" s="86">
        <v>94000</v>
      </c>
      <c r="G250" s="32">
        <v>184.93</v>
      </c>
      <c r="H250" s="32" t="s">
        <v>862</v>
      </c>
    </row>
    <row r="251" spans="1:8" ht="15" customHeight="1">
      <c r="A251" s="85">
        <v>45266</v>
      </c>
      <c r="B251" s="32" t="s">
        <v>1188</v>
      </c>
      <c r="C251" s="31" t="s">
        <v>1189</v>
      </c>
      <c r="D251" s="31" t="s">
        <v>1234</v>
      </c>
      <c r="E251" s="31" t="s">
        <v>575</v>
      </c>
      <c r="F251" s="86">
        <v>182000</v>
      </c>
      <c r="G251" s="32">
        <v>179.96</v>
      </c>
      <c r="H251" s="32" t="s">
        <v>862</v>
      </c>
    </row>
    <row r="252" spans="1:8" ht="15" customHeight="1">
      <c r="A252" s="85">
        <v>45266</v>
      </c>
      <c r="B252" s="32" t="s">
        <v>1191</v>
      </c>
      <c r="C252" s="31" t="s">
        <v>1192</v>
      </c>
      <c r="D252" s="31" t="s">
        <v>1235</v>
      </c>
      <c r="E252" s="31" t="s">
        <v>575</v>
      </c>
      <c r="F252" s="86">
        <v>587826</v>
      </c>
      <c r="G252" s="32">
        <v>8.36</v>
      </c>
      <c r="H252" s="32" t="s">
        <v>862</v>
      </c>
    </row>
    <row r="253" spans="1:8" ht="15" customHeight="1">
      <c r="A253" s="85">
        <v>45266</v>
      </c>
      <c r="B253" s="32" t="s">
        <v>1191</v>
      </c>
      <c r="C253" s="31" t="s">
        <v>1192</v>
      </c>
      <c r="D253" s="31" t="s">
        <v>1236</v>
      </c>
      <c r="E253" s="31" t="s">
        <v>575</v>
      </c>
      <c r="F253" s="86">
        <v>1517676</v>
      </c>
      <c r="G253" s="32">
        <v>8.2100000000000009</v>
      </c>
      <c r="H253" s="32" t="s">
        <v>862</v>
      </c>
    </row>
    <row r="254" spans="1:8" ht="15" customHeight="1">
      <c r="A254" s="85">
        <v>45266</v>
      </c>
      <c r="B254" s="32" t="s">
        <v>1191</v>
      </c>
      <c r="C254" s="31" t="s">
        <v>1192</v>
      </c>
      <c r="D254" s="31" t="s">
        <v>1237</v>
      </c>
      <c r="E254" s="31" t="s">
        <v>575</v>
      </c>
      <c r="F254" s="86">
        <v>502513</v>
      </c>
      <c r="G254" s="32">
        <v>4.42</v>
      </c>
      <c r="H254" s="32" t="s">
        <v>862</v>
      </c>
    </row>
    <row r="255" spans="1:8" ht="15" customHeight="1">
      <c r="A255" s="85">
        <v>45266</v>
      </c>
      <c r="B255" s="32" t="s">
        <v>1193</v>
      </c>
      <c r="C255" s="31" t="s">
        <v>1194</v>
      </c>
      <c r="D255" s="31" t="s">
        <v>1026</v>
      </c>
      <c r="E255" s="31" t="s">
        <v>575</v>
      </c>
      <c r="F255" s="86">
        <v>274414</v>
      </c>
      <c r="G255" s="32">
        <v>180.89</v>
      </c>
      <c r="H255" s="32" t="s">
        <v>862</v>
      </c>
    </row>
    <row r="256" spans="1:8" ht="15" customHeight="1">
      <c r="A256" s="85">
        <v>45266</v>
      </c>
      <c r="B256" s="32" t="s">
        <v>1193</v>
      </c>
      <c r="C256" s="31" t="s">
        <v>1194</v>
      </c>
      <c r="D256" s="31" t="s">
        <v>1238</v>
      </c>
      <c r="E256" s="31" t="s">
        <v>575</v>
      </c>
      <c r="F256" s="86">
        <v>1320723</v>
      </c>
      <c r="G256" s="32">
        <v>180.1</v>
      </c>
      <c r="H256" s="32" t="s">
        <v>862</v>
      </c>
    </row>
    <row r="257" spans="1:8" ht="15" customHeight="1">
      <c r="A257" s="85">
        <v>45266</v>
      </c>
      <c r="B257" s="32" t="s">
        <v>1193</v>
      </c>
      <c r="C257" s="31" t="s">
        <v>1194</v>
      </c>
      <c r="D257" s="31" t="s">
        <v>1239</v>
      </c>
      <c r="E257" s="31" t="s">
        <v>575</v>
      </c>
      <c r="F257" s="86">
        <v>2377359</v>
      </c>
      <c r="G257" s="32">
        <v>179.37</v>
      </c>
      <c r="H257" s="32" t="s">
        <v>862</v>
      </c>
    </row>
    <row r="258" spans="1:8" ht="15" customHeight="1">
      <c r="A258" s="85">
        <v>45266</v>
      </c>
      <c r="B258" s="32" t="s">
        <v>1193</v>
      </c>
      <c r="C258" s="31" t="s">
        <v>1194</v>
      </c>
      <c r="D258" s="31" t="s">
        <v>1195</v>
      </c>
      <c r="E258" s="31" t="s">
        <v>575</v>
      </c>
      <c r="F258" s="86">
        <v>34331</v>
      </c>
      <c r="G258" s="32">
        <v>195</v>
      </c>
      <c r="H258" s="32" t="s">
        <v>862</v>
      </c>
    </row>
    <row r="259" spans="1:8" ht="15" customHeight="1">
      <c r="A259" s="85">
        <v>45266</v>
      </c>
      <c r="B259" s="32" t="s">
        <v>1193</v>
      </c>
      <c r="C259" s="31" t="s">
        <v>1194</v>
      </c>
      <c r="D259" s="31" t="s">
        <v>1196</v>
      </c>
      <c r="E259" s="31" t="s">
        <v>575</v>
      </c>
      <c r="F259" s="86">
        <v>433886</v>
      </c>
      <c r="G259" s="32">
        <v>180.87</v>
      </c>
      <c r="H259" s="32" t="s">
        <v>862</v>
      </c>
    </row>
    <row r="260" spans="1:8" ht="15" customHeight="1">
      <c r="A260" s="85">
        <v>45266</v>
      </c>
      <c r="B260" s="32" t="s">
        <v>1193</v>
      </c>
      <c r="C260" s="31" t="s">
        <v>1194</v>
      </c>
      <c r="D260" s="31" t="s">
        <v>1198</v>
      </c>
      <c r="E260" s="31" t="s">
        <v>575</v>
      </c>
      <c r="F260" s="86">
        <v>280526</v>
      </c>
      <c r="G260" s="32">
        <v>181.39</v>
      </c>
      <c r="H260" s="32" t="s">
        <v>862</v>
      </c>
    </row>
    <row r="261" spans="1:8" ht="15" customHeight="1">
      <c r="A261" s="85">
        <v>45266</v>
      </c>
      <c r="B261" s="32" t="s">
        <v>1193</v>
      </c>
      <c r="C261" s="31" t="s">
        <v>1194</v>
      </c>
      <c r="D261" s="31" t="s">
        <v>576</v>
      </c>
      <c r="E261" s="31" t="s">
        <v>575</v>
      </c>
      <c r="F261" s="86">
        <v>821675</v>
      </c>
      <c r="G261" s="32">
        <v>180.6</v>
      </c>
      <c r="H261" s="32" t="s">
        <v>862</v>
      </c>
    </row>
    <row r="262" spans="1:8" ht="15" customHeight="1">
      <c r="A262" s="85">
        <v>45266</v>
      </c>
      <c r="B262" s="32" t="s">
        <v>1193</v>
      </c>
      <c r="C262" s="31" t="s">
        <v>1194</v>
      </c>
      <c r="D262" s="31" t="s">
        <v>1240</v>
      </c>
      <c r="E262" s="31" t="s">
        <v>575</v>
      </c>
      <c r="F262" s="86">
        <v>923286</v>
      </c>
      <c r="G262" s="32">
        <v>178.13</v>
      </c>
      <c r="H262" s="32" t="s">
        <v>862</v>
      </c>
    </row>
    <row r="263" spans="1:8" ht="15" customHeight="1">
      <c r="A263" s="85">
        <v>45266</v>
      </c>
      <c r="B263" s="32" t="s">
        <v>1193</v>
      </c>
      <c r="C263" s="31" t="s">
        <v>1194</v>
      </c>
      <c r="D263" s="31" t="s">
        <v>1241</v>
      </c>
      <c r="E263" s="31" t="s">
        <v>575</v>
      </c>
      <c r="F263" s="86">
        <v>1394289</v>
      </c>
      <c r="G263" s="32">
        <v>178.1</v>
      </c>
      <c r="H263" s="32" t="s">
        <v>862</v>
      </c>
    </row>
    <row r="264" spans="1:8" ht="15" customHeight="1">
      <c r="A264" s="85">
        <v>45266</v>
      </c>
      <c r="B264" s="32" t="s">
        <v>1193</v>
      </c>
      <c r="C264" s="31" t="s">
        <v>1194</v>
      </c>
      <c r="D264" s="31" t="s">
        <v>1242</v>
      </c>
      <c r="E264" s="31" t="s">
        <v>575</v>
      </c>
      <c r="F264" s="86">
        <v>1394289</v>
      </c>
      <c r="G264" s="32">
        <v>178.2</v>
      </c>
      <c r="H264" s="32" t="s">
        <v>862</v>
      </c>
    </row>
    <row r="265" spans="1:8" ht="15" customHeight="1">
      <c r="A265" s="85">
        <v>45266</v>
      </c>
      <c r="B265" s="32" t="s">
        <v>1193</v>
      </c>
      <c r="C265" s="31" t="s">
        <v>1194</v>
      </c>
      <c r="D265" s="31" t="s">
        <v>1024</v>
      </c>
      <c r="E265" s="31" t="s">
        <v>575</v>
      </c>
      <c r="F265" s="86">
        <v>392419</v>
      </c>
      <c r="G265" s="32">
        <v>180.57</v>
      </c>
      <c r="H265" s="32" t="s">
        <v>862</v>
      </c>
    </row>
    <row r="266" spans="1:8" ht="15" customHeight="1">
      <c r="A266" s="85">
        <v>45266</v>
      </c>
      <c r="B266" s="32" t="s">
        <v>1193</v>
      </c>
      <c r="C266" s="31" t="s">
        <v>1194</v>
      </c>
      <c r="D266" s="31" t="s">
        <v>910</v>
      </c>
      <c r="E266" s="31" t="s">
        <v>575</v>
      </c>
      <c r="F266" s="86">
        <v>686517</v>
      </c>
      <c r="G266" s="32">
        <v>181.59</v>
      </c>
      <c r="H266" s="32" t="s">
        <v>862</v>
      </c>
    </row>
    <row r="267" spans="1:8" ht="15" customHeight="1">
      <c r="A267" s="85">
        <v>45266</v>
      </c>
      <c r="B267" s="32" t="s">
        <v>1199</v>
      </c>
      <c r="C267" s="31" t="s">
        <v>1200</v>
      </c>
      <c r="D267" s="31" t="s">
        <v>1045</v>
      </c>
      <c r="E267" s="31" t="s">
        <v>575</v>
      </c>
      <c r="F267" s="86">
        <v>519851</v>
      </c>
      <c r="G267" s="32">
        <v>100.87</v>
      </c>
      <c r="H267" s="32" t="s">
        <v>862</v>
      </c>
    </row>
    <row r="268" spans="1:8" ht="15" customHeight="1">
      <c r="A268" s="85">
        <v>45266</v>
      </c>
      <c r="B268" s="32" t="s">
        <v>1199</v>
      </c>
      <c r="C268" s="31" t="s">
        <v>1200</v>
      </c>
      <c r="D268" s="31" t="s">
        <v>576</v>
      </c>
      <c r="E268" s="31" t="s">
        <v>575</v>
      </c>
      <c r="F268" s="86">
        <v>508399</v>
      </c>
      <c r="G268" s="32">
        <v>96.61</v>
      </c>
      <c r="H268" s="32" t="s">
        <v>862</v>
      </c>
    </row>
    <row r="269" spans="1:8" ht="15" customHeight="1">
      <c r="A269" s="85">
        <v>45266</v>
      </c>
      <c r="B269" s="32" t="s">
        <v>1201</v>
      </c>
      <c r="C269" s="31" t="s">
        <v>1202</v>
      </c>
      <c r="D269" s="31" t="s">
        <v>884</v>
      </c>
      <c r="E269" s="31" t="s">
        <v>575</v>
      </c>
      <c r="F269" s="86">
        <v>185729</v>
      </c>
      <c r="G269" s="32">
        <v>54.7</v>
      </c>
      <c r="H269" s="32" t="s">
        <v>862</v>
      </c>
    </row>
    <row r="270" spans="1:8" ht="15" customHeight="1">
      <c r="A270" s="85">
        <v>45266</v>
      </c>
      <c r="B270" s="32" t="s">
        <v>527</v>
      </c>
      <c r="C270" s="31" t="s">
        <v>1027</v>
      </c>
      <c r="D270" s="31" t="s">
        <v>1026</v>
      </c>
      <c r="E270" s="31" t="s">
        <v>575</v>
      </c>
      <c r="F270" s="86">
        <v>835120</v>
      </c>
      <c r="G270" s="32">
        <v>438.42</v>
      </c>
      <c r="H270" s="32" t="s">
        <v>862</v>
      </c>
    </row>
    <row r="271" spans="1:8" ht="15" customHeight="1">
      <c r="A271" s="85">
        <v>45266</v>
      </c>
      <c r="B271" s="32" t="s">
        <v>527</v>
      </c>
      <c r="C271" s="31" t="s">
        <v>1027</v>
      </c>
      <c r="D271" s="31" t="s">
        <v>1046</v>
      </c>
      <c r="E271" s="31" t="s">
        <v>575</v>
      </c>
      <c r="F271" s="86">
        <v>1590000</v>
      </c>
      <c r="G271" s="32">
        <v>437.51</v>
      </c>
      <c r="H271" s="32" t="s">
        <v>862</v>
      </c>
    </row>
    <row r="272" spans="1:8" ht="15" customHeight="1">
      <c r="A272" s="85">
        <v>45266</v>
      </c>
      <c r="B272" s="32" t="s">
        <v>1203</v>
      </c>
      <c r="C272" s="31" t="s">
        <v>1204</v>
      </c>
      <c r="D272" s="31" t="s">
        <v>1011</v>
      </c>
      <c r="E272" s="31" t="s">
        <v>575</v>
      </c>
      <c r="F272" s="86">
        <v>69259</v>
      </c>
      <c r="G272" s="32">
        <v>141.69999999999999</v>
      </c>
      <c r="H272" s="32" t="s">
        <v>862</v>
      </c>
    </row>
    <row r="273" spans="1:8" ht="15" customHeight="1">
      <c r="A273" s="85">
        <v>45266</v>
      </c>
      <c r="B273" s="32" t="s">
        <v>1029</v>
      </c>
      <c r="C273" s="31" t="s">
        <v>1030</v>
      </c>
      <c r="D273" s="31" t="s">
        <v>1011</v>
      </c>
      <c r="E273" s="31" t="s">
        <v>575</v>
      </c>
      <c r="F273" s="86">
        <v>880303</v>
      </c>
      <c r="G273" s="32">
        <v>14</v>
      </c>
      <c r="H273" s="32" t="s">
        <v>862</v>
      </c>
    </row>
    <row r="274" spans="1:8" ht="15" customHeight="1">
      <c r="A274" s="85">
        <v>45266</v>
      </c>
      <c r="B274" s="32" t="s">
        <v>1029</v>
      </c>
      <c r="C274" s="31" t="s">
        <v>1030</v>
      </c>
      <c r="D274" s="31" t="s">
        <v>1031</v>
      </c>
      <c r="E274" s="31" t="s">
        <v>575</v>
      </c>
      <c r="F274" s="86">
        <v>250000</v>
      </c>
      <c r="G274" s="32">
        <v>14</v>
      </c>
      <c r="H274" s="32" t="s">
        <v>862</v>
      </c>
    </row>
    <row r="275" spans="1:8" ht="15" customHeight="1">
      <c r="A275" s="85">
        <v>45266</v>
      </c>
      <c r="B275" s="32" t="s">
        <v>1205</v>
      </c>
      <c r="C275" s="31" t="s">
        <v>1206</v>
      </c>
      <c r="D275" s="31" t="s">
        <v>1196</v>
      </c>
      <c r="E275" s="31" t="s">
        <v>575</v>
      </c>
      <c r="F275" s="86">
        <v>1029198</v>
      </c>
      <c r="G275" s="32">
        <v>91.66</v>
      </c>
      <c r="H275" s="32" t="s">
        <v>862</v>
      </c>
    </row>
    <row r="276" spans="1:8" ht="15" customHeight="1">
      <c r="A276" s="85">
        <v>45266</v>
      </c>
      <c r="B276" s="32" t="s">
        <v>531</v>
      </c>
      <c r="C276" s="31" t="s">
        <v>1207</v>
      </c>
      <c r="D276" s="31" t="s">
        <v>891</v>
      </c>
      <c r="E276" s="31" t="s">
        <v>575</v>
      </c>
      <c r="F276" s="86">
        <v>9536304</v>
      </c>
      <c r="G276" s="32">
        <v>54.63</v>
      </c>
      <c r="H276" s="32" t="s">
        <v>862</v>
      </c>
    </row>
    <row r="277" spans="1:8" ht="15" customHeight="1">
      <c r="A277" s="85">
        <v>45266</v>
      </c>
      <c r="B277" s="32" t="s">
        <v>1032</v>
      </c>
      <c r="C277" s="31" t="s">
        <v>1033</v>
      </c>
      <c r="D277" s="31" t="s">
        <v>1034</v>
      </c>
      <c r="E277" s="31" t="s">
        <v>575</v>
      </c>
      <c r="F277" s="86">
        <v>100685</v>
      </c>
      <c r="G277" s="32">
        <v>150.19999999999999</v>
      </c>
      <c r="H277" s="32" t="s">
        <v>862</v>
      </c>
    </row>
    <row r="278" spans="1:8" ht="15" customHeight="1">
      <c r="A278" s="85">
        <v>45266</v>
      </c>
      <c r="B278" s="32" t="s">
        <v>1032</v>
      </c>
      <c r="C278" s="31" t="s">
        <v>1033</v>
      </c>
      <c r="D278" s="31" t="s">
        <v>929</v>
      </c>
      <c r="E278" s="31" t="s">
        <v>575</v>
      </c>
      <c r="F278" s="86">
        <v>19405</v>
      </c>
      <c r="G278" s="32">
        <v>149.94999999999999</v>
      </c>
      <c r="H278" s="32" t="s">
        <v>862</v>
      </c>
    </row>
    <row r="279" spans="1:8" ht="15" customHeight="1">
      <c r="A279" s="85">
        <v>45266</v>
      </c>
      <c r="B279" s="32" t="s">
        <v>1209</v>
      </c>
      <c r="C279" s="31" t="s">
        <v>1210</v>
      </c>
      <c r="D279" s="31" t="s">
        <v>576</v>
      </c>
      <c r="E279" s="31" t="s">
        <v>575</v>
      </c>
      <c r="F279" s="86">
        <v>113961</v>
      </c>
      <c r="G279" s="32">
        <v>451.54</v>
      </c>
      <c r="H279" s="32" t="s">
        <v>862</v>
      </c>
    </row>
    <row r="280" spans="1:8" ht="15" customHeight="1">
      <c r="A280" s="85"/>
      <c r="B280" s="32"/>
      <c r="C280" s="31"/>
      <c r="D280" s="31"/>
      <c r="E280" s="31"/>
      <c r="F280" s="86"/>
      <c r="G280" s="32"/>
      <c r="H280" s="32"/>
    </row>
    <row r="281" spans="1:8" ht="15" customHeight="1">
      <c r="A281" s="85"/>
      <c r="B281" s="32"/>
      <c r="C281" s="31"/>
      <c r="D281" s="31"/>
      <c r="E281" s="31"/>
      <c r="F281" s="86"/>
      <c r="G281" s="32"/>
      <c r="H281" s="32"/>
    </row>
    <row r="282" spans="1:8" ht="15" customHeight="1">
      <c r="A282" s="85"/>
      <c r="B282" s="32"/>
      <c r="C282" s="31"/>
      <c r="D282" s="31"/>
      <c r="E282" s="31"/>
      <c r="F282" s="86"/>
      <c r="G282" s="32"/>
      <c r="H282" s="32"/>
    </row>
    <row r="283" spans="1:8" ht="15" customHeight="1">
      <c r="A283" s="85"/>
      <c r="B283" s="32"/>
      <c r="C283" s="31"/>
      <c r="D283" s="31"/>
      <c r="E283" s="31"/>
      <c r="F283" s="86"/>
      <c r="G283" s="32"/>
      <c r="H283" s="32"/>
    </row>
    <row r="284" spans="1:8" ht="15" customHeight="1">
      <c r="A284" s="85"/>
      <c r="B284" s="32"/>
      <c r="C284" s="31"/>
      <c r="D284" s="31"/>
      <c r="E284" s="31"/>
      <c r="F284" s="86"/>
      <c r="G284" s="32"/>
      <c r="H284" s="32"/>
    </row>
    <row r="285" spans="1:8" ht="15" customHeight="1">
      <c r="A285" s="85"/>
      <c r="B285" s="32"/>
      <c r="C285" s="31"/>
      <c r="D285" s="31"/>
      <c r="E285" s="31"/>
      <c r="F285" s="86"/>
      <c r="G285" s="32"/>
      <c r="H285" s="32"/>
    </row>
    <row r="286" spans="1:8" ht="15" customHeight="1">
      <c r="A286" s="85"/>
      <c r="B286" s="32"/>
      <c r="C286" s="31"/>
      <c r="D286" s="31"/>
      <c r="E286" s="31"/>
      <c r="F286" s="86"/>
      <c r="G286" s="32"/>
      <c r="H286" s="32"/>
    </row>
    <row r="287" spans="1:8" ht="15" customHeight="1">
      <c r="A287" s="85"/>
      <c r="B287" s="32"/>
      <c r="C287" s="31"/>
      <c r="D287" s="31"/>
      <c r="E287" s="31"/>
      <c r="F287" s="86"/>
      <c r="G287" s="32"/>
      <c r="H287" s="32"/>
    </row>
    <row r="288" spans="1:8" ht="15" customHeight="1">
      <c r="A288" s="85"/>
      <c r="B288" s="32"/>
      <c r="C288" s="31"/>
      <c r="D288" s="31"/>
      <c r="E288" s="31"/>
      <c r="F288" s="86"/>
      <c r="G288" s="32"/>
      <c r="H288" s="32"/>
    </row>
    <row r="289" spans="1:8" ht="15" customHeight="1">
      <c r="A289" s="85"/>
      <c r="B289" s="32"/>
      <c r="C289" s="31"/>
      <c r="D289" s="31"/>
      <c r="E289" s="31"/>
      <c r="F289" s="86"/>
      <c r="G289" s="32"/>
      <c r="H289" s="32"/>
    </row>
    <row r="290" spans="1:8" ht="15" customHeight="1">
      <c r="A290" s="85"/>
      <c r="B290" s="32"/>
      <c r="C290" s="31"/>
      <c r="D290" s="31"/>
      <c r="E290" s="31"/>
      <c r="F290" s="86"/>
      <c r="G290" s="32"/>
      <c r="H290" s="32"/>
    </row>
    <row r="291" spans="1:8" ht="15" customHeight="1">
      <c r="A291" s="85"/>
      <c r="B291" s="32"/>
      <c r="C291" s="31"/>
      <c r="D291" s="31"/>
      <c r="E291" s="31"/>
      <c r="F291" s="86"/>
      <c r="G291" s="32"/>
      <c r="H291" s="32"/>
    </row>
    <row r="292" spans="1:8" ht="15" customHeight="1">
      <c r="A292" s="85"/>
      <c r="B292" s="32"/>
      <c r="C292" s="31"/>
      <c r="D292" s="31"/>
      <c r="E292" s="31"/>
      <c r="F292" s="86"/>
      <c r="G292" s="32"/>
      <c r="H292" s="32"/>
    </row>
    <row r="293" spans="1:8" ht="15" customHeight="1">
      <c r="A293" s="85"/>
      <c r="B293" s="32"/>
      <c r="C293" s="31"/>
      <c r="D293" s="31"/>
      <c r="E293" s="31"/>
      <c r="F293" s="86"/>
      <c r="G293" s="32"/>
      <c r="H293" s="32"/>
    </row>
    <row r="294" spans="1:8" ht="15" customHeight="1">
      <c r="A294" s="85"/>
      <c r="B294" s="32"/>
      <c r="C294" s="31"/>
      <c r="D294" s="31"/>
      <c r="E294" s="31"/>
      <c r="F294" s="86"/>
      <c r="G294" s="32"/>
      <c r="H294" s="32"/>
    </row>
    <row r="295" spans="1:8" ht="15" customHeight="1">
      <c r="A295" s="85"/>
      <c r="B295" s="32"/>
      <c r="C295" s="31"/>
      <c r="D295" s="31"/>
      <c r="E295" s="31"/>
      <c r="F295" s="86"/>
      <c r="G295" s="32"/>
      <c r="H295" s="32"/>
    </row>
    <row r="296" spans="1:8" ht="15" customHeight="1">
      <c r="A296" s="85"/>
      <c r="B296" s="32"/>
      <c r="C296" s="31"/>
      <c r="D296" s="31"/>
      <c r="E296" s="31"/>
      <c r="F296" s="86"/>
      <c r="G296" s="32"/>
      <c r="H296" s="32"/>
    </row>
    <row r="297" spans="1:8" ht="15" customHeight="1">
      <c r="A297" s="85"/>
      <c r="B297" s="32"/>
      <c r="C297" s="31"/>
      <c r="D297" s="31"/>
      <c r="E297" s="31"/>
      <c r="F297" s="86"/>
      <c r="G297" s="32"/>
      <c r="H297" s="32"/>
    </row>
    <row r="298" spans="1:8" ht="15" customHeight="1">
      <c r="A298" s="85"/>
      <c r="B298" s="32"/>
      <c r="C298" s="31"/>
      <c r="D298" s="31"/>
      <c r="E298" s="31"/>
      <c r="F298" s="86"/>
      <c r="G298" s="32"/>
      <c r="H298" s="32"/>
    </row>
    <row r="299" spans="1:8" ht="15" customHeight="1">
      <c r="A299" s="85"/>
      <c r="B299" s="32"/>
      <c r="C299" s="31"/>
      <c r="D299" s="31"/>
      <c r="E299" s="31"/>
      <c r="F299" s="86"/>
      <c r="G299" s="32"/>
      <c r="H299" s="32"/>
    </row>
    <row r="300" spans="1:8" ht="15" customHeight="1">
      <c r="A300" s="85"/>
      <c r="B300" s="32"/>
      <c r="C300" s="31"/>
      <c r="D300" s="31"/>
      <c r="E300" s="31"/>
      <c r="F300" s="86"/>
      <c r="G300" s="32"/>
      <c r="H300" s="32"/>
    </row>
    <row r="301" spans="1:8" ht="15" customHeight="1">
      <c r="A301" s="85"/>
      <c r="B301" s="32"/>
      <c r="C301" s="31"/>
      <c r="D301" s="31"/>
      <c r="E301" s="31"/>
      <c r="F301" s="86"/>
      <c r="G301" s="32"/>
      <c r="H301" s="32"/>
    </row>
    <row r="302" spans="1:8" ht="15" customHeight="1">
      <c r="A302" s="85"/>
      <c r="B302" s="32"/>
      <c r="C302" s="31"/>
      <c r="D302" s="31"/>
      <c r="E302" s="31"/>
      <c r="F302" s="86"/>
      <c r="G302" s="32"/>
      <c r="H302" s="32"/>
    </row>
    <row r="303" spans="1:8" ht="15" customHeight="1">
      <c r="A303" s="85"/>
      <c r="B303" s="32"/>
      <c r="C303" s="31"/>
      <c r="D303" s="31"/>
      <c r="E303" s="31"/>
      <c r="F303" s="86"/>
      <c r="G303" s="32"/>
      <c r="H303" s="32"/>
    </row>
    <row r="304" spans="1:8" ht="15" customHeight="1">
      <c r="A304" s="85"/>
      <c r="B304" s="32"/>
      <c r="C304" s="31"/>
      <c r="D304" s="31"/>
      <c r="E304" s="31"/>
      <c r="F304" s="86"/>
      <c r="G304" s="32"/>
      <c r="H304" s="32"/>
    </row>
    <row r="305" spans="1:8" ht="15" customHeight="1">
      <c r="A305" s="85"/>
      <c r="B305" s="32"/>
      <c r="C305" s="31"/>
      <c r="D305" s="31"/>
      <c r="E305" s="31"/>
      <c r="F305" s="86"/>
      <c r="G305" s="32"/>
      <c r="H305" s="32"/>
    </row>
    <row r="306" spans="1:8" ht="15" customHeight="1">
      <c r="A306" s="85"/>
      <c r="B306" s="32"/>
      <c r="C306" s="31"/>
      <c r="D306" s="31"/>
      <c r="E306" s="31"/>
      <c r="F306" s="86"/>
      <c r="G306" s="32"/>
      <c r="H306" s="32"/>
    </row>
    <row r="307" spans="1:8" ht="15" customHeight="1">
      <c r="A307" s="85"/>
      <c r="B307" s="32"/>
      <c r="C307" s="31"/>
      <c r="D307" s="31"/>
      <c r="E307" s="31"/>
      <c r="F307" s="86"/>
      <c r="G307" s="32"/>
      <c r="H307" s="32"/>
    </row>
    <row r="308" spans="1:8" ht="15" customHeight="1">
      <c r="A308" s="85"/>
      <c r="B308" s="32"/>
      <c r="C308" s="31"/>
      <c r="D308" s="31"/>
      <c r="E308" s="31"/>
      <c r="F308" s="86"/>
      <c r="G308" s="32"/>
      <c r="H308" s="32"/>
    </row>
    <row r="309" spans="1:8" ht="15" customHeight="1">
      <c r="A309" s="85"/>
      <c r="B309" s="32"/>
      <c r="C309" s="31"/>
      <c r="D309" s="31"/>
      <c r="E309" s="31"/>
      <c r="F309" s="86"/>
      <c r="G309" s="32"/>
      <c r="H309" s="32"/>
    </row>
    <row r="310" spans="1:8" ht="15" customHeight="1">
      <c r="A310" s="85"/>
      <c r="B310" s="32"/>
      <c r="C310" s="31"/>
      <c r="D310" s="31"/>
      <c r="E310" s="31"/>
      <c r="F310" s="86"/>
      <c r="G310" s="32"/>
      <c r="H310" s="32"/>
    </row>
    <row r="311" spans="1:8" ht="15" customHeight="1">
      <c r="A311" s="85"/>
      <c r="B311" s="32"/>
      <c r="C311" s="31"/>
      <c r="D311" s="31"/>
      <c r="E311" s="31"/>
      <c r="F311" s="86"/>
      <c r="G311" s="32"/>
      <c r="H311" s="32"/>
    </row>
    <row r="312" spans="1:8" ht="15" customHeight="1">
      <c r="A312" s="85"/>
      <c r="B312" s="32"/>
      <c r="C312" s="31"/>
      <c r="D312" s="31"/>
      <c r="E312" s="31"/>
      <c r="F312" s="86"/>
      <c r="G312" s="32"/>
      <c r="H312" s="32"/>
    </row>
    <row r="313" spans="1:8" ht="15" customHeight="1">
      <c r="A313" s="85"/>
      <c r="B313" s="32"/>
      <c r="C313" s="31"/>
      <c r="D313" s="31"/>
      <c r="E313" s="31"/>
      <c r="F313" s="86"/>
      <c r="G313" s="32"/>
      <c r="H313" s="32"/>
    </row>
    <row r="314" spans="1:8" ht="15" customHeight="1">
      <c r="A314" s="85"/>
      <c r="B314" s="32"/>
      <c r="C314" s="31"/>
      <c r="D314" s="31"/>
      <c r="E314" s="31"/>
      <c r="F314" s="86"/>
      <c r="G314" s="32"/>
      <c r="H314" s="32"/>
    </row>
    <row r="315" spans="1:8" ht="15" customHeight="1">
      <c r="A315" s="85"/>
      <c r="B315" s="32"/>
      <c r="C315" s="31"/>
      <c r="D315" s="31"/>
      <c r="E315" s="31"/>
      <c r="F315" s="86"/>
      <c r="G315" s="32"/>
      <c r="H315" s="32"/>
    </row>
    <row r="316" spans="1:8" ht="15" customHeight="1">
      <c r="A316" s="85"/>
      <c r="B316" s="32"/>
      <c r="C316" s="31"/>
      <c r="D316" s="31"/>
      <c r="E316" s="31"/>
      <c r="F316" s="86"/>
      <c r="G316" s="32"/>
      <c r="H316" s="32"/>
    </row>
    <row r="317" spans="1:8" ht="15" customHeight="1">
      <c r="A317" s="85"/>
      <c r="B317" s="32"/>
      <c r="C317" s="31"/>
      <c r="D317" s="31"/>
      <c r="E317" s="31"/>
      <c r="F317" s="86"/>
      <c r="G317" s="32"/>
      <c r="H317" s="32"/>
    </row>
    <row r="318" spans="1:8" ht="15" customHeight="1">
      <c r="A318" s="85"/>
      <c r="B318" s="32"/>
      <c r="C318" s="31"/>
      <c r="D318" s="31"/>
      <c r="E318" s="31"/>
      <c r="F318" s="86"/>
      <c r="G318" s="32"/>
      <c r="H318" s="32"/>
    </row>
    <row r="319" spans="1:8" ht="15" customHeight="1">
      <c r="A319" s="85"/>
      <c r="B319" s="32"/>
      <c r="C319" s="31"/>
      <c r="D319" s="31"/>
      <c r="E319" s="31"/>
      <c r="F319" s="86"/>
      <c r="G319" s="32"/>
      <c r="H319" s="32"/>
    </row>
    <row r="320" spans="1:8" ht="15" customHeight="1">
      <c r="A320" s="85"/>
      <c r="B320" s="32"/>
      <c r="C320" s="31"/>
      <c r="D320" s="31"/>
      <c r="E320" s="31"/>
      <c r="F320" s="86"/>
      <c r="G320" s="32"/>
      <c r="H320" s="32"/>
    </row>
    <row r="321" spans="1:8" ht="15" customHeight="1">
      <c r="A321" s="85"/>
      <c r="B321" s="32"/>
      <c r="C321" s="31"/>
      <c r="D321" s="31"/>
      <c r="E321" s="31"/>
      <c r="F321" s="86"/>
      <c r="G321" s="32"/>
      <c r="H321" s="32"/>
    </row>
    <row r="322" spans="1:8" ht="15" customHeight="1">
      <c r="A322" s="85"/>
      <c r="B322" s="32"/>
      <c r="C322" s="31"/>
      <c r="D322" s="31"/>
      <c r="E322" s="31"/>
      <c r="F322" s="86"/>
      <c r="G322" s="32"/>
      <c r="H322" s="32"/>
    </row>
    <row r="323" spans="1:8" ht="15" customHeight="1">
      <c r="A323" s="85"/>
      <c r="B323" s="32"/>
      <c r="C323" s="31"/>
      <c r="D323" s="31"/>
      <c r="E323" s="31"/>
      <c r="F323" s="86"/>
      <c r="G323" s="32"/>
      <c r="H323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61"/>
  <sheetViews>
    <sheetView zoomScale="80" zoomScaleNormal="80" workbookViewId="0">
      <selection activeCell="O51" sqref="O51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930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45267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96" t="s">
        <v>589</v>
      </c>
      <c r="P9" s="231" t="s">
        <v>590</v>
      </c>
      <c r="Q9" s="233" t="s">
        <v>880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2">
        <v>1</v>
      </c>
      <c r="B10" s="283">
        <v>45189</v>
      </c>
      <c r="C10" s="284"/>
      <c r="D10" s="285" t="s">
        <v>211</v>
      </c>
      <c r="E10" s="286" t="s">
        <v>591</v>
      </c>
      <c r="F10" s="223">
        <v>2335</v>
      </c>
      <c r="G10" s="218">
        <v>2235</v>
      </c>
      <c r="H10" s="223">
        <v>2451</v>
      </c>
      <c r="I10" s="223" t="s">
        <v>872</v>
      </c>
      <c r="J10" s="287" t="s">
        <v>1048</v>
      </c>
      <c r="K10" s="287">
        <f t="shared" ref="K10" si="0">H10-F10</f>
        <v>116</v>
      </c>
      <c r="L10" s="288">
        <f>(F10*-0.3)/100</f>
        <v>-7.0049999999999999</v>
      </c>
      <c r="M10" s="289">
        <f t="shared" ref="M10" si="1">(K10+L10)/F10</f>
        <v>4.6678800856531054E-2</v>
      </c>
      <c r="N10" s="287" t="s">
        <v>594</v>
      </c>
      <c r="O10" s="290">
        <v>45266</v>
      </c>
      <c r="P10" s="291"/>
      <c r="Q10" s="276">
        <v>45203</v>
      </c>
      <c r="S10" s="37" t="s">
        <v>593</v>
      </c>
    </row>
    <row r="11" spans="1:27" ht="15" customHeight="1">
      <c r="A11" s="225">
        <v>2</v>
      </c>
      <c r="B11" s="221">
        <v>45190</v>
      </c>
      <c r="C11" s="226"/>
      <c r="D11" s="230" t="s">
        <v>547</v>
      </c>
      <c r="E11" s="227" t="s">
        <v>591</v>
      </c>
      <c r="F11" s="220" t="s">
        <v>873</v>
      </c>
      <c r="G11" s="222">
        <v>276</v>
      </c>
      <c r="H11" s="220"/>
      <c r="I11" s="220" t="s">
        <v>874</v>
      </c>
      <c r="J11" s="222" t="s">
        <v>592</v>
      </c>
      <c r="K11" s="222"/>
      <c r="L11" s="224"/>
      <c r="M11" s="228"/>
      <c r="N11" s="222"/>
      <c r="O11" s="229"/>
      <c r="P11" s="224">
        <f>VLOOKUP(D11,'MidCap Intra'!$B$11:$C$568,2,0)</f>
        <v>300.2</v>
      </c>
      <c r="Q11" s="276">
        <v>45208</v>
      </c>
      <c r="S11" s="37" t="s">
        <v>785</v>
      </c>
    </row>
    <row r="12" spans="1:27" ht="15" customHeight="1">
      <c r="A12" s="225">
        <v>3</v>
      </c>
      <c r="B12" s="221">
        <v>45212</v>
      </c>
      <c r="C12" s="226"/>
      <c r="D12" s="230" t="s">
        <v>229</v>
      </c>
      <c r="E12" s="227" t="s">
        <v>888</v>
      </c>
      <c r="F12" s="220" t="s">
        <v>889</v>
      </c>
      <c r="G12" s="222">
        <v>3321</v>
      </c>
      <c r="H12" s="220"/>
      <c r="I12" s="220" t="s">
        <v>876</v>
      </c>
      <c r="J12" s="222" t="s">
        <v>592</v>
      </c>
      <c r="K12" s="222"/>
      <c r="L12" s="224"/>
      <c r="M12" s="228"/>
      <c r="N12" s="222"/>
      <c r="O12" s="229"/>
      <c r="P12" s="224">
        <f>VLOOKUP(D12,'MidCap Intra'!$B$11:$C$568,2,0)</f>
        <v>3604.1</v>
      </c>
      <c r="Q12" s="276">
        <v>45218</v>
      </c>
      <c r="S12" s="37" t="s">
        <v>593</v>
      </c>
    </row>
    <row r="13" spans="1:27" ht="15" customHeight="1">
      <c r="A13" s="282">
        <v>4</v>
      </c>
      <c r="B13" s="283">
        <v>45224</v>
      </c>
      <c r="C13" s="284"/>
      <c r="D13" s="285" t="s">
        <v>138</v>
      </c>
      <c r="E13" s="286" t="s">
        <v>591</v>
      </c>
      <c r="F13" s="223">
        <v>916</v>
      </c>
      <c r="G13" s="218">
        <v>870</v>
      </c>
      <c r="H13" s="223">
        <v>972.5</v>
      </c>
      <c r="I13" s="223" t="s">
        <v>881</v>
      </c>
      <c r="J13" s="287" t="s">
        <v>963</v>
      </c>
      <c r="K13" s="287">
        <f t="shared" ref="K13" si="2">H13-F13</f>
        <v>56.5</v>
      </c>
      <c r="L13" s="288">
        <f>(F13*-0.3)/100</f>
        <v>-2.7480000000000002</v>
      </c>
      <c r="M13" s="289">
        <f t="shared" ref="M13" si="3">(K13+L13)/F13</f>
        <v>5.8681222707423583E-2</v>
      </c>
      <c r="N13" s="287" t="s">
        <v>594</v>
      </c>
      <c r="O13" s="290">
        <v>45264</v>
      </c>
      <c r="P13" s="291"/>
      <c r="Q13" s="276">
        <v>45225</v>
      </c>
      <c r="S13" s="37" t="s">
        <v>593</v>
      </c>
    </row>
    <row r="14" spans="1:27" ht="15" customHeight="1">
      <c r="A14" s="282">
        <v>5</v>
      </c>
      <c r="B14" s="283">
        <v>45236</v>
      </c>
      <c r="C14" s="284"/>
      <c r="D14" s="285" t="s">
        <v>769</v>
      </c>
      <c r="E14" s="286" t="s">
        <v>591</v>
      </c>
      <c r="F14" s="223">
        <v>189.5</v>
      </c>
      <c r="G14" s="218">
        <v>177</v>
      </c>
      <c r="H14" s="223">
        <v>200</v>
      </c>
      <c r="I14" s="223" t="s">
        <v>886</v>
      </c>
      <c r="J14" s="287" t="s">
        <v>946</v>
      </c>
      <c r="K14" s="287">
        <f t="shared" ref="K14" si="4">H14-F14</f>
        <v>10.5</v>
      </c>
      <c r="L14" s="288">
        <f>(F14*-0.3)/100</f>
        <v>-0.56850000000000001</v>
      </c>
      <c r="M14" s="289">
        <f t="shared" ref="M14" si="5">(K14+L14)/F14</f>
        <v>5.24089709762533E-2</v>
      </c>
      <c r="N14" s="287" t="s">
        <v>594</v>
      </c>
      <c r="O14" s="290">
        <v>45261</v>
      </c>
      <c r="P14" s="291"/>
      <c r="Q14" s="276"/>
      <c r="S14" s="37" t="s">
        <v>593</v>
      </c>
    </row>
    <row r="15" spans="1:27" ht="15" customHeight="1">
      <c r="A15" s="225">
        <v>6</v>
      </c>
      <c r="B15" s="221">
        <v>45238</v>
      </c>
      <c r="C15" s="226"/>
      <c r="D15" s="230" t="s">
        <v>429</v>
      </c>
      <c r="E15" s="227" t="s">
        <v>907</v>
      </c>
      <c r="F15" s="220" t="s">
        <v>906</v>
      </c>
      <c r="G15" s="222">
        <v>102.9</v>
      </c>
      <c r="H15" s="220"/>
      <c r="I15" s="220" t="s">
        <v>887</v>
      </c>
      <c r="J15" s="222" t="s">
        <v>592</v>
      </c>
      <c r="K15" s="222"/>
      <c r="L15" s="224"/>
      <c r="M15" s="228"/>
      <c r="N15" s="222"/>
      <c r="O15" s="229"/>
      <c r="P15" s="224">
        <f>VLOOKUP(D15,'MidCap Intra'!$B$11:$C$568,2,0)</f>
        <v>110.75</v>
      </c>
      <c r="Q15" s="276"/>
      <c r="S15" s="37" t="s">
        <v>593</v>
      </c>
    </row>
    <row r="16" spans="1:27" ht="15" customHeight="1">
      <c r="A16" s="225">
        <v>7</v>
      </c>
      <c r="B16" s="221">
        <v>45247</v>
      </c>
      <c r="C16" s="226"/>
      <c r="D16" s="230" t="s">
        <v>58</v>
      </c>
      <c r="E16" s="227" t="s">
        <v>591</v>
      </c>
      <c r="F16" s="220" t="s">
        <v>892</v>
      </c>
      <c r="G16" s="222">
        <v>163</v>
      </c>
      <c r="H16" s="220"/>
      <c r="I16" s="220" t="s">
        <v>893</v>
      </c>
      <c r="J16" s="222" t="s">
        <v>592</v>
      </c>
      <c r="K16" s="222"/>
      <c r="L16" s="224"/>
      <c r="M16" s="228"/>
      <c r="N16" s="222"/>
      <c r="O16" s="229"/>
      <c r="P16" s="224">
        <f>VLOOKUP(D16,'MidCap Intra'!$B$11:$C$568,2,0)</f>
        <v>176.7</v>
      </c>
      <c r="Q16" s="276"/>
      <c r="S16" s="37" t="s">
        <v>785</v>
      </c>
    </row>
    <row r="17" spans="1:39" ht="15" customHeight="1">
      <c r="A17" s="282">
        <v>8</v>
      </c>
      <c r="B17" s="283">
        <v>45247</v>
      </c>
      <c r="C17" s="284"/>
      <c r="D17" s="285" t="s">
        <v>54</v>
      </c>
      <c r="E17" s="286" t="s">
        <v>591</v>
      </c>
      <c r="F17" s="223">
        <v>422.5</v>
      </c>
      <c r="G17" s="218">
        <v>390</v>
      </c>
      <c r="H17" s="223">
        <v>457.5</v>
      </c>
      <c r="I17" s="223" t="s">
        <v>894</v>
      </c>
      <c r="J17" s="287" t="s">
        <v>942</v>
      </c>
      <c r="K17" s="287">
        <f t="shared" ref="K17" si="6">H17-F17</f>
        <v>35</v>
      </c>
      <c r="L17" s="288">
        <f>(F17*-0.3)/100</f>
        <v>-1.2675000000000001</v>
      </c>
      <c r="M17" s="289">
        <f t="shared" ref="M17" si="7">(K17+L17)/F17</f>
        <v>7.9840236686390537E-2</v>
      </c>
      <c r="N17" s="287" t="s">
        <v>594</v>
      </c>
      <c r="O17" s="290">
        <v>45264</v>
      </c>
      <c r="P17" s="291"/>
      <c r="Q17" s="276"/>
      <c r="S17" s="37" t="s">
        <v>593</v>
      </c>
    </row>
    <row r="18" spans="1:39" ht="15" customHeight="1">
      <c r="A18" s="225">
        <v>9</v>
      </c>
      <c r="B18" s="221">
        <v>45250</v>
      </c>
      <c r="C18" s="226"/>
      <c r="D18" s="230" t="s">
        <v>300</v>
      </c>
      <c r="E18" s="227" t="s">
        <v>591</v>
      </c>
      <c r="F18" s="220" t="s">
        <v>895</v>
      </c>
      <c r="G18" s="222">
        <v>34.35</v>
      </c>
      <c r="H18" s="220"/>
      <c r="I18" s="220" t="s">
        <v>896</v>
      </c>
      <c r="J18" s="222" t="s">
        <v>592</v>
      </c>
      <c r="K18" s="222"/>
      <c r="L18" s="224"/>
      <c r="M18" s="228"/>
      <c r="N18" s="222"/>
      <c r="O18" s="229"/>
      <c r="P18" s="224">
        <f>VLOOKUP(D18,'MidCap Intra'!$B$11:$C$568,2,0)</f>
        <v>36.25</v>
      </c>
      <c r="Q18" s="276"/>
      <c r="S18" s="37" t="s">
        <v>593</v>
      </c>
    </row>
    <row r="19" spans="1:39" ht="15" customHeight="1">
      <c r="A19" s="282">
        <v>10</v>
      </c>
      <c r="B19" s="283">
        <v>45250</v>
      </c>
      <c r="C19" s="284"/>
      <c r="D19" s="285" t="s">
        <v>490</v>
      </c>
      <c r="E19" s="286" t="s">
        <v>591</v>
      </c>
      <c r="F19" s="223">
        <v>164</v>
      </c>
      <c r="G19" s="218">
        <v>152</v>
      </c>
      <c r="H19" s="223">
        <v>174.25</v>
      </c>
      <c r="I19" s="223" t="s">
        <v>897</v>
      </c>
      <c r="J19" s="287" t="s">
        <v>953</v>
      </c>
      <c r="K19" s="287">
        <f t="shared" ref="K19" si="8">H19-F19</f>
        <v>10.25</v>
      </c>
      <c r="L19" s="288">
        <f>(F19*-0.3)/100</f>
        <v>-0.49199999999999994</v>
      </c>
      <c r="M19" s="289">
        <f t="shared" ref="M19" si="9">(K19+L19)/F19</f>
        <v>5.9500000000000004E-2</v>
      </c>
      <c r="N19" s="287" t="s">
        <v>594</v>
      </c>
      <c r="O19" s="290">
        <v>45264</v>
      </c>
      <c r="P19" s="291"/>
      <c r="Q19" s="276"/>
      <c r="S19" s="37" t="s">
        <v>593</v>
      </c>
    </row>
    <row r="20" spans="1:39" ht="15" customHeight="1">
      <c r="A20" s="282">
        <v>11</v>
      </c>
      <c r="B20" s="283">
        <v>45252</v>
      </c>
      <c r="C20" s="284"/>
      <c r="D20" s="285" t="s">
        <v>507</v>
      </c>
      <c r="E20" s="286" t="s">
        <v>591</v>
      </c>
      <c r="F20" s="223">
        <v>2805</v>
      </c>
      <c r="G20" s="218">
        <v>2540</v>
      </c>
      <c r="H20" s="223">
        <v>2990</v>
      </c>
      <c r="I20" s="223" t="s">
        <v>903</v>
      </c>
      <c r="J20" s="287" t="s">
        <v>1049</v>
      </c>
      <c r="K20" s="287">
        <f t="shared" ref="K20" si="10">H20-F20</f>
        <v>185</v>
      </c>
      <c r="L20" s="288">
        <f>(F20*-0.3)/100</f>
        <v>-8.4149999999999991</v>
      </c>
      <c r="M20" s="289">
        <f t="shared" ref="M20" si="11">(K20+L20)/F20</f>
        <v>6.2953654188948313E-2</v>
      </c>
      <c r="N20" s="287" t="s">
        <v>594</v>
      </c>
      <c r="O20" s="290">
        <v>45266</v>
      </c>
      <c r="P20" s="291"/>
      <c r="Q20" s="276"/>
      <c r="S20" s="37" t="s">
        <v>593</v>
      </c>
    </row>
    <row r="21" spans="1:39" ht="15" customHeight="1">
      <c r="A21" s="225">
        <v>12</v>
      </c>
      <c r="B21" s="221">
        <v>45258</v>
      </c>
      <c r="C21" s="226"/>
      <c r="D21" s="230" t="s">
        <v>168</v>
      </c>
      <c r="E21" s="227" t="s">
        <v>591</v>
      </c>
      <c r="F21" s="220" t="s">
        <v>908</v>
      </c>
      <c r="G21" s="222">
        <v>4990</v>
      </c>
      <c r="H21" s="220"/>
      <c r="I21" s="220" t="s">
        <v>869</v>
      </c>
      <c r="J21" s="222" t="s">
        <v>592</v>
      </c>
      <c r="K21" s="222"/>
      <c r="L21" s="224"/>
      <c r="M21" s="228"/>
      <c r="N21" s="222"/>
      <c r="O21" s="229"/>
      <c r="P21" s="224">
        <f>VLOOKUP(D21,'MidCap Intra'!$B$11:$C$568,2,0)</f>
        <v>5639.85</v>
      </c>
      <c r="Q21" s="276"/>
      <c r="S21" s="37" t="s">
        <v>593</v>
      </c>
    </row>
    <row r="22" spans="1:39" ht="15" customHeight="1">
      <c r="A22" s="282">
        <v>13</v>
      </c>
      <c r="B22" s="283">
        <v>45260</v>
      </c>
      <c r="C22" s="284"/>
      <c r="D22" s="285" t="s">
        <v>52</v>
      </c>
      <c r="E22" s="286" t="s">
        <v>591</v>
      </c>
      <c r="F22" s="223">
        <v>828</v>
      </c>
      <c r="G22" s="218">
        <v>780</v>
      </c>
      <c r="H22" s="223">
        <v>875</v>
      </c>
      <c r="I22" s="223" t="s">
        <v>917</v>
      </c>
      <c r="J22" s="287" t="s">
        <v>943</v>
      </c>
      <c r="K22" s="287">
        <f t="shared" ref="K22" si="12">H22-F22</f>
        <v>47</v>
      </c>
      <c r="L22" s="288">
        <f>(F22*-0.3)/100</f>
        <v>-2.484</v>
      </c>
      <c r="M22" s="289">
        <f t="shared" ref="M22" si="13">(K22+L22)/F22</f>
        <v>5.3763285024154589E-2</v>
      </c>
      <c r="N22" s="287" t="s">
        <v>594</v>
      </c>
      <c r="O22" s="290">
        <v>45264</v>
      </c>
      <c r="P22" s="291"/>
      <c r="Q22" s="276"/>
      <c r="S22" s="37" t="s">
        <v>593</v>
      </c>
    </row>
    <row r="23" spans="1:39" ht="15" customHeight="1">
      <c r="A23" s="225">
        <v>14</v>
      </c>
      <c r="B23" s="221">
        <v>45265</v>
      </c>
      <c r="C23" s="226"/>
      <c r="D23" s="230" t="s">
        <v>437</v>
      </c>
      <c r="E23" s="227" t="s">
        <v>591</v>
      </c>
      <c r="F23" s="220" t="s">
        <v>967</v>
      </c>
      <c r="G23" s="222">
        <v>254</v>
      </c>
      <c r="H23" s="220"/>
      <c r="I23" s="220" t="s">
        <v>960</v>
      </c>
      <c r="J23" s="222" t="s">
        <v>592</v>
      </c>
      <c r="K23" s="222"/>
      <c r="L23" s="224"/>
      <c r="M23" s="228"/>
      <c r="N23" s="222"/>
      <c r="O23" s="229"/>
      <c r="P23" s="273"/>
      <c r="Q23" s="276"/>
      <c r="S23" s="37"/>
    </row>
    <row r="24" spans="1:39" ht="15" customHeight="1">
      <c r="A24" s="225"/>
      <c r="B24" s="221"/>
      <c r="C24" s="226"/>
      <c r="E24" s="227"/>
      <c r="F24" s="220"/>
      <c r="G24" s="222"/>
      <c r="H24" s="220"/>
      <c r="I24" s="220"/>
      <c r="J24" s="222"/>
      <c r="K24" s="222"/>
      <c r="L24" s="224"/>
      <c r="M24" s="228"/>
      <c r="N24" s="222"/>
      <c r="O24" s="229"/>
      <c r="P24" s="273"/>
      <c r="Q24" s="276"/>
      <c r="S24" s="37"/>
    </row>
    <row r="25" spans="1:39" ht="15" customHeight="1">
      <c r="A25" s="225"/>
      <c r="B25" s="221"/>
      <c r="C25" s="226"/>
      <c r="D25" s="230"/>
      <c r="E25" s="227"/>
      <c r="F25" s="220"/>
      <c r="G25" s="222"/>
      <c r="H25" s="220"/>
      <c r="I25" s="220"/>
      <c r="J25" s="222"/>
      <c r="K25" s="222"/>
      <c r="L25" s="224"/>
      <c r="M25" s="228"/>
      <c r="N25" s="222"/>
      <c r="O25" s="229"/>
      <c r="P25" s="224"/>
      <c r="Q25" s="276"/>
      <c r="S25" s="37"/>
    </row>
    <row r="27" spans="1:39" ht="14.25" customHeight="1">
      <c r="A27" s="103"/>
      <c r="B27" s="104"/>
      <c r="C27" s="105"/>
      <c r="D27" s="106"/>
      <c r="E27" s="107"/>
      <c r="F27" s="107"/>
      <c r="G27" s="103"/>
      <c r="H27" s="107"/>
      <c r="I27" s="108"/>
      <c r="J27" s="109"/>
      <c r="K27" s="109"/>
      <c r="L27" s="110"/>
      <c r="M27" s="111"/>
      <c r="N27" s="112"/>
      <c r="O27" s="113"/>
      <c r="P27" s="114"/>
      <c r="Q27" s="114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15" t="s">
        <v>595</v>
      </c>
      <c r="B28" s="116"/>
      <c r="C28" s="117"/>
      <c r="E28" s="118"/>
      <c r="F28" s="118"/>
      <c r="G28" s="118"/>
      <c r="H28" s="118"/>
      <c r="I28" s="118"/>
      <c r="J28" s="119"/>
      <c r="K28" s="118"/>
      <c r="L28" s="120"/>
      <c r="M28" s="55"/>
      <c r="N28" s="119"/>
      <c r="O28" s="11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21" t="s">
        <v>596</v>
      </c>
      <c r="B29" s="115"/>
      <c r="C29" s="115"/>
      <c r="D29" s="115"/>
      <c r="E29" s="37"/>
      <c r="F29" s="122" t="s">
        <v>597</v>
      </c>
      <c r="G29" s="6"/>
      <c r="H29" s="6"/>
      <c r="I29" s="6"/>
      <c r="J29" s="123"/>
      <c r="K29" s="124"/>
      <c r="L29" s="124"/>
      <c r="M29" s="125"/>
      <c r="N29" s="1"/>
      <c r="O29" s="126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5" t="s">
        <v>598</v>
      </c>
      <c r="B30" s="115"/>
      <c r="C30" s="115"/>
      <c r="D30" s="115" t="s">
        <v>599</v>
      </c>
      <c r="E30" s="6"/>
      <c r="F30" s="122" t="s">
        <v>600</v>
      </c>
      <c r="G30" s="6"/>
      <c r="H30" s="6"/>
      <c r="I30" s="6"/>
      <c r="J30" s="123"/>
      <c r="K30" s="124"/>
      <c r="L30" s="124"/>
      <c r="M30" s="125"/>
      <c r="N30" s="1"/>
      <c r="O30" s="126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5"/>
      <c r="B31" s="115"/>
      <c r="C31" s="115"/>
      <c r="D31" s="115"/>
      <c r="E31" s="6"/>
      <c r="F31" s="6"/>
      <c r="G31" s="6"/>
      <c r="H31" s="6"/>
      <c r="I31" s="6"/>
      <c r="J31" s="127"/>
      <c r="K31" s="124"/>
      <c r="L31" s="124"/>
      <c r="M31" s="6"/>
      <c r="N31" s="128"/>
      <c r="O31" s="1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237"/>
      <c r="B32" s="237"/>
      <c r="C32" s="237"/>
      <c r="D32" s="237"/>
      <c r="E32" s="238"/>
      <c r="F32" s="238"/>
      <c r="G32" s="238"/>
      <c r="H32" s="238"/>
      <c r="I32" s="238"/>
      <c r="J32" s="239"/>
      <c r="K32" s="240"/>
      <c r="L32" s="240"/>
      <c r="M32" s="238"/>
      <c r="N32" s="241"/>
      <c r="O32" s="242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4.25" customHeight="1">
      <c r="A33" s="115"/>
      <c r="B33" s="115"/>
      <c r="C33" s="115"/>
      <c r="D33" s="115"/>
      <c r="E33" s="6"/>
      <c r="F33" s="6"/>
      <c r="G33" s="6"/>
      <c r="H33" s="6"/>
      <c r="I33" s="6"/>
      <c r="J33" s="127"/>
      <c r="K33" s="124"/>
      <c r="L33" s="125"/>
      <c r="M33" s="6"/>
      <c r="N33" s="128"/>
      <c r="O33" s="1"/>
      <c r="P33" s="37"/>
      <c r="Q33" s="37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.75" customHeight="1">
      <c r="A34" s="138" t="s">
        <v>605</v>
      </c>
      <c r="B34" s="138"/>
      <c r="C34" s="138"/>
      <c r="D34" s="138"/>
      <c r="E34" s="6"/>
      <c r="F34" s="6"/>
      <c r="G34" s="6"/>
      <c r="H34" s="6"/>
      <c r="I34" s="6"/>
      <c r="J34" s="6"/>
      <c r="K34" s="6"/>
      <c r="L34" s="6"/>
      <c r="M34" s="6"/>
      <c r="N34" s="6"/>
      <c r="O34" s="24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38.25" customHeight="1">
      <c r="A35" s="95" t="s">
        <v>16</v>
      </c>
      <c r="B35" s="95" t="s">
        <v>566</v>
      </c>
      <c r="C35" s="95"/>
      <c r="D35" s="96" t="s">
        <v>578</v>
      </c>
      <c r="E35" s="95" t="s">
        <v>579</v>
      </c>
      <c r="F35" s="95" t="s">
        <v>580</v>
      </c>
      <c r="G35" s="95" t="s">
        <v>601</v>
      </c>
      <c r="H35" s="95" t="s">
        <v>582</v>
      </c>
      <c r="I35" s="231" t="s">
        <v>583</v>
      </c>
      <c r="J35" s="233" t="s">
        <v>584</v>
      </c>
      <c r="K35" s="232" t="s">
        <v>606</v>
      </c>
      <c r="L35" s="97" t="s">
        <v>586</v>
      </c>
      <c r="M35" s="139" t="s">
        <v>607</v>
      </c>
      <c r="N35" s="95" t="s">
        <v>608</v>
      </c>
      <c r="O35" s="94" t="s">
        <v>588</v>
      </c>
      <c r="P35" s="96" t="s">
        <v>589</v>
      </c>
      <c r="Q35" s="280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.75" customHeight="1">
      <c r="A36" s="223">
        <v>1</v>
      </c>
      <c r="B36" s="278">
        <v>45259</v>
      </c>
      <c r="C36" s="251"/>
      <c r="D36" s="251" t="s">
        <v>911</v>
      </c>
      <c r="E36" s="223" t="s">
        <v>603</v>
      </c>
      <c r="F36" s="223">
        <v>574</v>
      </c>
      <c r="G36" s="223">
        <v>566</v>
      </c>
      <c r="H36" s="223">
        <v>584.5</v>
      </c>
      <c r="I36" s="218" t="s">
        <v>912</v>
      </c>
      <c r="J36" s="303" t="s">
        <v>946</v>
      </c>
      <c r="K36" s="234">
        <f t="shared" ref="K36" si="14">H36-F36</f>
        <v>10.5</v>
      </c>
      <c r="L36" s="281">
        <f t="shared" ref="L36" si="15">(H36*N36)*0.03%</f>
        <v>227.95499999999998</v>
      </c>
      <c r="M36" s="235">
        <f t="shared" ref="M36" si="16">(K36*N36)-L36</f>
        <v>13422.045</v>
      </c>
      <c r="N36" s="234">
        <v>1300</v>
      </c>
      <c r="O36" s="102" t="s">
        <v>594</v>
      </c>
      <c r="P36" s="236">
        <v>45264</v>
      </c>
      <c r="Q36" s="274"/>
      <c r="R36" s="140"/>
      <c r="S36" s="55" t="s">
        <v>941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41"/>
      <c r="AH36" s="142"/>
      <c r="AI36" s="140"/>
      <c r="AJ36" s="140"/>
      <c r="AK36" s="141"/>
      <c r="AL36" s="141"/>
      <c r="AM36" s="141"/>
    </row>
    <row r="37" spans="1:39" ht="12.75" customHeight="1">
      <c r="A37" s="223">
        <v>2</v>
      </c>
      <c r="B37" s="278">
        <v>45259</v>
      </c>
      <c r="C37" s="251"/>
      <c r="D37" s="251" t="s">
        <v>913</v>
      </c>
      <c r="E37" s="223" t="s">
        <v>603</v>
      </c>
      <c r="F37" s="223">
        <v>839.5</v>
      </c>
      <c r="G37" s="223">
        <v>826.5</v>
      </c>
      <c r="H37" s="223">
        <v>885</v>
      </c>
      <c r="I37" s="218" t="s">
        <v>914</v>
      </c>
      <c r="J37" s="303" t="s">
        <v>944</v>
      </c>
      <c r="K37" s="234">
        <f t="shared" ref="K37" si="17">H37-F37</f>
        <v>45.5</v>
      </c>
      <c r="L37" s="281">
        <f t="shared" ref="L37" si="18">(H37*N37)*0.03%</f>
        <v>212.39999999999998</v>
      </c>
      <c r="M37" s="235">
        <f t="shared" ref="M37" si="19">(K37*N37)-L37</f>
        <v>36187.599999999999</v>
      </c>
      <c r="N37" s="234">
        <v>800</v>
      </c>
      <c r="O37" s="102" t="s">
        <v>594</v>
      </c>
      <c r="P37" s="236">
        <v>45264</v>
      </c>
      <c r="Q37" s="274"/>
      <c r="R37" s="140"/>
      <c r="S37" s="55" t="s">
        <v>593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8" spans="1:39" ht="12.75" customHeight="1">
      <c r="A38" s="223">
        <v>3</v>
      </c>
      <c r="B38" s="278">
        <v>45260</v>
      </c>
      <c r="C38" s="251"/>
      <c r="D38" s="251" t="s">
        <v>918</v>
      </c>
      <c r="E38" s="223" t="s">
        <v>603</v>
      </c>
      <c r="F38" s="223">
        <v>20230</v>
      </c>
      <c r="G38" s="223">
        <v>20100</v>
      </c>
      <c r="H38" s="223">
        <v>20335</v>
      </c>
      <c r="I38" s="218" t="s">
        <v>919</v>
      </c>
      <c r="J38" s="303" t="s">
        <v>931</v>
      </c>
      <c r="K38" s="234">
        <f t="shared" ref="K38" si="20">H38-F38</f>
        <v>105</v>
      </c>
      <c r="L38" s="281">
        <f t="shared" ref="L38" si="21">(H38*N38)*0.03%</f>
        <v>305.02499999999998</v>
      </c>
      <c r="M38" s="235">
        <f t="shared" ref="M38" si="22">(K38*N38)-L38</f>
        <v>4944.9750000000004</v>
      </c>
      <c r="N38" s="234">
        <v>50</v>
      </c>
      <c r="O38" s="102" t="s">
        <v>594</v>
      </c>
      <c r="P38" s="236">
        <v>45262</v>
      </c>
      <c r="Q38" s="274"/>
      <c r="R38" s="140"/>
      <c r="S38" s="55" t="s">
        <v>593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2.75" customHeight="1">
      <c r="A39" s="223">
        <v>4</v>
      </c>
      <c r="B39" s="278">
        <v>45260</v>
      </c>
      <c r="C39" s="251"/>
      <c r="D39" s="251" t="s">
        <v>915</v>
      </c>
      <c r="E39" s="223" t="s">
        <v>603</v>
      </c>
      <c r="F39" s="223">
        <v>210</v>
      </c>
      <c r="G39" s="223">
        <v>207</v>
      </c>
      <c r="H39" s="223">
        <v>213.2</v>
      </c>
      <c r="I39" s="218" t="s">
        <v>916</v>
      </c>
      <c r="J39" s="303" t="s">
        <v>934</v>
      </c>
      <c r="K39" s="234">
        <f t="shared" ref="K39" si="23">H39-F39</f>
        <v>3.1999999999999886</v>
      </c>
      <c r="L39" s="281">
        <f t="shared" ref="L39" si="24">(H39*N39)*0.03%</f>
        <v>230.25599999999997</v>
      </c>
      <c r="M39" s="235">
        <f t="shared" ref="M39" si="25">(K39*N39)-L39</f>
        <v>11289.743999999961</v>
      </c>
      <c r="N39" s="234">
        <v>3600</v>
      </c>
      <c r="O39" s="102" t="s">
        <v>594</v>
      </c>
      <c r="P39" s="236">
        <v>45262</v>
      </c>
      <c r="Q39" s="274"/>
      <c r="R39" s="140"/>
      <c r="S39" s="55" t="s">
        <v>941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23">
        <v>5</v>
      </c>
      <c r="B40" s="278">
        <v>45262</v>
      </c>
      <c r="C40" s="251"/>
      <c r="D40" s="251" t="s">
        <v>935</v>
      </c>
      <c r="E40" s="223" t="s">
        <v>603</v>
      </c>
      <c r="F40" s="223">
        <v>556</v>
      </c>
      <c r="G40" s="223">
        <v>548</v>
      </c>
      <c r="H40" s="223">
        <v>565.5</v>
      </c>
      <c r="I40" s="218" t="s">
        <v>936</v>
      </c>
      <c r="J40" s="303" t="s">
        <v>945</v>
      </c>
      <c r="K40" s="234">
        <f t="shared" ref="K40" si="26">H40-F40</f>
        <v>9.5</v>
      </c>
      <c r="L40" s="281">
        <f t="shared" ref="L40" si="27">(H40*N40)*0.03%</f>
        <v>212.06249999999997</v>
      </c>
      <c r="M40" s="235">
        <f t="shared" ref="M40" si="28">(K40*N40)-L40</f>
        <v>11662.9375</v>
      </c>
      <c r="N40" s="234">
        <v>1250</v>
      </c>
      <c r="O40" s="102" t="s">
        <v>594</v>
      </c>
      <c r="P40" s="236">
        <v>45264</v>
      </c>
      <c r="Q40" s="274"/>
      <c r="R40" s="140"/>
      <c r="S40" s="55" t="s">
        <v>785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223">
        <v>6</v>
      </c>
      <c r="B41" s="278">
        <v>45232</v>
      </c>
      <c r="C41" s="251"/>
      <c r="D41" s="251" t="s">
        <v>937</v>
      </c>
      <c r="E41" s="223" t="s">
        <v>603</v>
      </c>
      <c r="F41" s="223">
        <v>23825</v>
      </c>
      <c r="G41" s="223">
        <v>23550</v>
      </c>
      <c r="H41" s="223">
        <v>24075</v>
      </c>
      <c r="I41" s="218" t="s">
        <v>938</v>
      </c>
      <c r="J41" s="303" t="s">
        <v>962</v>
      </c>
      <c r="K41" s="234">
        <f t="shared" ref="K41:K42" si="29">H41-F41</f>
        <v>250</v>
      </c>
      <c r="L41" s="281">
        <f t="shared" ref="L41:L42" si="30">(H41*N41)*0.03%</f>
        <v>288.89999999999998</v>
      </c>
      <c r="M41" s="235">
        <f t="shared" ref="M41:M42" si="31">(K41*N41)-L41</f>
        <v>9711.1</v>
      </c>
      <c r="N41" s="234">
        <v>40</v>
      </c>
      <c r="O41" s="102" t="s">
        <v>594</v>
      </c>
      <c r="P41" s="236">
        <v>45264</v>
      </c>
      <c r="Q41" s="274"/>
      <c r="R41" s="140"/>
      <c r="S41" s="55" t="s">
        <v>941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223">
        <v>7</v>
      </c>
      <c r="B42" s="278">
        <v>45264</v>
      </c>
      <c r="C42" s="251"/>
      <c r="D42" s="251" t="s">
        <v>947</v>
      </c>
      <c r="E42" s="223" t="s">
        <v>603</v>
      </c>
      <c r="F42" s="223">
        <v>1162.5</v>
      </c>
      <c r="G42" s="223">
        <v>1143</v>
      </c>
      <c r="H42" s="223">
        <v>1185</v>
      </c>
      <c r="I42" s="218" t="s">
        <v>948</v>
      </c>
      <c r="J42" s="303" t="s">
        <v>970</v>
      </c>
      <c r="K42" s="234">
        <f t="shared" si="29"/>
        <v>22.5</v>
      </c>
      <c r="L42" s="281">
        <f t="shared" si="30"/>
        <v>177.74999999999997</v>
      </c>
      <c r="M42" s="235">
        <f t="shared" si="31"/>
        <v>11072.25</v>
      </c>
      <c r="N42" s="234">
        <v>500</v>
      </c>
      <c r="O42" s="102" t="s">
        <v>594</v>
      </c>
      <c r="P42" s="236">
        <v>45265</v>
      </c>
      <c r="Q42" s="274"/>
      <c r="R42" s="140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315">
        <v>8</v>
      </c>
      <c r="B43" s="316">
        <v>45264</v>
      </c>
      <c r="C43" s="317"/>
      <c r="D43" s="317" t="s">
        <v>949</v>
      </c>
      <c r="E43" s="315" t="s">
        <v>603</v>
      </c>
      <c r="F43" s="315">
        <v>5645</v>
      </c>
      <c r="G43" s="315">
        <v>5550</v>
      </c>
      <c r="H43" s="315">
        <v>5610</v>
      </c>
      <c r="I43" s="318" t="s">
        <v>950</v>
      </c>
      <c r="J43" s="326" t="s">
        <v>971</v>
      </c>
      <c r="K43" s="310">
        <f t="shared" ref="K43" si="32">H43-F43</f>
        <v>-35</v>
      </c>
      <c r="L43" s="327">
        <f t="shared" ref="L43" si="33">(H43*N43)*0.03%</f>
        <v>210.37499999999997</v>
      </c>
      <c r="M43" s="312">
        <f t="shared" ref="M43" si="34">(K43*N43)-L43</f>
        <v>-4585.375</v>
      </c>
      <c r="N43" s="310">
        <v>125</v>
      </c>
      <c r="O43" s="313" t="s">
        <v>604</v>
      </c>
      <c r="P43" s="314">
        <v>45265</v>
      </c>
      <c r="Q43" s="274"/>
      <c r="R43" s="140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23">
        <v>9</v>
      </c>
      <c r="B44" s="278">
        <v>45264</v>
      </c>
      <c r="C44" s="251"/>
      <c r="D44" s="251" t="s">
        <v>937</v>
      </c>
      <c r="E44" s="223" t="s">
        <v>603</v>
      </c>
      <c r="F44" s="223">
        <v>23575</v>
      </c>
      <c r="G44" s="223">
        <v>23300</v>
      </c>
      <c r="H44" s="223">
        <v>23775</v>
      </c>
      <c r="I44" s="218" t="s">
        <v>951</v>
      </c>
      <c r="J44" s="303" t="s">
        <v>968</v>
      </c>
      <c r="K44" s="234">
        <f t="shared" ref="K44:K45" si="35">H44-F44</f>
        <v>200</v>
      </c>
      <c r="L44" s="281">
        <f t="shared" ref="L44:L45" si="36">(H44*N44)*0.03%</f>
        <v>285.29999999999995</v>
      </c>
      <c r="M44" s="235">
        <f t="shared" ref="M44:M45" si="37">(K44*N44)-L44</f>
        <v>7714.7</v>
      </c>
      <c r="N44" s="234">
        <v>40</v>
      </c>
      <c r="O44" s="102" t="s">
        <v>594</v>
      </c>
      <c r="P44" s="236">
        <v>45265</v>
      </c>
      <c r="Q44" s="274"/>
      <c r="R44" s="140"/>
      <c r="S44" s="5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315">
        <v>10</v>
      </c>
      <c r="B45" s="316">
        <v>45265</v>
      </c>
      <c r="C45" s="317"/>
      <c r="D45" s="317" t="s">
        <v>937</v>
      </c>
      <c r="E45" s="315" t="s">
        <v>603</v>
      </c>
      <c r="F45" s="315">
        <v>23375</v>
      </c>
      <c r="G45" s="315">
        <v>23100</v>
      </c>
      <c r="H45" s="315">
        <v>23125</v>
      </c>
      <c r="I45" s="318" t="s">
        <v>974</v>
      </c>
      <c r="J45" s="326" t="s">
        <v>1047</v>
      </c>
      <c r="K45" s="310">
        <f t="shared" si="35"/>
        <v>-250</v>
      </c>
      <c r="L45" s="327">
        <f t="shared" si="36"/>
        <v>277.5</v>
      </c>
      <c r="M45" s="312">
        <f t="shared" si="37"/>
        <v>-10277.5</v>
      </c>
      <c r="N45" s="310">
        <v>40</v>
      </c>
      <c r="O45" s="313" t="s">
        <v>604</v>
      </c>
      <c r="P45" s="314">
        <v>45266</v>
      </c>
      <c r="Q45" s="274"/>
      <c r="R45" s="140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23">
        <v>11</v>
      </c>
      <c r="B46" s="278">
        <v>45204</v>
      </c>
      <c r="C46" s="251"/>
      <c r="D46" s="251" t="s">
        <v>975</v>
      </c>
      <c r="E46" s="223" t="s">
        <v>603</v>
      </c>
      <c r="F46" s="223">
        <v>2242.5</v>
      </c>
      <c r="G46" s="223">
        <v>2205</v>
      </c>
      <c r="H46" s="223">
        <v>2267.5</v>
      </c>
      <c r="I46" s="218" t="s">
        <v>976</v>
      </c>
      <c r="J46" s="303" t="s">
        <v>761</v>
      </c>
      <c r="K46" s="234">
        <f t="shared" ref="K46" si="38">H46-F46</f>
        <v>25</v>
      </c>
      <c r="L46" s="281">
        <f t="shared" ref="L46" si="39">(H46*N46)*0.03%</f>
        <v>204.07499999999999</v>
      </c>
      <c r="M46" s="235">
        <f t="shared" ref="M46" si="40">(K46*N46)-L46</f>
        <v>7295.9250000000002</v>
      </c>
      <c r="N46" s="234">
        <v>300</v>
      </c>
      <c r="O46" s="102" t="s">
        <v>594</v>
      </c>
      <c r="P46" s="236">
        <v>45266</v>
      </c>
      <c r="Q46" s="274"/>
      <c r="R46" s="140"/>
      <c r="S46" s="5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20">
        <v>12</v>
      </c>
      <c r="B47" s="292">
        <v>45266</v>
      </c>
      <c r="C47" s="275"/>
      <c r="D47" s="275" t="s">
        <v>935</v>
      </c>
      <c r="E47" s="220" t="s">
        <v>603</v>
      </c>
      <c r="F47" s="220" t="s">
        <v>1050</v>
      </c>
      <c r="G47" s="220">
        <v>547</v>
      </c>
      <c r="I47" s="220" t="s">
        <v>1051</v>
      </c>
      <c r="J47" s="219" t="s">
        <v>592</v>
      </c>
      <c r="K47" s="98"/>
      <c r="L47" s="293"/>
      <c r="M47" s="277"/>
      <c r="N47" s="98"/>
      <c r="O47" s="100"/>
      <c r="P47" s="294"/>
      <c r="Q47" s="274"/>
      <c r="R47" s="140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20">
        <v>13</v>
      </c>
      <c r="B48" s="292">
        <v>45266</v>
      </c>
      <c r="C48" s="275"/>
      <c r="D48" s="275" t="s">
        <v>1052</v>
      </c>
      <c r="E48" s="220" t="s">
        <v>603</v>
      </c>
      <c r="F48" s="220" t="s">
        <v>1053</v>
      </c>
      <c r="G48" s="220">
        <v>1312</v>
      </c>
      <c r="H48" s="220"/>
      <c r="I48" s="222" t="s">
        <v>1054</v>
      </c>
      <c r="J48" s="219" t="s">
        <v>592</v>
      </c>
      <c r="K48" s="98"/>
      <c r="L48" s="293"/>
      <c r="M48" s="277"/>
      <c r="N48" s="98"/>
      <c r="O48" s="100"/>
      <c r="P48" s="294"/>
      <c r="Q48" s="274"/>
      <c r="R48" s="140"/>
      <c r="S48" s="5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20"/>
      <c r="B49" s="292"/>
      <c r="C49" s="275"/>
      <c r="D49" s="275"/>
      <c r="E49" s="220"/>
      <c r="F49" s="220"/>
      <c r="G49" s="220"/>
      <c r="H49" s="220"/>
      <c r="I49" s="222"/>
      <c r="J49" s="219"/>
      <c r="K49" s="98"/>
      <c r="L49" s="293"/>
      <c r="M49" s="277"/>
      <c r="N49" s="98"/>
      <c r="O49" s="100"/>
      <c r="P49" s="294"/>
      <c r="Q49" s="274"/>
      <c r="R49" s="140"/>
      <c r="S49" s="5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20"/>
      <c r="B50" s="292"/>
      <c r="C50" s="275"/>
      <c r="D50" s="275"/>
      <c r="E50" s="220"/>
      <c r="F50" s="220"/>
      <c r="G50" s="220"/>
      <c r="H50" s="220"/>
      <c r="I50" s="222"/>
      <c r="J50" s="219"/>
      <c r="K50" s="98"/>
      <c r="L50" s="293"/>
      <c r="M50" s="277"/>
      <c r="N50" s="98"/>
      <c r="O50" s="100"/>
      <c r="P50" s="294"/>
      <c r="Q50" s="274"/>
      <c r="R50" s="140"/>
      <c r="S50" s="5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2" spans="1:39" ht="12.75" customHeight="1">
      <c r="A52" s="141"/>
      <c r="B52" s="144"/>
      <c r="C52" s="140"/>
      <c r="D52" s="140"/>
      <c r="E52" s="141"/>
      <c r="F52" s="141"/>
      <c r="G52" s="141"/>
      <c r="H52" s="145"/>
      <c r="I52" s="145"/>
      <c r="J52" s="145"/>
      <c r="K52" s="140"/>
      <c r="L52" s="141"/>
      <c r="M52" s="141"/>
      <c r="N52" s="141"/>
      <c r="O52" s="145"/>
      <c r="P52" s="145"/>
      <c r="Q52" s="145"/>
      <c r="R52" s="140"/>
      <c r="S52" s="55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>
      <c r="A53" s="146" t="s">
        <v>609</v>
      </c>
      <c r="B53" s="146"/>
      <c r="C53" s="146"/>
      <c r="D53" s="146"/>
      <c r="E53" s="147"/>
      <c r="F53" s="108"/>
      <c r="G53" s="108"/>
      <c r="H53" s="108"/>
      <c r="I53" s="108"/>
      <c r="J53" s="1"/>
      <c r="K53" s="6"/>
      <c r="L53" s="6"/>
      <c r="M53" s="6"/>
      <c r="N53" s="1"/>
      <c r="O53" s="1"/>
      <c r="P53" s="37"/>
      <c r="Q53" s="37"/>
      <c r="R53" s="37"/>
      <c r="S53" s="6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37"/>
      <c r="AH53" s="37"/>
      <c r="AI53" s="37"/>
      <c r="AJ53" s="37"/>
      <c r="AK53" s="37"/>
      <c r="AL53" s="37"/>
      <c r="AM53" s="37"/>
    </row>
    <row r="54" spans="1:39" ht="38.25">
      <c r="A54" s="95" t="s">
        <v>16</v>
      </c>
      <c r="B54" s="95" t="s">
        <v>566</v>
      </c>
      <c r="C54" s="95"/>
      <c r="D54" s="96" t="s">
        <v>578</v>
      </c>
      <c r="E54" s="95" t="s">
        <v>579</v>
      </c>
      <c r="F54" s="95" t="s">
        <v>580</v>
      </c>
      <c r="G54" s="95" t="s">
        <v>601</v>
      </c>
      <c r="H54" s="95" t="s">
        <v>582</v>
      </c>
      <c r="I54" s="95" t="s">
        <v>583</v>
      </c>
      <c r="J54" s="94" t="s">
        <v>584</v>
      </c>
      <c r="K54" s="94" t="s">
        <v>610</v>
      </c>
      <c r="L54" s="97" t="s">
        <v>586</v>
      </c>
      <c r="M54" s="139" t="s">
        <v>607</v>
      </c>
      <c r="N54" s="95" t="s">
        <v>608</v>
      </c>
      <c r="O54" s="95" t="s">
        <v>588</v>
      </c>
      <c r="P54" s="96" t="s">
        <v>589</v>
      </c>
      <c r="Q54" s="279"/>
      <c r="R54" s="37"/>
      <c r="S54" s="6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37"/>
      <c r="AH54" s="37"/>
      <c r="AI54" s="37"/>
      <c r="AJ54" s="37"/>
      <c r="AK54" s="37"/>
      <c r="AL54" s="37"/>
      <c r="AM54" s="37"/>
    </row>
    <row r="55" spans="1:39" ht="12.75" customHeight="1">
      <c r="A55" s="315">
        <v>1</v>
      </c>
      <c r="B55" s="316">
        <v>45262</v>
      </c>
      <c r="C55" s="317"/>
      <c r="D55" s="317" t="s">
        <v>932</v>
      </c>
      <c r="E55" s="315" t="s">
        <v>603</v>
      </c>
      <c r="F55" s="315">
        <v>190</v>
      </c>
      <c r="G55" s="315">
        <v>90</v>
      </c>
      <c r="H55" s="315">
        <v>35</v>
      </c>
      <c r="I55" s="318" t="s">
        <v>933</v>
      </c>
      <c r="J55" s="320" t="s">
        <v>952</v>
      </c>
      <c r="K55" s="319">
        <f>H55-F55</f>
        <v>-155</v>
      </c>
      <c r="L55" s="311">
        <v>50</v>
      </c>
      <c r="M55" s="312">
        <f t="shared" ref="M55" si="41">(K55*N55)-L55</f>
        <v>-2375</v>
      </c>
      <c r="N55" s="310">
        <v>15</v>
      </c>
      <c r="O55" s="313" t="s">
        <v>604</v>
      </c>
      <c r="P55" s="314">
        <v>45264</v>
      </c>
      <c r="Q55" s="274"/>
      <c r="R55" s="140"/>
      <c r="S55" s="55" t="s">
        <v>593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40">
        <v>2</v>
      </c>
      <c r="B56" s="360">
        <v>45264</v>
      </c>
      <c r="C56" s="317"/>
      <c r="D56" s="317" t="s">
        <v>954</v>
      </c>
      <c r="E56" s="315" t="s">
        <v>958</v>
      </c>
      <c r="F56" s="315">
        <v>67</v>
      </c>
      <c r="G56" s="324"/>
      <c r="H56" s="315">
        <v>52</v>
      </c>
      <c r="I56" s="318"/>
      <c r="J56" s="344" t="s">
        <v>977</v>
      </c>
      <c r="K56" s="319">
        <f>F56-H56</f>
        <v>15</v>
      </c>
      <c r="L56" s="311">
        <v>50</v>
      </c>
      <c r="M56" s="350">
        <v>-4100</v>
      </c>
      <c r="N56" s="310">
        <v>50</v>
      </c>
      <c r="O56" s="356" t="s">
        <v>604</v>
      </c>
      <c r="P56" s="352">
        <v>45265</v>
      </c>
      <c r="Q56" s="274"/>
      <c r="R56" s="140"/>
      <c r="S56" s="5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41"/>
      <c r="B57" s="361"/>
      <c r="C57" s="317"/>
      <c r="D57" s="317" t="s">
        <v>955</v>
      </c>
      <c r="E57" s="315" t="s">
        <v>958</v>
      </c>
      <c r="F57" s="315">
        <v>87</v>
      </c>
      <c r="G57" s="324"/>
      <c r="H57" s="315">
        <v>182</v>
      </c>
      <c r="I57" s="318"/>
      <c r="J57" s="345"/>
      <c r="K57" s="319">
        <f>F57-H57</f>
        <v>-95</v>
      </c>
      <c r="L57" s="311">
        <v>50</v>
      </c>
      <c r="M57" s="351"/>
      <c r="N57" s="310">
        <v>50</v>
      </c>
      <c r="O57" s="357"/>
      <c r="P57" s="353"/>
      <c r="Q57" s="274"/>
      <c r="R57" s="140"/>
      <c r="S57" s="5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342">
        <v>3</v>
      </c>
      <c r="B58" s="362">
        <v>45264</v>
      </c>
      <c r="C58" s="251"/>
      <c r="D58" s="251" t="s">
        <v>956</v>
      </c>
      <c r="E58" s="223" t="s">
        <v>958</v>
      </c>
      <c r="F58" s="223">
        <v>37</v>
      </c>
      <c r="G58" s="325"/>
      <c r="H58" s="223">
        <v>6.5</v>
      </c>
      <c r="I58" s="218"/>
      <c r="J58" s="346" t="s">
        <v>964</v>
      </c>
      <c r="K58" s="322">
        <f>F58-H58</f>
        <v>30.5</v>
      </c>
      <c r="L58" s="323">
        <v>50</v>
      </c>
      <c r="M58" s="348">
        <v>620</v>
      </c>
      <c r="N58" s="234">
        <v>40</v>
      </c>
      <c r="O58" s="358" t="s">
        <v>594</v>
      </c>
      <c r="P58" s="354">
        <v>45265</v>
      </c>
      <c r="Q58" s="274"/>
      <c r="R58" s="140"/>
      <c r="S58" s="55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343"/>
      <c r="B59" s="363"/>
      <c r="C59" s="251"/>
      <c r="D59" s="251" t="s">
        <v>957</v>
      </c>
      <c r="E59" s="223" t="s">
        <v>958</v>
      </c>
      <c r="F59" s="223">
        <v>45</v>
      </c>
      <c r="G59" s="325"/>
      <c r="H59" s="223">
        <v>57.5</v>
      </c>
      <c r="I59" s="218"/>
      <c r="J59" s="347"/>
      <c r="K59" s="322">
        <f>F59-H59</f>
        <v>-12.5</v>
      </c>
      <c r="L59" s="323">
        <v>50</v>
      </c>
      <c r="M59" s="349"/>
      <c r="N59" s="234">
        <v>40</v>
      </c>
      <c r="O59" s="359"/>
      <c r="P59" s="355"/>
      <c r="Q59" s="274"/>
      <c r="R59" s="140"/>
      <c r="S59" s="5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223">
        <v>4</v>
      </c>
      <c r="B60" s="278">
        <v>45264</v>
      </c>
      <c r="C60" s="251"/>
      <c r="D60" s="251" t="s">
        <v>959</v>
      </c>
      <c r="E60" s="223" t="s">
        <v>603</v>
      </c>
      <c r="F60" s="223">
        <v>300</v>
      </c>
      <c r="G60" s="223">
        <v>190</v>
      </c>
      <c r="H60" s="223">
        <v>470</v>
      </c>
      <c r="I60" s="218" t="s">
        <v>961</v>
      </c>
      <c r="J60" s="321" t="s">
        <v>820</v>
      </c>
      <c r="K60" s="322">
        <f>H60-F60</f>
        <v>170</v>
      </c>
      <c r="L60" s="323">
        <v>50</v>
      </c>
      <c r="M60" s="235">
        <f t="shared" ref="M60:M61" si="42">(K60*N60)-L60</f>
        <v>2500</v>
      </c>
      <c r="N60" s="234">
        <v>15</v>
      </c>
      <c r="O60" s="102" t="s">
        <v>594</v>
      </c>
      <c r="P60" s="236">
        <v>45265</v>
      </c>
      <c r="Q60" s="274"/>
      <c r="R60" s="140"/>
      <c r="S60" s="5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15">
        <v>5</v>
      </c>
      <c r="B61" s="316">
        <v>45265</v>
      </c>
      <c r="C61" s="317"/>
      <c r="D61" s="317" t="s">
        <v>965</v>
      </c>
      <c r="E61" s="315" t="s">
        <v>603</v>
      </c>
      <c r="F61" s="315">
        <v>29</v>
      </c>
      <c r="G61" s="315">
        <v>0</v>
      </c>
      <c r="H61" s="315">
        <v>0</v>
      </c>
      <c r="I61" s="318" t="s">
        <v>966</v>
      </c>
      <c r="J61" s="320" t="s">
        <v>1055</v>
      </c>
      <c r="K61" s="319">
        <f>H61-F61</f>
        <v>-29</v>
      </c>
      <c r="L61" s="311">
        <v>50</v>
      </c>
      <c r="M61" s="312">
        <f t="shared" si="42"/>
        <v>-1210</v>
      </c>
      <c r="N61" s="310">
        <v>40</v>
      </c>
      <c r="O61" s="313" t="s">
        <v>604</v>
      </c>
      <c r="P61" s="314">
        <v>45266</v>
      </c>
      <c r="Q61" s="274"/>
      <c r="R61" s="140"/>
      <c r="S61" s="55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223">
        <v>6</v>
      </c>
      <c r="B62" s="278">
        <v>45265</v>
      </c>
      <c r="C62" s="251"/>
      <c r="D62" s="251" t="s">
        <v>972</v>
      </c>
      <c r="E62" s="223" t="s">
        <v>603</v>
      </c>
      <c r="F62" s="223">
        <v>54</v>
      </c>
      <c r="G62" s="223">
        <v>18</v>
      </c>
      <c r="H62" s="223">
        <v>79</v>
      </c>
      <c r="I62" s="218" t="s">
        <v>973</v>
      </c>
      <c r="J62" s="321" t="s">
        <v>761</v>
      </c>
      <c r="K62" s="322">
        <f>H62-F62</f>
        <v>25</v>
      </c>
      <c r="L62" s="323">
        <v>50</v>
      </c>
      <c r="M62" s="235">
        <f t="shared" ref="M62" si="43">(K62*N62)-L62</f>
        <v>1200</v>
      </c>
      <c r="N62" s="234">
        <v>50</v>
      </c>
      <c r="O62" s="102" t="s">
        <v>594</v>
      </c>
      <c r="P62" s="236">
        <v>45265</v>
      </c>
      <c r="Q62" s="274"/>
      <c r="R62" s="140"/>
      <c r="S62" s="55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220"/>
      <c r="B63" s="292"/>
      <c r="C63" s="275"/>
      <c r="D63" s="275"/>
      <c r="E63" s="220"/>
      <c r="F63" s="220"/>
      <c r="G63" s="220"/>
      <c r="H63" s="220"/>
      <c r="I63" s="222"/>
      <c r="J63" s="222"/>
      <c r="K63" s="220"/>
      <c r="L63" s="295"/>
      <c r="M63" s="297"/>
      <c r="N63" s="220"/>
      <c r="O63" s="222"/>
      <c r="P63" s="292"/>
      <c r="Q63" s="274"/>
      <c r="R63" s="140"/>
      <c r="S63" s="55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38.25" customHeight="1">
      <c r="A64" s="93" t="s">
        <v>615</v>
      </c>
      <c r="B64" s="148"/>
      <c r="C64" s="148"/>
      <c r="D64" s="149"/>
      <c r="E64" s="129"/>
      <c r="F64" s="6"/>
      <c r="G64" s="6"/>
      <c r="H64" s="130"/>
      <c r="I64" s="150"/>
      <c r="J64" s="1"/>
      <c r="K64" s="6"/>
      <c r="L64" s="6"/>
      <c r="M64" s="6"/>
      <c r="N64" s="1"/>
      <c r="O64" s="1"/>
      <c r="R64" s="1"/>
      <c r="S64" s="6"/>
      <c r="T64" s="1"/>
      <c r="U64" s="1"/>
      <c r="V64" s="1"/>
      <c r="W64" s="1"/>
      <c r="X64" s="1"/>
      <c r="Y64" s="6"/>
      <c r="Z64" s="1"/>
      <c r="AA64" s="1"/>
      <c r="AB64" s="1"/>
      <c r="AC64" s="1"/>
      <c r="AD64" s="1"/>
      <c r="AE64" s="6"/>
      <c r="AF64" s="1"/>
      <c r="AG64" s="1"/>
      <c r="AH64" s="1"/>
      <c r="AI64" s="1"/>
      <c r="AJ64" s="1"/>
      <c r="AK64" s="6"/>
      <c r="AL64" s="1"/>
    </row>
    <row r="65" spans="1:39" ht="38.25">
      <c r="A65" s="94" t="s">
        <v>16</v>
      </c>
      <c r="B65" s="95" t="s">
        <v>566</v>
      </c>
      <c r="C65" s="95"/>
      <c r="D65" s="96" t="s">
        <v>578</v>
      </c>
      <c r="E65" s="95" t="s">
        <v>579</v>
      </c>
      <c r="F65" s="95" t="s">
        <v>580</v>
      </c>
      <c r="G65" s="95" t="s">
        <v>581</v>
      </c>
      <c r="H65" s="95" t="s">
        <v>582</v>
      </c>
      <c r="I65" s="95" t="s">
        <v>583</v>
      </c>
      <c r="J65" s="94" t="s">
        <v>584</v>
      </c>
      <c r="K65" s="133" t="s">
        <v>602</v>
      </c>
      <c r="L65" s="134" t="s">
        <v>586</v>
      </c>
      <c r="M65" s="97" t="s">
        <v>587</v>
      </c>
      <c r="N65" s="95" t="s">
        <v>588</v>
      </c>
      <c r="O65" s="96" t="s">
        <v>589</v>
      </c>
      <c r="P65" s="231" t="s">
        <v>590</v>
      </c>
      <c r="Q65" s="233" t="s">
        <v>880</v>
      </c>
      <c r="R65" s="37"/>
      <c r="S65" s="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</row>
    <row r="66" spans="1:39" ht="14.25" customHeight="1">
      <c r="A66" s="98">
        <v>1</v>
      </c>
      <c r="B66" s="99">
        <v>45252</v>
      </c>
      <c r="C66" s="143"/>
      <c r="D66" s="143" t="s">
        <v>900</v>
      </c>
      <c r="E66" s="98" t="s">
        <v>591</v>
      </c>
      <c r="F66" s="98" t="s">
        <v>901</v>
      </c>
      <c r="G66" s="98">
        <v>2480</v>
      </c>
      <c r="H66" s="98"/>
      <c r="I66" s="98" t="s">
        <v>902</v>
      </c>
      <c r="J66" s="100" t="s">
        <v>592</v>
      </c>
      <c r="K66" s="100"/>
      <c r="L66" s="101"/>
      <c r="M66" s="299"/>
      <c r="N66" s="296"/>
      <c r="O66" s="300"/>
      <c r="P66" s="301"/>
      <c r="Q66" s="221"/>
      <c r="R66" s="37"/>
      <c r="S66" s="37" t="s">
        <v>593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</row>
    <row r="67" spans="1:39" ht="14.25" customHeight="1">
      <c r="A67" s="98">
        <v>2</v>
      </c>
      <c r="B67" s="99">
        <v>45262</v>
      </c>
      <c r="C67" s="143"/>
      <c r="D67" s="143" t="s">
        <v>406</v>
      </c>
      <c r="E67" s="98" t="s">
        <v>591</v>
      </c>
      <c r="F67" s="98" t="s">
        <v>939</v>
      </c>
      <c r="G67" s="98">
        <v>477</v>
      </c>
      <c r="H67" s="98"/>
      <c r="I67" s="98" t="s">
        <v>940</v>
      </c>
      <c r="J67" s="100" t="s">
        <v>592</v>
      </c>
      <c r="K67" s="100"/>
      <c r="L67" s="298"/>
      <c r="M67" s="228"/>
      <c r="N67" s="222"/>
      <c r="O67" s="229"/>
      <c r="P67" s="221"/>
      <c r="Q67" s="221"/>
      <c r="R67" s="37"/>
      <c r="S67" s="37" t="s">
        <v>593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</row>
    <row r="68" spans="1:39" ht="14.25" customHeight="1">
      <c r="A68" s="98"/>
      <c r="B68" s="99"/>
      <c r="C68" s="143"/>
      <c r="D68" s="143"/>
      <c r="E68" s="98"/>
      <c r="F68" s="98"/>
      <c r="G68" s="98"/>
      <c r="H68" s="98"/>
      <c r="I68" s="98"/>
      <c r="J68" s="100"/>
      <c r="K68" s="100"/>
      <c r="L68" s="298"/>
      <c r="M68" s="228"/>
      <c r="N68" s="222"/>
      <c r="O68" s="229"/>
      <c r="P68" s="221"/>
      <c r="Q68" s="221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</row>
    <row r="69" spans="1:39" ht="12.75" customHeight="1">
      <c r="A69" s="98"/>
      <c r="B69" s="99"/>
      <c r="C69" s="143"/>
      <c r="D69" s="143"/>
      <c r="E69" s="98"/>
      <c r="F69" s="98"/>
      <c r="G69" s="98"/>
      <c r="H69" s="98"/>
      <c r="I69" s="98"/>
      <c r="J69" s="100"/>
      <c r="K69" s="100"/>
      <c r="L69" s="298"/>
      <c r="M69" s="302"/>
      <c r="N69" s="222"/>
      <c r="O69" s="222"/>
      <c r="P69" s="221"/>
      <c r="Q69" s="221"/>
      <c r="S69" s="6"/>
      <c r="T69" s="1"/>
      <c r="U69" s="1"/>
      <c r="V69" s="1"/>
      <c r="W69" s="1"/>
      <c r="X69" s="1"/>
      <c r="Y69" s="1"/>
      <c r="Z69" s="1"/>
    </row>
    <row r="70" spans="1:39" ht="12.75" customHeight="1">
      <c r="A70" s="115" t="s">
        <v>595</v>
      </c>
      <c r="B70" s="115"/>
      <c r="C70" s="115"/>
      <c r="D70" s="115"/>
      <c r="E70" s="37"/>
      <c r="F70" s="122" t="s">
        <v>597</v>
      </c>
      <c r="G70" s="55"/>
      <c r="H70" s="55"/>
      <c r="I70" s="55"/>
      <c r="J70" s="6"/>
      <c r="K70" s="135"/>
      <c r="L70" s="136"/>
      <c r="M70" s="6"/>
      <c r="N70" s="105"/>
      <c r="O70" s="151"/>
      <c r="P70" s="1"/>
      <c r="Q70" s="242"/>
      <c r="R70" s="1"/>
      <c r="S70" s="6"/>
      <c r="T70" s="1"/>
      <c r="U70" s="1"/>
      <c r="V70" s="1"/>
      <c r="W70" s="1"/>
      <c r="X70" s="1"/>
      <c r="Y70" s="1"/>
      <c r="Z70" s="1"/>
      <c r="AA70" s="1"/>
    </row>
    <row r="71" spans="1:39" ht="12.75" customHeight="1">
      <c r="A71" s="121" t="s">
        <v>596</v>
      </c>
      <c r="B71" s="115"/>
      <c r="C71" s="115"/>
      <c r="D71" s="115"/>
      <c r="E71" s="6"/>
      <c r="F71" s="122" t="s">
        <v>600</v>
      </c>
      <c r="G71" s="6"/>
      <c r="H71" s="6" t="s">
        <v>617</v>
      </c>
      <c r="I71" s="6"/>
      <c r="J71" s="1"/>
      <c r="K71" s="6"/>
      <c r="L71" s="6"/>
      <c r="M71" s="6"/>
      <c r="N71" s="1"/>
      <c r="O71" s="1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39" ht="12.75" customHeight="1">
      <c r="A72" s="121"/>
      <c r="B72" s="115"/>
      <c r="C72" s="115"/>
      <c r="D72" s="115"/>
      <c r="E72" s="6"/>
      <c r="F72" s="122"/>
      <c r="G72" s="6"/>
      <c r="H72" s="6"/>
      <c r="I72" s="6"/>
      <c r="J72" s="1"/>
      <c r="K72" s="6"/>
      <c r="L72" s="6"/>
      <c r="M72" s="6"/>
      <c r="N72" s="1"/>
      <c r="O72" s="1"/>
      <c r="R72" s="1"/>
      <c r="S72" s="55"/>
      <c r="T72" s="1"/>
      <c r="U72" s="1"/>
      <c r="V72" s="1"/>
      <c r="W72" s="1"/>
      <c r="X72" s="1"/>
      <c r="Y72" s="1"/>
      <c r="Z72" s="1"/>
      <c r="AA72" s="1"/>
    </row>
    <row r="73" spans="1:39" ht="12.75" customHeight="1">
      <c r="A73" s="121"/>
      <c r="B73" s="115"/>
      <c r="C73" s="115"/>
      <c r="D73" s="115"/>
      <c r="E73" s="6"/>
      <c r="F73" s="122"/>
      <c r="G73" s="55"/>
      <c r="H73" s="37"/>
      <c r="I73" s="55"/>
      <c r="J73" s="6"/>
      <c r="K73" s="135"/>
      <c r="L73" s="136"/>
      <c r="M73" s="6"/>
      <c r="N73" s="105"/>
      <c r="O73" s="137"/>
      <c r="P73" s="1"/>
      <c r="Q73" s="242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39" ht="12.75" customHeight="1">
      <c r="A74" s="121"/>
      <c r="B74" s="115"/>
      <c r="C74" s="115"/>
      <c r="D74" s="115"/>
      <c r="E74" s="6"/>
      <c r="F74" s="122"/>
      <c r="G74" s="55"/>
      <c r="H74" s="37"/>
      <c r="I74" s="55"/>
      <c r="J74" s="6"/>
      <c r="K74" s="135"/>
      <c r="L74" s="136"/>
      <c r="M74" s="6"/>
      <c r="N74" s="105"/>
      <c r="O74" s="137"/>
      <c r="P74" s="1"/>
      <c r="Q74" s="242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39" ht="12.75" customHeight="1">
      <c r="A75" s="121"/>
      <c r="B75" s="115"/>
      <c r="C75" s="115"/>
      <c r="D75" s="115"/>
      <c r="E75" s="6"/>
      <c r="F75" s="122"/>
      <c r="G75" s="55"/>
      <c r="H75" s="37"/>
      <c r="I75" s="55"/>
      <c r="J75" s="6"/>
      <c r="K75" s="135"/>
      <c r="L75" s="136"/>
      <c r="M75" s="6"/>
      <c r="N75" s="105"/>
      <c r="O75" s="137"/>
      <c r="P75" s="1"/>
      <c r="Q75" s="242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39" ht="12.75" customHeight="1">
      <c r="A76" s="121"/>
      <c r="B76" s="115"/>
      <c r="C76" s="115"/>
      <c r="D76" s="115"/>
      <c r="E76" s="6"/>
      <c r="F76" s="122"/>
      <c r="G76" s="55"/>
      <c r="H76" s="37"/>
      <c r="I76" s="55"/>
      <c r="J76" s="6"/>
      <c r="K76" s="135"/>
      <c r="L76" s="136"/>
      <c r="M76" s="6"/>
      <c r="N76" s="105"/>
      <c r="O76" s="137"/>
      <c r="P76" s="1"/>
      <c r="Q76" s="242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39" ht="12.75" customHeight="1">
      <c r="A77" s="121"/>
      <c r="B77" s="115"/>
      <c r="C77" s="115"/>
      <c r="D77" s="115"/>
      <c r="E77" s="6"/>
      <c r="F77" s="122"/>
      <c r="G77" s="55"/>
      <c r="H77" s="37"/>
      <c r="I77" s="55"/>
      <c r="J77" s="6"/>
      <c r="K77" s="135"/>
      <c r="L77" s="136"/>
      <c r="M77" s="6"/>
      <c r="N77" s="105"/>
      <c r="O77" s="137"/>
      <c r="P77" s="1"/>
      <c r="Q77" s="242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39" ht="12.75" customHeight="1">
      <c r="A78" s="121"/>
      <c r="B78" s="115"/>
      <c r="C78" s="115"/>
      <c r="D78" s="115"/>
      <c r="E78" s="6"/>
      <c r="F78" s="122"/>
      <c r="G78" s="55"/>
      <c r="H78" s="37"/>
      <c r="I78" s="55"/>
      <c r="J78" s="6"/>
      <c r="K78" s="135"/>
      <c r="L78" s="136"/>
      <c r="M78" s="6"/>
      <c r="N78" s="105"/>
      <c r="O78" s="137"/>
      <c r="P78" s="1"/>
      <c r="Q78" s="242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39" ht="12.75" customHeight="1">
      <c r="A79" s="55"/>
      <c r="B79" s="104"/>
      <c r="C79" s="104"/>
      <c r="D79" s="37"/>
      <c r="E79" s="55"/>
      <c r="F79" s="55"/>
      <c r="G79" s="55"/>
      <c r="H79" s="37"/>
      <c r="I79" s="55"/>
      <c r="J79" s="6"/>
      <c r="K79" s="135"/>
      <c r="L79" s="136"/>
      <c r="M79" s="6"/>
      <c r="N79" s="105"/>
      <c r="O79" s="137"/>
      <c r="P79" s="1"/>
      <c r="Q79" s="242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39" ht="38.25" customHeight="1">
      <c r="A80" s="37"/>
      <c r="B80" s="152" t="s">
        <v>618</v>
      </c>
      <c r="C80" s="152"/>
      <c r="D80" s="152"/>
      <c r="E80" s="152"/>
      <c r="F80" s="6"/>
      <c r="G80" s="6"/>
      <c r="H80" s="131"/>
      <c r="I80" s="6"/>
      <c r="J80" s="131"/>
      <c r="K80" s="132"/>
      <c r="L80" s="6"/>
      <c r="M80" s="6"/>
      <c r="N80" s="1"/>
      <c r="O80" s="1"/>
      <c r="P80" s="1"/>
      <c r="Q80" s="242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94" t="s">
        <v>16</v>
      </c>
      <c r="B81" s="95" t="s">
        <v>566</v>
      </c>
      <c r="C81" s="95"/>
      <c r="D81" s="96" t="s">
        <v>578</v>
      </c>
      <c r="E81" s="95" t="s">
        <v>579</v>
      </c>
      <c r="F81" s="95" t="s">
        <v>580</v>
      </c>
      <c r="G81" s="95" t="s">
        <v>619</v>
      </c>
      <c r="H81" s="95" t="s">
        <v>620</v>
      </c>
      <c r="I81" s="95" t="s">
        <v>583</v>
      </c>
      <c r="J81" s="153" t="s">
        <v>584</v>
      </c>
      <c r="K81" s="95" t="s">
        <v>585</v>
      </c>
      <c r="L81" s="95" t="s">
        <v>621</v>
      </c>
      <c r="M81" s="95" t="s">
        <v>588</v>
      </c>
      <c r="N81" s="96" t="s">
        <v>589</v>
      </c>
      <c r="O81" s="1"/>
      <c r="P81" s="1"/>
      <c r="Q81" s="242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54">
        <v>1</v>
      </c>
      <c r="B82" s="155">
        <v>41579</v>
      </c>
      <c r="C82" s="155"/>
      <c r="D82" s="156" t="s">
        <v>622</v>
      </c>
      <c r="E82" s="157" t="s">
        <v>591</v>
      </c>
      <c r="F82" s="158">
        <v>82</v>
      </c>
      <c r="G82" s="157" t="s">
        <v>623</v>
      </c>
      <c r="H82" s="157">
        <v>100</v>
      </c>
      <c r="I82" s="159">
        <v>100</v>
      </c>
      <c r="J82" s="160" t="s">
        <v>624</v>
      </c>
      <c r="K82" s="161">
        <f t="shared" ref="K82:K134" si="44">H82-F82</f>
        <v>18</v>
      </c>
      <c r="L82" s="162">
        <f t="shared" ref="L82:L134" si="45">K82/F82</f>
        <v>0.21951219512195122</v>
      </c>
      <c r="M82" s="157" t="s">
        <v>594</v>
      </c>
      <c r="N82" s="163">
        <v>42657</v>
      </c>
      <c r="O82" s="1"/>
      <c r="P82" s="1"/>
      <c r="Q82" s="242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4">
        <v>2</v>
      </c>
      <c r="B83" s="155">
        <v>41794</v>
      </c>
      <c r="C83" s="155"/>
      <c r="D83" s="156" t="s">
        <v>625</v>
      </c>
      <c r="E83" s="157" t="s">
        <v>603</v>
      </c>
      <c r="F83" s="158">
        <v>257</v>
      </c>
      <c r="G83" s="157" t="s">
        <v>623</v>
      </c>
      <c r="H83" s="157">
        <v>300</v>
      </c>
      <c r="I83" s="159">
        <v>300</v>
      </c>
      <c r="J83" s="160" t="s">
        <v>624</v>
      </c>
      <c r="K83" s="161">
        <f t="shared" si="44"/>
        <v>43</v>
      </c>
      <c r="L83" s="162">
        <f t="shared" si="45"/>
        <v>0.16731517509727625</v>
      </c>
      <c r="M83" s="157" t="s">
        <v>594</v>
      </c>
      <c r="N83" s="163">
        <v>41822</v>
      </c>
      <c r="O83" s="1"/>
      <c r="P83" s="1"/>
      <c r="Q83" s="242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4">
        <v>3</v>
      </c>
      <c r="B84" s="155">
        <v>41828</v>
      </c>
      <c r="C84" s="155"/>
      <c r="D84" s="156" t="s">
        <v>626</v>
      </c>
      <c r="E84" s="157" t="s">
        <v>603</v>
      </c>
      <c r="F84" s="158">
        <v>393</v>
      </c>
      <c r="G84" s="157" t="s">
        <v>623</v>
      </c>
      <c r="H84" s="157">
        <v>468</v>
      </c>
      <c r="I84" s="159">
        <v>468</v>
      </c>
      <c r="J84" s="160" t="s">
        <v>624</v>
      </c>
      <c r="K84" s="161">
        <f t="shared" si="44"/>
        <v>75</v>
      </c>
      <c r="L84" s="162">
        <f t="shared" si="45"/>
        <v>0.19083969465648856</v>
      </c>
      <c r="M84" s="157" t="s">
        <v>594</v>
      </c>
      <c r="N84" s="163">
        <v>41863</v>
      </c>
      <c r="O84" s="1"/>
      <c r="P84" s="1"/>
      <c r="Q84" s="242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4">
        <v>4</v>
      </c>
      <c r="B85" s="155">
        <v>41857</v>
      </c>
      <c r="C85" s="155"/>
      <c r="D85" s="156" t="s">
        <v>627</v>
      </c>
      <c r="E85" s="157" t="s">
        <v>603</v>
      </c>
      <c r="F85" s="158">
        <v>205</v>
      </c>
      <c r="G85" s="157" t="s">
        <v>623</v>
      </c>
      <c r="H85" s="157">
        <v>275</v>
      </c>
      <c r="I85" s="159">
        <v>250</v>
      </c>
      <c r="J85" s="160" t="s">
        <v>624</v>
      </c>
      <c r="K85" s="161">
        <f t="shared" si="44"/>
        <v>70</v>
      </c>
      <c r="L85" s="162">
        <f t="shared" si="45"/>
        <v>0.34146341463414637</v>
      </c>
      <c r="M85" s="157" t="s">
        <v>594</v>
      </c>
      <c r="N85" s="163">
        <v>41962</v>
      </c>
      <c r="O85" s="1"/>
      <c r="P85" s="1"/>
      <c r="Q85" s="242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4">
        <v>5</v>
      </c>
      <c r="B86" s="155">
        <v>41886</v>
      </c>
      <c r="C86" s="155"/>
      <c r="D86" s="156" t="s">
        <v>628</v>
      </c>
      <c r="E86" s="157" t="s">
        <v>603</v>
      </c>
      <c r="F86" s="158">
        <v>162</v>
      </c>
      <c r="G86" s="157" t="s">
        <v>623</v>
      </c>
      <c r="H86" s="157">
        <v>190</v>
      </c>
      <c r="I86" s="159">
        <v>190</v>
      </c>
      <c r="J86" s="160" t="s">
        <v>624</v>
      </c>
      <c r="K86" s="161">
        <f t="shared" si="44"/>
        <v>28</v>
      </c>
      <c r="L86" s="162">
        <f t="shared" si="45"/>
        <v>0.1728395061728395</v>
      </c>
      <c r="M86" s="157" t="s">
        <v>594</v>
      </c>
      <c r="N86" s="163">
        <v>42006</v>
      </c>
      <c r="O86" s="1"/>
      <c r="P86" s="1"/>
      <c r="Q86" s="242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4">
        <v>6</v>
      </c>
      <c r="B87" s="155">
        <v>41886</v>
      </c>
      <c r="C87" s="155"/>
      <c r="D87" s="156" t="s">
        <v>629</v>
      </c>
      <c r="E87" s="157" t="s">
        <v>603</v>
      </c>
      <c r="F87" s="158">
        <v>75</v>
      </c>
      <c r="G87" s="157" t="s">
        <v>623</v>
      </c>
      <c r="H87" s="157">
        <v>91.5</v>
      </c>
      <c r="I87" s="159" t="s">
        <v>616</v>
      </c>
      <c r="J87" s="160" t="s">
        <v>630</v>
      </c>
      <c r="K87" s="161">
        <f t="shared" si="44"/>
        <v>16.5</v>
      </c>
      <c r="L87" s="162">
        <f t="shared" si="45"/>
        <v>0.22</v>
      </c>
      <c r="M87" s="157" t="s">
        <v>594</v>
      </c>
      <c r="N87" s="163">
        <v>41954</v>
      </c>
      <c r="O87" s="1"/>
      <c r="P87" s="1"/>
      <c r="Q87" s="242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4">
        <v>7</v>
      </c>
      <c r="B88" s="155">
        <v>41913</v>
      </c>
      <c r="C88" s="155"/>
      <c r="D88" s="156" t="s">
        <v>631</v>
      </c>
      <c r="E88" s="157" t="s">
        <v>603</v>
      </c>
      <c r="F88" s="158">
        <v>850</v>
      </c>
      <c r="G88" s="157" t="s">
        <v>623</v>
      </c>
      <c r="H88" s="157">
        <v>982.5</v>
      </c>
      <c r="I88" s="159">
        <v>1050</v>
      </c>
      <c r="J88" s="160" t="s">
        <v>632</v>
      </c>
      <c r="K88" s="161">
        <f t="shared" si="44"/>
        <v>132.5</v>
      </c>
      <c r="L88" s="162">
        <f t="shared" si="45"/>
        <v>0.15588235294117647</v>
      </c>
      <c r="M88" s="157" t="s">
        <v>594</v>
      </c>
      <c r="N88" s="163">
        <v>42039</v>
      </c>
      <c r="O88" s="1"/>
      <c r="P88" s="1"/>
      <c r="Q88" s="242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4">
        <v>8</v>
      </c>
      <c r="B89" s="155">
        <v>41913</v>
      </c>
      <c r="C89" s="155"/>
      <c r="D89" s="156" t="s">
        <v>633</v>
      </c>
      <c r="E89" s="157" t="s">
        <v>603</v>
      </c>
      <c r="F89" s="158">
        <v>475</v>
      </c>
      <c r="G89" s="157" t="s">
        <v>623</v>
      </c>
      <c r="H89" s="157">
        <v>515</v>
      </c>
      <c r="I89" s="159">
        <v>600</v>
      </c>
      <c r="J89" s="160" t="s">
        <v>634</v>
      </c>
      <c r="K89" s="161">
        <f t="shared" si="44"/>
        <v>40</v>
      </c>
      <c r="L89" s="162">
        <f t="shared" si="45"/>
        <v>8.4210526315789472E-2</v>
      </c>
      <c r="M89" s="157" t="s">
        <v>594</v>
      </c>
      <c r="N89" s="163">
        <v>41939</v>
      </c>
      <c r="O89" s="1"/>
      <c r="P89" s="1"/>
      <c r="Q89" s="242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4">
        <v>9</v>
      </c>
      <c r="B90" s="155">
        <v>41913</v>
      </c>
      <c r="C90" s="155"/>
      <c r="D90" s="156" t="s">
        <v>635</v>
      </c>
      <c r="E90" s="157" t="s">
        <v>603</v>
      </c>
      <c r="F90" s="158">
        <v>86</v>
      </c>
      <c r="G90" s="157" t="s">
        <v>623</v>
      </c>
      <c r="H90" s="157">
        <v>99</v>
      </c>
      <c r="I90" s="159">
        <v>140</v>
      </c>
      <c r="J90" s="160" t="s">
        <v>636</v>
      </c>
      <c r="K90" s="161">
        <f t="shared" si="44"/>
        <v>13</v>
      </c>
      <c r="L90" s="162">
        <f t="shared" si="45"/>
        <v>0.15116279069767441</v>
      </c>
      <c r="M90" s="157" t="s">
        <v>594</v>
      </c>
      <c r="N90" s="163">
        <v>41939</v>
      </c>
      <c r="O90" s="1"/>
      <c r="P90" s="1"/>
      <c r="Q90" s="242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4">
        <v>10</v>
      </c>
      <c r="B91" s="155">
        <v>41926</v>
      </c>
      <c r="C91" s="155"/>
      <c r="D91" s="156" t="s">
        <v>637</v>
      </c>
      <c r="E91" s="157" t="s">
        <v>603</v>
      </c>
      <c r="F91" s="158">
        <v>496.6</v>
      </c>
      <c r="G91" s="157" t="s">
        <v>623</v>
      </c>
      <c r="H91" s="157">
        <v>621</v>
      </c>
      <c r="I91" s="159">
        <v>580</v>
      </c>
      <c r="J91" s="160" t="s">
        <v>624</v>
      </c>
      <c r="K91" s="161">
        <f t="shared" si="44"/>
        <v>124.39999999999998</v>
      </c>
      <c r="L91" s="162">
        <f t="shared" si="45"/>
        <v>0.25050342327829234</v>
      </c>
      <c r="M91" s="157" t="s">
        <v>594</v>
      </c>
      <c r="N91" s="163">
        <v>42605</v>
      </c>
      <c r="O91" s="1"/>
      <c r="P91" s="1"/>
      <c r="Q91" s="242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4">
        <v>11</v>
      </c>
      <c r="B92" s="155">
        <v>41926</v>
      </c>
      <c r="C92" s="155"/>
      <c r="D92" s="156" t="s">
        <v>638</v>
      </c>
      <c r="E92" s="157" t="s">
        <v>603</v>
      </c>
      <c r="F92" s="158">
        <v>2481.9</v>
      </c>
      <c r="G92" s="157" t="s">
        <v>623</v>
      </c>
      <c r="H92" s="157">
        <v>2840</v>
      </c>
      <c r="I92" s="159">
        <v>2870</v>
      </c>
      <c r="J92" s="160" t="s">
        <v>639</v>
      </c>
      <c r="K92" s="161">
        <f t="shared" si="44"/>
        <v>358.09999999999991</v>
      </c>
      <c r="L92" s="162">
        <f t="shared" si="45"/>
        <v>0.14428462065353154</v>
      </c>
      <c r="M92" s="157" t="s">
        <v>594</v>
      </c>
      <c r="N92" s="163">
        <v>42017</v>
      </c>
      <c r="O92" s="1"/>
      <c r="P92" s="1"/>
      <c r="Q92" s="242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4">
        <v>12</v>
      </c>
      <c r="B93" s="155">
        <v>41928</v>
      </c>
      <c r="C93" s="155"/>
      <c r="D93" s="156" t="s">
        <v>640</v>
      </c>
      <c r="E93" s="157" t="s">
        <v>603</v>
      </c>
      <c r="F93" s="158">
        <v>84.5</v>
      </c>
      <c r="G93" s="157" t="s">
        <v>623</v>
      </c>
      <c r="H93" s="157">
        <v>93</v>
      </c>
      <c r="I93" s="159">
        <v>110</v>
      </c>
      <c r="J93" s="160" t="s">
        <v>641</v>
      </c>
      <c r="K93" s="161">
        <f t="shared" si="44"/>
        <v>8.5</v>
      </c>
      <c r="L93" s="162">
        <f t="shared" si="45"/>
        <v>0.10059171597633136</v>
      </c>
      <c r="M93" s="157" t="s">
        <v>594</v>
      </c>
      <c r="N93" s="163">
        <v>41939</v>
      </c>
      <c r="O93" s="1"/>
      <c r="P93" s="1"/>
      <c r="Q93" s="242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4">
        <v>13</v>
      </c>
      <c r="B94" s="155">
        <v>41928</v>
      </c>
      <c r="C94" s="155"/>
      <c r="D94" s="156" t="s">
        <v>642</v>
      </c>
      <c r="E94" s="157" t="s">
        <v>603</v>
      </c>
      <c r="F94" s="158">
        <v>401</v>
      </c>
      <c r="G94" s="157" t="s">
        <v>623</v>
      </c>
      <c r="H94" s="157">
        <v>428</v>
      </c>
      <c r="I94" s="159">
        <v>450</v>
      </c>
      <c r="J94" s="160" t="s">
        <v>643</v>
      </c>
      <c r="K94" s="161">
        <f t="shared" si="44"/>
        <v>27</v>
      </c>
      <c r="L94" s="162">
        <f t="shared" si="45"/>
        <v>6.7331670822942641E-2</v>
      </c>
      <c r="M94" s="157" t="s">
        <v>594</v>
      </c>
      <c r="N94" s="163">
        <v>42020</v>
      </c>
      <c r="O94" s="1"/>
      <c r="P94" s="1"/>
      <c r="Q94" s="242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4">
        <v>14</v>
      </c>
      <c r="B95" s="155">
        <v>41928</v>
      </c>
      <c r="C95" s="155"/>
      <c r="D95" s="156" t="s">
        <v>644</v>
      </c>
      <c r="E95" s="157" t="s">
        <v>603</v>
      </c>
      <c r="F95" s="158">
        <v>101</v>
      </c>
      <c r="G95" s="157" t="s">
        <v>623</v>
      </c>
      <c r="H95" s="157">
        <v>112</v>
      </c>
      <c r="I95" s="159">
        <v>120</v>
      </c>
      <c r="J95" s="160" t="s">
        <v>645</v>
      </c>
      <c r="K95" s="161">
        <f t="shared" si="44"/>
        <v>11</v>
      </c>
      <c r="L95" s="162">
        <f t="shared" si="45"/>
        <v>0.10891089108910891</v>
      </c>
      <c r="M95" s="157" t="s">
        <v>594</v>
      </c>
      <c r="N95" s="163">
        <v>41939</v>
      </c>
      <c r="O95" s="1"/>
      <c r="P95" s="1"/>
      <c r="Q95" s="242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4">
        <v>15</v>
      </c>
      <c r="B96" s="155">
        <v>41954</v>
      </c>
      <c r="C96" s="155"/>
      <c r="D96" s="156" t="s">
        <v>646</v>
      </c>
      <c r="E96" s="157" t="s">
        <v>603</v>
      </c>
      <c r="F96" s="158">
        <v>59</v>
      </c>
      <c r="G96" s="157" t="s">
        <v>623</v>
      </c>
      <c r="H96" s="157">
        <v>76</v>
      </c>
      <c r="I96" s="159">
        <v>76</v>
      </c>
      <c r="J96" s="160" t="s">
        <v>624</v>
      </c>
      <c r="K96" s="161">
        <f t="shared" si="44"/>
        <v>17</v>
      </c>
      <c r="L96" s="162">
        <f t="shared" si="45"/>
        <v>0.28813559322033899</v>
      </c>
      <c r="M96" s="157" t="s">
        <v>594</v>
      </c>
      <c r="N96" s="163">
        <v>43032</v>
      </c>
      <c r="O96" s="1"/>
      <c r="P96" s="1"/>
      <c r="Q96" s="242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4">
        <v>16</v>
      </c>
      <c r="B97" s="155">
        <v>41954</v>
      </c>
      <c r="C97" s="155"/>
      <c r="D97" s="156" t="s">
        <v>635</v>
      </c>
      <c r="E97" s="157" t="s">
        <v>603</v>
      </c>
      <c r="F97" s="158">
        <v>99</v>
      </c>
      <c r="G97" s="157" t="s">
        <v>623</v>
      </c>
      <c r="H97" s="157">
        <v>120</v>
      </c>
      <c r="I97" s="159">
        <v>120</v>
      </c>
      <c r="J97" s="160" t="s">
        <v>612</v>
      </c>
      <c r="K97" s="161">
        <f t="shared" si="44"/>
        <v>21</v>
      </c>
      <c r="L97" s="162">
        <f t="shared" si="45"/>
        <v>0.21212121212121213</v>
      </c>
      <c r="M97" s="157" t="s">
        <v>594</v>
      </c>
      <c r="N97" s="163">
        <v>41960</v>
      </c>
      <c r="O97" s="1"/>
      <c r="P97" s="1"/>
      <c r="Q97" s="242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17</v>
      </c>
      <c r="B98" s="155">
        <v>41956</v>
      </c>
      <c r="C98" s="155"/>
      <c r="D98" s="156" t="s">
        <v>647</v>
      </c>
      <c r="E98" s="157" t="s">
        <v>603</v>
      </c>
      <c r="F98" s="158">
        <v>22</v>
      </c>
      <c r="G98" s="157" t="s">
        <v>623</v>
      </c>
      <c r="H98" s="157">
        <v>33.549999999999997</v>
      </c>
      <c r="I98" s="159">
        <v>32</v>
      </c>
      <c r="J98" s="160" t="s">
        <v>648</v>
      </c>
      <c r="K98" s="161">
        <f t="shared" si="44"/>
        <v>11.549999999999997</v>
      </c>
      <c r="L98" s="162">
        <f t="shared" si="45"/>
        <v>0.52499999999999991</v>
      </c>
      <c r="M98" s="157" t="s">
        <v>594</v>
      </c>
      <c r="N98" s="163">
        <v>42188</v>
      </c>
      <c r="O98" s="1"/>
      <c r="P98" s="1"/>
      <c r="Q98" s="242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18</v>
      </c>
      <c r="B99" s="155">
        <v>41976</v>
      </c>
      <c r="C99" s="155"/>
      <c r="D99" s="156" t="s">
        <v>649</v>
      </c>
      <c r="E99" s="157" t="s">
        <v>603</v>
      </c>
      <c r="F99" s="158">
        <v>440</v>
      </c>
      <c r="G99" s="157" t="s">
        <v>623</v>
      </c>
      <c r="H99" s="157">
        <v>520</v>
      </c>
      <c r="I99" s="159">
        <v>520</v>
      </c>
      <c r="J99" s="160" t="s">
        <v>650</v>
      </c>
      <c r="K99" s="161">
        <f t="shared" si="44"/>
        <v>80</v>
      </c>
      <c r="L99" s="162">
        <f t="shared" si="45"/>
        <v>0.18181818181818182</v>
      </c>
      <c r="M99" s="157" t="s">
        <v>594</v>
      </c>
      <c r="N99" s="163">
        <v>42208</v>
      </c>
      <c r="O99" s="1"/>
      <c r="P99" s="1"/>
      <c r="Q99" s="242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19</v>
      </c>
      <c r="B100" s="155">
        <v>41976</v>
      </c>
      <c r="C100" s="155"/>
      <c r="D100" s="156" t="s">
        <v>651</v>
      </c>
      <c r="E100" s="157" t="s">
        <v>603</v>
      </c>
      <c r="F100" s="158">
        <v>360</v>
      </c>
      <c r="G100" s="157" t="s">
        <v>623</v>
      </c>
      <c r="H100" s="157">
        <v>427</v>
      </c>
      <c r="I100" s="159">
        <v>425</v>
      </c>
      <c r="J100" s="160" t="s">
        <v>652</v>
      </c>
      <c r="K100" s="161">
        <f t="shared" si="44"/>
        <v>67</v>
      </c>
      <c r="L100" s="162">
        <f t="shared" si="45"/>
        <v>0.18611111111111112</v>
      </c>
      <c r="M100" s="157" t="s">
        <v>594</v>
      </c>
      <c r="N100" s="163">
        <v>42058</v>
      </c>
      <c r="O100" s="1"/>
      <c r="P100" s="1"/>
      <c r="Q100" s="242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20</v>
      </c>
      <c r="B101" s="155">
        <v>42012</v>
      </c>
      <c r="C101" s="155"/>
      <c r="D101" s="156" t="s">
        <v>653</v>
      </c>
      <c r="E101" s="157" t="s">
        <v>603</v>
      </c>
      <c r="F101" s="158">
        <v>360</v>
      </c>
      <c r="G101" s="157" t="s">
        <v>623</v>
      </c>
      <c r="H101" s="157">
        <v>455</v>
      </c>
      <c r="I101" s="159">
        <v>420</v>
      </c>
      <c r="J101" s="160" t="s">
        <v>654</v>
      </c>
      <c r="K101" s="161">
        <f t="shared" si="44"/>
        <v>95</v>
      </c>
      <c r="L101" s="162">
        <f t="shared" si="45"/>
        <v>0.2638888888888889</v>
      </c>
      <c r="M101" s="157" t="s">
        <v>594</v>
      </c>
      <c r="N101" s="163">
        <v>42024</v>
      </c>
      <c r="O101" s="1"/>
      <c r="P101" s="1"/>
      <c r="Q101" s="242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21</v>
      </c>
      <c r="B102" s="155">
        <v>42012</v>
      </c>
      <c r="C102" s="155"/>
      <c r="D102" s="156" t="s">
        <v>655</v>
      </c>
      <c r="E102" s="157" t="s">
        <v>603</v>
      </c>
      <c r="F102" s="158">
        <v>130</v>
      </c>
      <c r="G102" s="157"/>
      <c r="H102" s="157">
        <v>175.5</v>
      </c>
      <c r="I102" s="159">
        <v>165</v>
      </c>
      <c r="J102" s="160" t="s">
        <v>656</v>
      </c>
      <c r="K102" s="161">
        <f t="shared" si="44"/>
        <v>45.5</v>
      </c>
      <c r="L102" s="162">
        <f t="shared" si="45"/>
        <v>0.35</v>
      </c>
      <c r="M102" s="157" t="s">
        <v>594</v>
      </c>
      <c r="N102" s="163">
        <v>43088</v>
      </c>
      <c r="O102" s="1"/>
      <c r="P102" s="1"/>
      <c r="Q102" s="242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22</v>
      </c>
      <c r="B103" s="155">
        <v>42040</v>
      </c>
      <c r="C103" s="155"/>
      <c r="D103" s="156" t="s">
        <v>403</v>
      </c>
      <c r="E103" s="157" t="s">
        <v>591</v>
      </c>
      <c r="F103" s="158">
        <v>98</v>
      </c>
      <c r="G103" s="157"/>
      <c r="H103" s="157">
        <v>120</v>
      </c>
      <c r="I103" s="159">
        <v>120</v>
      </c>
      <c r="J103" s="160" t="s">
        <v>624</v>
      </c>
      <c r="K103" s="161">
        <f t="shared" si="44"/>
        <v>22</v>
      </c>
      <c r="L103" s="162">
        <f t="shared" si="45"/>
        <v>0.22448979591836735</v>
      </c>
      <c r="M103" s="157" t="s">
        <v>594</v>
      </c>
      <c r="N103" s="163">
        <v>42753</v>
      </c>
      <c r="O103" s="1"/>
      <c r="P103" s="1"/>
      <c r="Q103" s="242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23</v>
      </c>
      <c r="B104" s="155">
        <v>42040</v>
      </c>
      <c r="C104" s="155"/>
      <c r="D104" s="156" t="s">
        <v>657</v>
      </c>
      <c r="E104" s="157" t="s">
        <v>591</v>
      </c>
      <c r="F104" s="158">
        <v>196</v>
      </c>
      <c r="G104" s="157"/>
      <c r="H104" s="157">
        <v>262</v>
      </c>
      <c r="I104" s="159">
        <v>255</v>
      </c>
      <c r="J104" s="160" t="s">
        <v>624</v>
      </c>
      <c r="K104" s="161">
        <f t="shared" si="44"/>
        <v>66</v>
      </c>
      <c r="L104" s="162">
        <f t="shared" si="45"/>
        <v>0.33673469387755101</v>
      </c>
      <c r="M104" s="157" t="s">
        <v>594</v>
      </c>
      <c r="N104" s="163">
        <v>42599</v>
      </c>
      <c r="O104" s="1"/>
      <c r="P104" s="1"/>
      <c r="Q104" s="242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64">
        <v>24</v>
      </c>
      <c r="B105" s="165">
        <v>42067</v>
      </c>
      <c r="C105" s="165"/>
      <c r="D105" s="166" t="s">
        <v>402</v>
      </c>
      <c r="E105" s="167" t="s">
        <v>591</v>
      </c>
      <c r="F105" s="168">
        <v>235</v>
      </c>
      <c r="G105" s="168"/>
      <c r="H105" s="169">
        <v>77</v>
      </c>
      <c r="I105" s="169" t="s">
        <v>658</v>
      </c>
      <c r="J105" s="170" t="s">
        <v>659</v>
      </c>
      <c r="K105" s="171">
        <f t="shared" si="44"/>
        <v>-158</v>
      </c>
      <c r="L105" s="172">
        <f t="shared" si="45"/>
        <v>-0.67234042553191486</v>
      </c>
      <c r="M105" s="168" t="s">
        <v>604</v>
      </c>
      <c r="N105" s="165">
        <v>43522</v>
      </c>
      <c r="O105" s="1"/>
      <c r="P105" s="1"/>
      <c r="Q105" s="242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25</v>
      </c>
      <c r="B106" s="155">
        <v>42067</v>
      </c>
      <c r="C106" s="155"/>
      <c r="D106" s="156" t="s">
        <v>660</v>
      </c>
      <c r="E106" s="157" t="s">
        <v>591</v>
      </c>
      <c r="F106" s="158">
        <v>185</v>
      </c>
      <c r="G106" s="157"/>
      <c r="H106" s="157">
        <v>224</v>
      </c>
      <c r="I106" s="159" t="s">
        <v>661</v>
      </c>
      <c r="J106" s="160" t="s">
        <v>624</v>
      </c>
      <c r="K106" s="161">
        <f t="shared" si="44"/>
        <v>39</v>
      </c>
      <c r="L106" s="162">
        <f t="shared" si="45"/>
        <v>0.21081081081081082</v>
      </c>
      <c r="M106" s="157" t="s">
        <v>594</v>
      </c>
      <c r="N106" s="163">
        <v>42647</v>
      </c>
      <c r="O106" s="1"/>
      <c r="P106" s="1"/>
      <c r="Q106" s="242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64">
        <v>26</v>
      </c>
      <c r="B107" s="165">
        <v>42090</v>
      </c>
      <c r="C107" s="165"/>
      <c r="D107" s="173" t="s">
        <v>662</v>
      </c>
      <c r="E107" s="168" t="s">
        <v>591</v>
      </c>
      <c r="F107" s="168">
        <v>49.5</v>
      </c>
      <c r="G107" s="169"/>
      <c r="H107" s="169">
        <v>15.85</v>
      </c>
      <c r="I107" s="169">
        <v>67</v>
      </c>
      <c r="J107" s="170" t="s">
        <v>663</v>
      </c>
      <c r="K107" s="169">
        <f t="shared" si="44"/>
        <v>-33.65</v>
      </c>
      <c r="L107" s="174">
        <f t="shared" si="45"/>
        <v>-0.67979797979797973</v>
      </c>
      <c r="M107" s="168" t="s">
        <v>604</v>
      </c>
      <c r="N107" s="175">
        <v>43627</v>
      </c>
      <c r="O107" s="1"/>
      <c r="P107" s="1"/>
      <c r="Q107" s="242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27</v>
      </c>
      <c r="B108" s="155">
        <v>42093</v>
      </c>
      <c r="C108" s="155"/>
      <c r="D108" s="156" t="s">
        <v>664</v>
      </c>
      <c r="E108" s="157" t="s">
        <v>591</v>
      </c>
      <c r="F108" s="158">
        <v>183.5</v>
      </c>
      <c r="G108" s="157"/>
      <c r="H108" s="157">
        <v>219</v>
      </c>
      <c r="I108" s="159">
        <v>218</v>
      </c>
      <c r="J108" s="160" t="s">
        <v>665</v>
      </c>
      <c r="K108" s="161">
        <f t="shared" si="44"/>
        <v>35.5</v>
      </c>
      <c r="L108" s="162">
        <f t="shared" si="45"/>
        <v>0.19346049046321526</v>
      </c>
      <c r="M108" s="157" t="s">
        <v>594</v>
      </c>
      <c r="N108" s="163">
        <v>42103</v>
      </c>
      <c r="O108" s="1"/>
      <c r="P108" s="1"/>
      <c r="Q108" s="242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28</v>
      </c>
      <c r="B109" s="155">
        <v>42114</v>
      </c>
      <c r="C109" s="155"/>
      <c r="D109" s="156" t="s">
        <v>666</v>
      </c>
      <c r="E109" s="157" t="s">
        <v>591</v>
      </c>
      <c r="F109" s="158">
        <f>(227+237)/2</f>
        <v>232</v>
      </c>
      <c r="G109" s="157"/>
      <c r="H109" s="157">
        <v>298</v>
      </c>
      <c r="I109" s="159">
        <v>298</v>
      </c>
      <c r="J109" s="160" t="s">
        <v>624</v>
      </c>
      <c r="K109" s="161">
        <f t="shared" si="44"/>
        <v>66</v>
      </c>
      <c r="L109" s="162">
        <f t="shared" si="45"/>
        <v>0.28448275862068967</v>
      </c>
      <c r="M109" s="157" t="s">
        <v>594</v>
      </c>
      <c r="N109" s="163">
        <v>42823</v>
      </c>
      <c r="O109" s="1"/>
      <c r="P109" s="1"/>
      <c r="Q109" s="242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29</v>
      </c>
      <c r="B110" s="155">
        <v>42128</v>
      </c>
      <c r="C110" s="155"/>
      <c r="D110" s="156" t="s">
        <v>667</v>
      </c>
      <c r="E110" s="157" t="s">
        <v>603</v>
      </c>
      <c r="F110" s="158">
        <v>385</v>
      </c>
      <c r="G110" s="157"/>
      <c r="H110" s="157">
        <f>212.5+331</f>
        <v>543.5</v>
      </c>
      <c r="I110" s="159">
        <v>510</v>
      </c>
      <c r="J110" s="160" t="s">
        <v>668</v>
      </c>
      <c r="K110" s="161">
        <f t="shared" si="44"/>
        <v>158.5</v>
      </c>
      <c r="L110" s="162">
        <f t="shared" si="45"/>
        <v>0.41168831168831171</v>
      </c>
      <c r="M110" s="157" t="s">
        <v>594</v>
      </c>
      <c r="N110" s="163">
        <v>42235</v>
      </c>
      <c r="O110" s="1"/>
      <c r="P110" s="1"/>
      <c r="Q110" s="242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30</v>
      </c>
      <c r="B111" s="155">
        <v>42128</v>
      </c>
      <c r="C111" s="155"/>
      <c r="D111" s="156" t="s">
        <v>669</v>
      </c>
      <c r="E111" s="157" t="s">
        <v>603</v>
      </c>
      <c r="F111" s="158">
        <v>115.5</v>
      </c>
      <c r="G111" s="157"/>
      <c r="H111" s="157">
        <v>146</v>
      </c>
      <c r="I111" s="159">
        <v>142</v>
      </c>
      <c r="J111" s="160" t="s">
        <v>670</v>
      </c>
      <c r="K111" s="161">
        <f t="shared" si="44"/>
        <v>30.5</v>
      </c>
      <c r="L111" s="162">
        <f t="shared" si="45"/>
        <v>0.26406926406926406</v>
      </c>
      <c r="M111" s="157" t="s">
        <v>594</v>
      </c>
      <c r="N111" s="163">
        <v>42202</v>
      </c>
      <c r="O111" s="1"/>
      <c r="P111" s="1"/>
      <c r="Q111" s="242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31</v>
      </c>
      <c r="B112" s="155">
        <v>42151</v>
      </c>
      <c r="C112" s="155"/>
      <c r="D112" s="156" t="s">
        <v>540</v>
      </c>
      <c r="E112" s="157" t="s">
        <v>603</v>
      </c>
      <c r="F112" s="158">
        <v>237.5</v>
      </c>
      <c r="G112" s="157"/>
      <c r="H112" s="157">
        <v>279.5</v>
      </c>
      <c r="I112" s="159">
        <v>278</v>
      </c>
      <c r="J112" s="160" t="s">
        <v>624</v>
      </c>
      <c r="K112" s="161">
        <f t="shared" si="44"/>
        <v>42</v>
      </c>
      <c r="L112" s="162">
        <f t="shared" si="45"/>
        <v>0.17684210526315788</v>
      </c>
      <c r="M112" s="157" t="s">
        <v>594</v>
      </c>
      <c r="N112" s="163">
        <v>42222</v>
      </c>
      <c r="O112" s="1"/>
      <c r="P112" s="1"/>
      <c r="Q112" s="242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32</v>
      </c>
      <c r="B113" s="155">
        <v>42174</v>
      </c>
      <c r="C113" s="155"/>
      <c r="D113" s="156" t="s">
        <v>642</v>
      </c>
      <c r="E113" s="157" t="s">
        <v>591</v>
      </c>
      <c r="F113" s="158">
        <v>340</v>
      </c>
      <c r="G113" s="157"/>
      <c r="H113" s="157">
        <v>448</v>
      </c>
      <c r="I113" s="159">
        <v>448</v>
      </c>
      <c r="J113" s="160" t="s">
        <v>624</v>
      </c>
      <c r="K113" s="161">
        <f t="shared" si="44"/>
        <v>108</v>
      </c>
      <c r="L113" s="162">
        <f t="shared" si="45"/>
        <v>0.31764705882352939</v>
      </c>
      <c r="M113" s="157" t="s">
        <v>594</v>
      </c>
      <c r="N113" s="163">
        <v>43018</v>
      </c>
      <c r="O113" s="1"/>
      <c r="P113" s="1"/>
      <c r="Q113" s="242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33</v>
      </c>
      <c r="B114" s="155">
        <v>42191</v>
      </c>
      <c r="C114" s="155"/>
      <c r="D114" s="156" t="s">
        <v>671</v>
      </c>
      <c r="E114" s="157" t="s">
        <v>591</v>
      </c>
      <c r="F114" s="158">
        <v>390</v>
      </c>
      <c r="G114" s="157"/>
      <c r="H114" s="157">
        <v>460</v>
      </c>
      <c r="I114" s="159">
        <v>460</v>
      </c>
      <c r="J114" s="160" t="s">
        <v>624</v>
      </c>
      <c r="K114" s="161">
        <f t="shared" si="44"/>
        <v>70</v>
      </c>
      <c r="L114" s="162">
        <f t="shared" si="45"/>
        <v>0.17948717948717949</v>
      </c>
      <c r="M114" s="157" t="s">
        <v>594</v>
      </c>
      <c r="N114" s="163">
        <v>42478</v>
      </c>
      <c r="O114" s="1"/>
      <c r="P114" s="1"/>
      <c r="Q114" s="242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64">
        <v>34</v>
      </c>
      <c r="B115" s="165">
        <v>42195</v>
      </c>
      <c r="C115" s="165"/>
      <c r="D115" s="166" t="s">
        <v>672</v>
      </c>
      <c r="E115" s="167" t="s">
        <v>591</v>
      </c>
      <c r="F115" s="168">
        <v>122.5</v>
      </c>
      <c r="G115" s="168"/>
      <c r="H115" s="169">
        <v>61</v>
      </c>
      <c r="I115" s="169">
        <v>172</v>
      </c>
      <c r="J115" s="170" t="s">
        <v>673</v>
      </c>
      <c r="K115" s="171">
        <f t="shared" si="44"/>
        <v>-61.5</v>
      </c>
      <c r="L115" s="172">
        <f t="shared" si="45"/>
        <v>-0.50204081632653064</v>
      </c>
      <c r="M115" s="168" t="s">
        <v>604</v>
      </c>
      <c r="N115" s="165">
        <v>43333</v>
      </c>
      <c r="O115" s="1"/>
      <c r="P115" s="1"/>
      <c r="Q115" s="242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35</v>
      </c>
      <c r="B116" s="155">
        <v>42219</v>
      </c>
      <c r="C116" s="155"/>
      <c r="D116" s="156" t="s">
        <v>674</v>
      </c>
      <c r="E116" s="157" t="s">
        <v>591</v>
      </c>
      <c r="F116" s="158">
        <v>297.5</v>
      </c>
      <c r="G116" s="157"/>
      <c r="H116" s="157">
        <v>350</v>
      </c>
      <c r="I116" s="159">
        <v>360</v>
      </c>
      <c r="J116" s="160" t="s">
        <v>675</v>
      </c>
      <c r="K116" s="161">
        <f t="shared" si="44"/>
        <v>52.5</v>
      </c>
      <c r="L116" s="162">
        <f t="shared" si="45"/>
        <v>0.17647058823529413</v>
      </c>
      <c r="M116" s="157" t="s">
        <v>594</v>
      </c>
      <c r="N116" s="163">
        <v>42232</v>
      </c>
      <c r="O116" s="1"/>
      <c r="P116" s="1"/>
      <c r="Q116" s="242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36</v>
      </c>
      <c r="B117" s="155">
        <v>42219</v>
      </c>
      <c r="C117" s="155"/>
      <c r="D117" s="156" t="s">
        <v>676</v>
      </c>
      <c r="E117" s="157" t="s">
        <v>591</v>
      </c>
      <c r="F117" s="158">
        <v>115.5</v>
      </c>
      <c r="G117" s="157"/>
      <c r="H117" s="157">
        <v>149</v>
      </c>
      <c r="I117" s="159">
        <v>140</v>
      </c>
      <c r="J117" s="160" t="s">
        <v>677</v>
      </c>
      <c r="K117" s="161">
        <f t="shared" si="44"/>
        <v>33.5</v>
      </c>
      <c r="L117" s="162">
        <f t="shared" si="45"/>
        <v>0.29004329004329005</v>
      </c>
      <c r="M117" s="157" t="s">
        <v>594</v>
      </c>
      <c r="N117" s="163">
        <v>42740</v>
      </c>
      <c r="O117" s="1"/>
      <c r="P117" s="1"/>
      <c r="Q117" s="242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37</v>
      </c>
      <c r="B118" s="155">
        <v>42251</v>
      </c>
      <c r="C118" s="155"/>
      <c r="D118" s="156" t="s">
        <v>540</v>
      </c>
      <c r="E118" s="157" t="s">
        <v>591</v>
      </c>
      <c r="F118" s="158">
        <v>226</v>
      </c>
      <c r="G118" s="157"/>
      <c r="H118" s="157">
        <v>292</v>
      </c>
      <c r="I118" s="159">
        <v>292</v>
      </c>
      <c r="J118" s="160" t="s">
        <v>678</v>
      </c>
      <c r="K118" s="161">
        <f t="shared" si="44"/>
        <v>66</v>
      </c>
      <c r="L118" s="162">
        <f t="shared" si="45"/>
        <v>0.29203539823008851</v>
      </c>
      <c r="M118" s="157" t="s">
        <v>594</v>
      </c>
      <c r="N118" s="163">
        <v>42286</v>
      </c>
      <c r="O118" s="1"/>
      <c r="P118" s="1"/>
      <c r="Q118" s="242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38</v>
      </c>
      <c r="B119" s="155">
        <v>42254</v>
      </c>
      <c r="C119" s="155"/>
      <c r="D119" s="156" t="s">
        <v>666</v>
      </c>
      <c r="E119" s="157" t="s">
        <v>591</v>
      </c>
      <c r="F119" s="158">
        <v>232.5</v>
      </c>
      <c r="G119" s="157"/>
      <c r="H119" s="157">
        <v>312.5</v>
      </c>
      <c r="I119" s="159">
        <v>310</v>
      </c>
      <c r="J119" s="160" t="s">
        <v>624</v>
      </c>
      <c r="K119" s="161">
        <f t="shared" si="44"/>
        <v>80</v>
      </c>
      <c r="L119" s="162">
        <f t="shared" si="45"/>
        <v>0.34408602150537637</v>
      </c>
      <c r="M119" s="157" t="s">
        <v>594</v>
      </c>
      <c r="N119" s="163">
        <v>42823</v>
      </c>
      <c r="O119" s="1"/>
      <c r="P119" s="1"/>
      <c r="Q119" s="242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39</v>
      </c>
      <c r="B120" s="155">
        <v>42268</v>
      </c>
      <c r="C120" s="155"/>
      <c r="D120" s="156" t="s">
        <v>679</v>
      </c>
      <c r="E120" s="157" t="s">
        <v>591</v>
      </c>
      <c r="F120" s="158">
        <v>196.5</v>
      </c>
      <c r="G120" s="157"/>
      <c r="H120" s="157">
        <v>238</v>
      </c>
      <c r="I120" s="159">
        <v>238</v>
      </c>
      <c r="J120" s="160" t="s">
        <v>678</v>
      </c>
      <c r="K120" s="161">
        <f t="shared" si="44"/>
        <v>41.5</v>
      </c>
      <c r="L120" s="162">
        <f t="shared" si="45"/>
        <v>0.21119592875318066</v>
      </c>
      <c r="M120" s="157" t="s">
        <v>594</v>
      </c>
      <c r="N120" s="163">
        <v>42291</v>
      </c>
      <c r="O120" s="1"/>
      <c r="P120" s="1"/>
      <c r="Q120" s="242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40</v>
      </c>
      <c r="B121" s="155">
        <v>42271</v>
      </c>
      <c r="C121" s="155"/>
      <c r="D121" s="156" t="s">
        <v>622</v>
      </c>
      <c r="E121" s="157" t="s">
        <v>591</v>
      </c>
      <c r="F121" s="158">
        <v>65</v>
      </c>
      <c r="G121" s="157"/>
      <c r="H121" s="157">
        <v>82</v>
      </c>
      <c r="I121" s="159">
        <v>82</v>
      </c>
      <c r="J121" s="160" t="s">
        <v>678</v>
      </c>
      <c r="K121" s="161">
        <f t="shared" si="44"/>
        <v>17</v>
      </c>
      <c r="L121" s="162">
        <f t="shared" si="45"/>
        <v>0.26153846153846155</v>
      </c>
      <c r="M121" s="157" t="s">
        <v>594</v>
      </c>
      <c r="N121" s="163">
        <v>42578</v>
      </c>
      <c r="O121" s="1"/>
      <c r="P121" s="1"/>
      <c r="Q121" s="242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41</v>
      </c>
      <c r="B122" s="155">
        <v>42291</v>
      </c>
      <c r="C122" s="155"/>
      <c r="D122" s="156" t="s">
        <v>680</v>
      </c>
      <c r="E122" s="157" t="s">
        <v>591</v>
      </c>
      <c r="F122" s="158">
        <v>144</v>
      </c>
      <c r="G122" s="157"/>
      <c r="H122" s="157">
        <v>182.5</v>
      </c>
      <c r="I122" s="159">
        <v>181</v>
      </c>
      <c r="J122" s="160" t="s">
        <v>678</v>
      </c>
      <c r="K122" s="161">
        <f t="shared" si="44"/>
        <v>38.5</v>
      </c>
      <c r="L122" s="162">
        <f t="shared" si="45"/>
        <v>0.2673611111111111</v>
      </c>
      <c r="M122" s="157" t="s">
        <v>594</v>
      </c>
      <c r="N122" s="163">
        <v>42817</v>
      </c>
      <c r="O122" s="1"/>
      <c r="P122" s="1"/>
      <c r="Q122" s="242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42</v>
      </c>
      <c r="B123" s="155">
        <v>42291</v>
      </c>
      <c r="C123" s="155"/>
      <c r="D123" s="156" t="s">
        <v>681</v>
      </c>
      <c r="E123" s="157" t="s">
        <v>591</v>
      </c>
      <c r="F123" s="158">
        <v>264</v>
      </c>
      <c r="G123" s="157"/>
      <c r="H123" s="157">
        <v>311</v>
      </c>
      <c r="I123" s="159">
        <v>311</v>
      </c>
      <c r="J123" s="160" t="s">
        <v>678</v>
      </c>
      <c r="K123" s="161">
        <f t="shared" si="44"/>
        <v>47</v>
      </c>
      <c r="L123" s="162">
        <f t="shared" si="45"/>
        <v>0.17803030303030304</v>
      </c>
      <c r="M123" s="157" t="s">
        <v>594</v>
      </c>
      <c r="N123" s="163">
        <v>42604</v>
      </c>
      <c r="O123" s="1"/>
      <c r="P123" s="1"/>
      <c r="Q123" s="242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43</v>
      </c>
      <c r="B124" s="155">
        <v>42318</v>
      </c>
      <c r="C124" s="155"/>
      <c r="D124" s="156" t="s">
        <v>682</v>
      </c>
      <c r="E124" s="157" t="s">
        <v>603</v>
      </c>
      <c r="F124" s="158">
        <v>549.5</v>
      </c>
      <c r="G124" s="157"/>
      <c r="H124" s="157">
        <v>630</v>
      </c>
      <c r="I124" s="159">
        <v>630</v>
      </c>
      <c r="J124" s="160" t="s">
        <v>678</v>
      </c>
      <c r="K124" s="161">
        <f t="shared" si="44"/>
        <v>80.5</v>
      </c>
      <c r="L124" s="162">
        <f t="shared" si="45"/>
        <v>0.1464968152866242</v>
      </c>
      <c r="M124" s="157" t="s">
        <v>594</v>
      </c>
      <c r="N124" s="163">
        <v>42419</v>
      </c>
      <c r="O124" s="1"/>
      <c r="P124" s="1"/>
      <c r="Q124" s="242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44</v>
      </c>
      <c r="B125" s="155">
        <v>42342</v>
      </c>
      <c r="C125" s="155"/>
      <c r="D125" s="156" t="s">
        <v>683</v>
      </c>
      <c r="E125" s="157" t="s">
        <v>591</v>
      </c>
      <c r="F125" s="158">
        <v>1027.5</v>
      </c>
      <c r="G125" s="157"/>
      <c r="H125" s="157">
        <v>1315</v>
      </c>
      <c r="I125" s="159">
        <v>1250</v>
      </c>
      <c r="J125" s="160" t="s">
        <v>678</v>
      </c>
      <c r="K125" s="161">
        <f t="shared" si="44"/>
        <v>287.5</v>
      </c>
      <c r="L125" s="162">
        <f t="shared" si="45"/>
        <v>0.27980535279805352</v>
      </c>
      <c r="M125" s="157" t="s">
        <v>594</v>
      </c>
      <c r="N125" s="163">
        <v>43244</v>
      </c>
      <c r="O125" s="1"/>
      <c r="P125" s="1"/>
      <c r="Q125" s="242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45</v>
      </c>
      <c r="B126" s="155">
        <v>42367</v>
      </c>
      <c r="C126" s="155"/>
      <c r="D126" s="156" t="s">
        <v>684</v>
      </c>
      <c r="E126" s="157" t="s">
        <v>591</v>
      </c>
      <c r="F126" s="158">
        <v>465</v>
      </c>
      <c r="G126" s="157"/>
      <c r="H126" s="157">
        <v>540</v>
      </c>
      <c r="I126" s="159">
        <v>540</v>
      </c>
      <c r="J126" s="160" t="s">
        <v>678</v>
      </c>
      <c r="K126" s="161">
        <f t="shared" si="44"/>
        <v>75</v>
      </c>
      <c r="L126" s="162">
        <f t="shared" si="45"/>
        <v>0.16129032258064516</v>
      </c>
      <c r="M126" s="157" t="s">
        <v>594</v>
      </c>
      <c r="N126" s="163">
        <v>42530</v>
      </c>
      <c r="O126" s="1"/>
      <c r="P126" s="1"/>
      <c r="Q126" s="242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46</v>
      </c>
      <c r="B127" s="155">
        <v>42380</v>
      </c>
      <c r="C127" s="155"/>
      <c r="D127" s="156" t="s">
        <v>403</v>
      </c>
      <c r="E127" s="157" t="s">
        <v>603</v>
      </c>
      <c r="F127" s="158">
        <v>81</v>
      </c>
      <c r="G127" s="157"/>
      <c r="H127" s="157">
        <v>110</v>
      </c>
      <c r="I127" s="159">
        <v>110</v>
      </c>
      <c r="J127" s="160" t="s">
        <v>678</v>
      </c>
      <c r="K127" s="161">
        <f t="shared" si="44"/>
        <v>29</v>
      </c>
      <c r="L127" s="162">
        <f t="shared" si="45"/>
        <v>0.35802469135802467</v>
      </c>
      <c r="M127" s="157" t="s">
        <v>594</v>
      </c>
      <c r="N127" s="163">
        <v>42745</v>
      </c>
      <c r="O127" s="1"/>
      <c r="P127" s="1"/>
      <c r="Q127" s="24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47</v>
      </c>
      <c r="B128" s="155">
        <v>42382</v>
      </c>
      <c r="C128" s="155"/>
      <c r="D128" s="156" t="s">
        <v>685</v>
      </c>
      <c r="E128" s="157" t="s">
        <v>603</v>
      </c>
      <c r="F128" s="158">
        <v>417.5</v>
      </c>
      <c r="G128" s="157"/>
      <c r="H128" s="157">
        <v>547</v>
      </c>
      <c r="I128" s="159">
        <v>535</v>
      </c>
      <c r="J128" s="160" t="s">
        <v>678</v>
      </c>
      <c r="K128" s="161">
        <f t="shared" si="44"/>
        <v>129.5</v>
      </c>
      <c r="L128" s="162">
        <f t="shared" si="45"/>
        <v>0.31017964071856285</v>
      </c>
      <c r="M128" s="157" t="s">
        <v>594</v>
      </c>
      <c r="N128" s="163">
        <v>42578</v>
      </c>
      <c r="O128" s="1"/>
      <c r="P128" s="1"/>
      <c r="Q128" s="24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48</v>
      </c>
      <c r="B129" s="155">
        <v>42408</v>
      </c>
      <c r="C129" s="155"/>
      <c r="D129" s="156" t="s">
        <v>686</v>
      </c>
      <c r="E129" s="157" t="s">
        <v>591</v>
      </c>
      <c r="F129" s="158">
        <v>650</v>
      </c>
      <c r="G129" s="157"/>
      <c r="H129" s="157">
        <v>800</v>
      </c>
      <c r="I129" s="159">
        <v>800</v>
      </c>
      <c r="J129" s="160" t="s">
        <v>678</v>
      </c>
      <c r="K129" s="161">
        <f t="shared" si="44"/>
        <v>150</v>
      </c>
      <c r="L129" s="162">
        <f t="shared" si="45"/>
        <v>0.23076923076923078</v>
      </c>
      <c r="M129" s="157" t="s">
        <v>594</v>
      </c>
      <c r="N129" s="163">
        <v>43154</v>
      </c>
      <c r="O129" s="1"/>
      <c r="P129" s="1"/>
      <c r="Q129" s="242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49</v>
      </c>
      <c r="B130" s="155">
        <v>42433</v>
      </c>
      <c r="C130" s="155"/>
      <c r="D130" s="156" t="s">
        <v>237</v>
      </c>
      <c r="E130" s="157" t="s">
        <v>591</v>
      </c>
      <c r="F130" s="158">
        <v>437.5</v>
      </c>
      <c r="G130" s="157"/>
      <c r="H130" s="157">
        <v>504.5</v>
      </c>
      <c r="I130" s="159">
        <v>522</v>
      </c>
      <c r="J130" s="160" t="s">
        <v>687</v>
      </c>
      <c r="K130" s="161">
        <f t="shared" si="44"/>
        <v>67</v>
      </c>
      <c r="L130" s="162">
        <f t="shared" si="45"/>
        <v>0.15314285714285714</v>
      </c>
      <c r="M130" s="157" t="s">
        <v>594</v>
      </c>
      <c r="N130" s="163">
        <v>42480</v>
      </c>
      <c r="O130" s="1"/>
      <c r="P130" s="1"/>
      <c r="Q130" s="24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50</v>
      </c>
      <c r="B131" s="155">
        <v>42438</v>
      </c>
      <c r="C131" s="155"/>
      <c r="D131" s="156" t="s">
        <v>688</v>
      </c>
      <c r="E131" s="157" t="s">
        <v>591</v>
      </c>
      <c r="F131" s="158">
        <v>189.5</v>
      </c>
      <c r="G131" s="157"/>
      <c r="H131" s="157">
        <v>218</v>
      </c>
      <c r="I131" s="159">
        <v>218</v>
      </c>
      <c r="J131" s="160" t="s">
        <v>678</v>
      </c>
      <c r="K131" s="161">
        <f t="shared" si="44"/>
        <v>28.5</v>
      </c>
      <c r="L131" s="162">
        <f t="shared" si="45"/>
        <v>0.15039577836411611</v>
      </c>
      <c r="M131" s="157" t="s">
        <v>594</v>
      </c>
      <c r="N131" s="163">
        <v>43034</v>
      </c>
      <c r="O131" s="1"/>
      <c r="P131" s="1"/>
      <c r="Q131" s="24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64">
        <v>51</v>
      </c>
      <c r="B132" s="165">
        <v>42471</v>
      </c>
      <c r="C132" s="165"/>
      <c r="D132" s="173" t="s">
        <v>689</v>
      </c>
      <c r="E132" s="168" t="s">
        <v>591</v>
      </c>
      <c r="F132" s="168">
        <v>36.5</v>
      </c>
      <c r="G132" s="169"/>
      <c r="H132" s="169">
        <v>15.85</v>
      </c>
      <c r="I132" s="169">
        <v>60</v>
      </c>
      <c r="J132" s="170" t="s">
        <v>690</v>
      </c>
      <c r="K132" s="171">
        <f t="shared" si="44"/>
        <v>-20.65</v>
      </c>
      <c r="L132" s="172">
        <f t="shared" si="45"/>
        <v>-0.5657534246575342</v>
      </c>
      <c r="M132" s="168" t="s">
        <v>604</v>
      </c>
      <c r="N132" s="176">
        <v>43627</v>
      </c>
      <c r="O132" s="1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52</v>
      </c>
      <c r="B133" s="155">
        <v>42472</v>
      </c>
      <c r="C133" s="155"/>
      <c r="D133" s="156" t="s">
        <v>691</v>
      </c>
      <c r="E133" s="157" t="s">
        <v>591</v>
      </c>
      <c r="F133" s="158">
        <v>93</v>
      </c>
      <c r="G133" s="157"/>
      <c r="H133" s="157">
        <v>149</v>
      </c>
      <c r="I133" s="159">
        <v>140</v>
      </c>
      <c r="J133" s="160" t="s">
        <v>692</v>
      </c>
      <c r="K133" s="161">
        <f t="shared" si="44"/>
        <v>56</v>
      </c>
      <c r="L133" s="162">
        <f t="shared" si="45"/>
        <v>0.60215053763440862</v>
      </c>
      <c r="M133" s="157" t="s">
        <v>594</v>
      </c>
      <c r="N133" s="163">
        <v>42740</v>
      </c>
      <c r="O133" s="1"/>
      <c r="P133" s="1"/>
      <c r="Q133" s="24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53</v>
      </c>
      <c r="B134" s="155">
        <v>42472</v>
      </c>
      <c r="C134" s="155"/>
      <c r="D134" s="156" t="s">
        <v>693</v>
      </c>
      <c r="E134" s="157" t="s">
        <v>591</v>
      </c>
      <c r="F134" s="158">
        <v>130</v>
      </c>
      <c r="G134" s="157"/>
      <c r="H134" s="157">
        <v>150</v>
      </c>
      <c r="I134" s="159" t="s">
        <v>694</v>
      </c>
      <c r="J134" s="160" t="s">
        <v>678</v>
      </c>
      <c r="K134" s="161">
        <f t="shared" si="44"/>
        <v>20</v>
      </c>
      <c r="L134" s="162">
        <f t="shared" si="45"/>
        <v>0.15384615384615385</v>
      </c>
      <c r="M134" s="157" t="s">
        <v>594</v>
      </c>
      <c r="N134" s="163">
        <v>42564</v>
      </c>
      <c r="O134" s="1"/>
      <c r="P134" s="1"/>
      <c r="Q134" s="24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54</v>
      </c>
      <c r="B135" s="155">
        <v>42473</v>
      </c>
      <c r="C135" s="155"/>
      <c r="D135" s="156" t="s">
        <v>695</v>
      </c>
      <c r="E135" s="157" t="s">
        <v>591</v>
      </c>
      <c r="F135" s="158">
        <v>196</v>
      </c>
      <c r="G135" s="157"/>
      <c r="H135" s="157">
        <v>299</v>
      </c>
      <c r="I135" s="159">
        <v>299</v>
      </c>
      <c r="J135" s="160" t="s">
        <v>678</v>
      </c>
      <c r="K135" s="161">
        <v>103</v>
      </c>
      <c r="L135" s="162">
        <v>0.52551020408163296</v>
      </c>
      <c r="M135" s="157" t="s">
        <v>594</v>
      </c>
      <c r="N135" s="163">
        <v>42620</v>
      </c>
      <c r="O135" s="1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55</v>
      </c>
      <c r="B136" s="155">
        <v>42473</v>
      </c>
      <c r="C136" s="155"/>
      <c r="D136" s="156" t="s">
        <v>696</v>
      </c>
      <c r="E136" s="157" t="s">
        <v>591</v>
      </c>
      <c r="F136" s="158">
        <v>88</v>
      </c>
      <c r="G136" s="157"/>
      <c r="H136" s="157">
        <v>103</v>
      </c>
      <c r="I136" s="159">
        <v>103</v>
      </c>
      <c r="J136" s="160" t="s">
        <v>678</v>
      </c>
      <c r="K136" s="161">
        <v>15</v>
      </c>
      <c r="L136" s="162">
        <v>0.170454545454545</v>
      </c>
      <c r="M136" s="157" t="s">
        <v>594</v>
      </c>
      <c r="N136" s="163">
        <v>42530</v>
      </c>
      <c r="O136" s="1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56</v>
      </c>
      <c r="B137" s="155">
        <v>42492</v>
      </c>
      <c r="C137" s="155"/>
      <c r="D137" s="156" t="s">
        <v>697</v>
      </c>
      <c r="E137" s="157" t="s">
        <v>591</v>
      </c>
      <c r="F137" s="158">
        <v>127.5</v>
      </c>
      <c r="G137" s="157"/>
      <c r="H137" s="157">
        <v>148</v>
      </c>
      <c r="I137" s="159" t="s">
        <v>698</v>
      </c>
      <c r="J137" s="160" t="s">
        <v>678</v>
      </c>
      <c r="K137" s="161">
        <f t="shared" ref="K137:K141" si="46">H137-F137</f>
        <v>20.5</v>
      </c>
      <c r="L137" s="162">
        <f t="shared" ref="L137:L141" si="47">K137/F137</f>
        <v>0.16078431372549021</v>
      </c>
      <c r="M137" s="157" t="s">
        <v>594</v>
      </c>
      <c r="N137" s="163">
        <v>42564</v>
      </c>
      <c r="O137" s="1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57</v>
      </c>
      <c r="B138" s="155">
        <v>42493</v>
      </c>
      <c r="C138" s="155"/>
      <c r="D138" s="156" t="s">
        <v>699</v>
      </c>
      <c r="E138" s="157" t="s">
        <v>591</v>
      </c>
      <c r="F138" s="158">
        <v>675</v>
      </c>
      <c r="G138" s="157"/>
      <c r="H138" s="157">
        <v>815</v>
      </c>
      <c r="I138" s="159" t="s">
        <v>700</v>
      </c>
      <c r="J138" s="160" t="s">
        <v>678</v>
      </c>
      <c r="K138" s="161">
        <f t="shared" si="46"/>
        <v>140</v>
      </c>
      <c r="L138" s="162">
        <f t="shared" si="47"/>
        <v>0.2074074074074074</v>
      </c>
      <c r="M138" s="157" t="s">
        <v>594</v>
      </c>
      <c r="N138" s="163">
        <v>43154</v>
      </c>
      <c r="O138" s="1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64">
        <v>58</v>
      </c>
      <c r="B139" s="165">
        <v>42522</v>
      </c>
      <c r="C139" s="165"/>
      <c r="D139" s="166" t="s">
        <v>701</v>
      </c>
      <c r="E139" s="167" t="s">
        <v>591</v>
      </c>
      <c r="F139" s="168">
        <v>500</v>
      </c>
      <c r="G139" s="168"/>
      <c r="H139" s="169">
        <v>232.5</v>
      </c>
      <c r="I139" s="169" t="s">
        <v>702</v>
      </c>
      <c r="J139" s="170" t="s">
        <v>703</v>
      </c>
      <c r="K139" s="171">
        <f t="shared" si="46"/>
        <v>-267.5</v>
      </c>
      <c r="L139" s="172">
        <f t="shared" si="47"/>
        <v>-0.53500000000000003</v>
      </c>
      <c r="M139" s="168" t="s">
        <v>604</v>
      </c>
      <c r="N139" s="165">
        <v>43735</v>
      </c>
      <c r="O139" s="1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59</v>
      </c>
      <c r="B140" s="155">
        <v>42527</v>
      </c>
      <c r="C140" s="155"/>
      <c r="D140" s="156" t="s">
        <v>542</v>
      </c>
      <c r="E140" s="157" t="s">
        <v>591</v>
      </c>
      <c r="F140" s="158">
        <v>110</v>
      </c>
      <c r="G140" s="157"/>
      <c r="H140" s="157">
        <v>126.5</v>
      </c>
      <c r="I140" s="159">
        <v>125</v>
      </c>
      <c r="J140" s="160" t="s">
        <v>630</v>
      </c>
      <c r="K140" s="161">
        <f t="shared" si="46"/>
        <v>16.5</v>
      </c>
      <c r="L140" s="162">
        <f t="shared" si="47"/>
        <v>0.15</v>
      </c>
      <c r="M140" s="157" t="s">
        <v>594</v>
      </c>
      <c r="N140" s="163">
        <v>42552</v>
      </c>
      <c r="O140" s="1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60</v>
      </c>
      <c r="B141" s="155">
        <v>42538</v>
      </c>
      <c r="C141" s="155"/>
      <c r="D141" s="156" t="s">
        <v>704</v>
      </c>
      <c r="E141" s="157" t="s">
        <v>591</v>
      </c>
      <c r="F141" s="158">
        <v>44</v>
      </c>
      <c r="G141" s="157"/>
      <c r="H141" s="157">
        <v>69.5</v>
      </c>
      <c r="I141" s="159">
        <v>69.5</v>
      </c>
      <c r="J141" s="160" t="s">
        <v>705</v>
      </c>
      <c r="K141" s="161">
        <f t="shared" si="46"/>
        <v>25.5</v>
      </c>
      <c r="L141" s="162">
        <f t="shared" si="47"/>
        <v>0.57954545454545459</v>
      </c>
      <c r="M141" s="157" t="s">
        <v>594</v>
      </c>
      <c r="N141" s="163">
        <v>42977</v>
      </c>
      <c r="O141" s="1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61</v>
      </c>
      <c r="B142" s="155">
        <v>42549</v>
      </c>
      <c r="C142" s="155"/>
      <c r="D142" s="156" t="s">
        <v>706</v>
      </c>
      <c r="E142" s="157" t="s">
        <v>591</v>
      </c>
      <c r="F142" s="158">
        <v>262.5</v>
      </c>
      <c r="G142" s="157"/>
      <c r="H142" s="157">
        <v>340</v>
      </c>
      <c r="I142" s="159">
        <v>333</v>
      </c>
      <c r="J142" s="160" t="s">
        <v>707</v>
      </c>
      <c r="K142" s="161">
        <v>77.5</v>
      </c>
      <c r="L142" s="162">
        <v>0.29523809523809502</v>
      </c>
      <c r="M142" s="157" t="s">
        <v>594</v>
      </c>
      <c r="N142" s="163">
        <v>43017</v>
      </c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62</v>
      </c>
      <c r="B143" s="155">
        <v>42549</v>
      </c>
      <c r="C143" s="155"/>
      <c r="D143" s="156" t="s">
        <v>708</v>
      </c>
      <c r="E143" s="157" t="s">
        <v>591</v>
      </c>
      <c r="F143" s="158">
        <v>840</v>
      </c>
      <c r="G143" s="157"/>
      <c r="H143" s="157">
        <v>1230</v>
      </c>
      <c r="I143" s="159">
        <v>1230</v>
      </c>
      <c r="J143" s="160" t="s">
        <v>678</v>
      </c>
      <c r="K143" s="161">
        <v>390</v>
      </c>
      <c r="L143" s="162">
        <v>0.46428571428571402</v>
      </c>
      <c r="M143" s="157" t="s">
        <v>594</v>
      </c>
      <c r="N143" s="163">
        <v>42649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77">
        <v>63</v>
      </c>
      <c r="B144" s="178">
        <v>42556</v>
      </c>
      <c r="C144" s="178"/>
      <c r="D144" s="179" t="s">
        <v>709</v>
      </c>
      <c r="E144" s="180" t="s">
        <v>591</v>
      </c>
      <c r="F144" s="180">
        <v>395</v>
      </c>
      <c r="G144" s="181"/>
      <c r="H144" s="181">
        <f>(468.5+342.5)/2</f>
        <v>405.5</v>
      </c>
      <c r="I144" s="181">
        <v>510</v>
      </c>
      <c r="J144" s="182" t="s">
        <v>710</v>
      </c>
      <c r="K144" s="183">
        <f t="shared" ref="K144:K150" si="48">H144-F144</f>
        <v>10.5</v>
      </c>
      <c r="L144" s="184">
        <f t="shared" ref="L144:L150" si="49">K144/F144</f>
        <v>2.6582278481012658E-2</v>
      </c>
      <c r="M144" s="180" t="s">
        <v>611</v>
      </c>
      <c r="N144" s="178">
        <v>43606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64">
        <v>64</v>
      </c>
      <c r="B145" s="165">
        <v>42584</v>
      </c>
      <c r="C145" s="165"/>
      <c r="D145" s="166" t="s">
        <v>711</v>
      </c>
      <c r="E145" s="167" t="s">
        <v>603</v>
      </c>
      <c r="F145" s="168">
        <f>169.5-12.8</f>
        <v>156.69999999999999</v>
      </c>
      <c r="G145" s="168"/>
      <c r="H145" s="169">
        <v>77</v>
      </c>
      <c r="I145" s="169" t="s">
        <v>712</v>
      </c>
      <c r="J145" s="170" t="s">
        <v>713</v>
      </c>
      <c r="K145" s="171">
        <f t="shared" si="48"/>
        <v>-79.699999999999989</v>
      </c>
      <c r="L145" s="172">
        <f t="shared" si="49"/>
        <v>-0.50861518825781749</v>
      </c>
      <c r="M145" s="168" t="s">
        <v>604</v>
      </c>
      <c r="N145" s="165">
        <v>43522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64">
        <v>65</v>
      </c>
      <c r="B146" s="165">
        <v>42586</v>
      </c>
      <c r="C146" s="165"/>
      <c r="D146" s="166" t="s">
        <v>714</v>
      </c>
      <c r="E146" s="167" t="s">
        <v>591</v>
      </c>
      <c r="F146" s="168">
        <v>400</v>
      </c>
      <c r="G146" s="168"/>
      <c r="H146" s="169">
        <v>305</v>
      </c>
      <c r="I146" s="169">
        <v>475</v>
      </c>
      <c r="J146" s="170" t="s">
        <v>715</v>
      </c>
      <c r="K146" s="171">
        <f t="shared" si="48"/>
        <v>-95</v>
      </c>
      <c r="L146" s="172">
        <f t="shared" si="49"/>
        <v>-0.23749999999999999</v>
      </c>
      <c r="M146" s="168" t="s">
        <v>604</v>
      </c>
      <c r="N146" s="165">
        <v>43606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66</v>
      </c>
      <c r="B147" s="155">
        <v>42593</v>
      </c>
      <c r="C147" s="155"/>
      <c r="D147" s="156" t="s">
        <v>716</v>
      </c>
      <c r="E147" s="157" t="s">
        <v>591</v>
      </c>
      <c r="F147" s="158">
        <v>86.5</v>
      </c>
      <c r="G147" s="157"/>
      <c r="H147" s="157">
        <v>130</v>
      </c>
      <c r="I147" s="159">
        <v>130</v>
      </c>
      <c r="J147" s="160" t="s">
        <v>717</v>
      </c>
      <c r="K147" s="161">
        <f t="shared" si="48"/>
        <v>43.5</v>
      </c>
      <c r="L147" s="162">
        <f t="shared" si="49"/>
        <v>0.50289017341040465</v>
      </c>
      <c r="M147" s="157" t="s">
        <v>594</v>
      </c>
      <c r="N147" s="163">
        <v>43091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64">
        <v>67</v>
      </c>
      <c r="B148" s="165">
        <v>42600</v>
      </c>
      <c r="C148" s="165"/>
      <c r="D148" s="166" t="s">
        <v>122</v>
      </c>
      <c r="E148" s="167" t="s">
        <v>591</v>
      </c>
      <c r="F148" s="168">
        <v>133.5</v>
      </c>
      <c r="G148" s="168"/>
      <c r="H148" s="169">
        <v>126.5</v>
      </c>
      <c r="I148" s="169">
        <v>178</v>
      </c>
      <c r="J148" s="170" t="s">
        <v>718</v>
      </c>
      <c r="K148" s="171">
        <f t="shared" si="48"/>
        <v>-7</v>
      </c>
      <c r="L148" s="172">
        <f t="shared" si="49"/>
        <v>-5.2434456928838954E-2</v>
      </c>
      <c r="M148" s="168" t="s">
        <v>604</v>
      </c>
      <c r="N148" s="165">
        <v>42615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68</v>
      </c>
      <c r="B149" s="155">
        <v>42613</v>
      </c>
      <c r="C149" s="155"/>
      <c r="D149" s="156" t="s">
        <v>719</v>
      </c>
      <c r="E149" s="157" t="s">
        <v>591</v>
      </c>
      <c r="F149" s="158">
        <v>560</v>
      </c>
      <c r="G149" s="157"/>
      <c r="H149" s="157">
        <v>725</v>
      </c>
      <c r="I149" s="159">
        <v>725</v>
      </c>
      <c r="J149" s="160" t="s">
        <v>624</v>
      </c>
      <c r="K149" s="161">
        <f t="shared" si="48"/>
        <v>165</v>
      </c>
      <c r="L149" s="162">
        <f t="shared" si="49"/>
        <v>0.29464285714285715</v>
      </c>
      <c r="M149" s="157" t="s">
        <v>594</v>
      </c>
      <c r="N149" s="163">
        <v>42456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69</v>
      </c>
      <c r="B150" s="155">
        <v>42614</v>
      </c>
      <c r="C150" s="155"/>
      <c r="D150" s="156" t="s">
        <v>720</v>
      </c>
      <c r="E150" s="157" t="s">
        <v>591</v>
      </c>
      <c r="F150" s="158">
        <v>160.5</v>
      </c>
      <c r="G150" s="157"/>
      <c r="H150" s="157">
        <v>210</v>
      </c>
      <c r="I150" s="159">
        <v>210</v>
      </c>
      <c r="J150" s="160" t="s">
        <v>624</v>
      </c>
      <c r="K150" s="161">
        <f t="shared" si="48"/>
        <v>49.5</v>
      </c>
      <c r="L150" s="162">
        <f t="shared" si="49"/>
        <v>0.30841121495327101</v>
      </c>
      <c r="M150" s="157" t="s">
        <v>594</v>
      </c>
      <c r="N150" s="163">
        <v>42871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70</v>
      </c>
      <c r="B151" s="155">
        <v>42646</v>
      </c>
      <c r="C151" s="155"/>
      <c r="D151" s="156" t="s">
        <v>415</v>
      </c>
      <c r="E151" s="157" t="s">
        <v>591</v>
      </c>
      <c r="F151" s="158">
        <v>430</v>
      </c>
      <c r="G151" s="157"/>
      <c r="H151" s="157">
        <v>596</v>
      </c>
      <c r="I151" s="159">
        <v>575</v>
      </c>
      <c r="J151" s="160" t="s">
        <v>721</v>
      </c>
      <c r="K151" s="161">
        <v>166</v>
      </c>
      <c r="L151" s="162">
        <v>0.38604651162790699</v>
      </c>
      <c r="M151" s="157" t="s">
        <v>594</v>
      </c>
      <c r="N151" s="163">
        <v>42769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71</v>
      </c>
      <c r="B152" s="155">
        <v>42657</v>
      </c>
      <c r="C152" s="155"/>
      <c r="D152" s="156" t="s">
        <v>722</v>
      </c>
      <c r="E152" s="157" t="s">
        <v>591</v>
      </c>
      <c r="F152" s="158">
        <v>280</v>
      </c>
      <c r="G152" s="157"/>
      <c r="H152" s="157">
        <v>345</v>
      </c>
      <c r="I152" s="159">
        <v>345</v>
      </c>
      <c r="J152" s="160" t="s">
        <v>624</v>
      </c>
      <c r="K152" s="161">
        <f t="shared" ref="K152:K157" si="50">H152-F152</f>
        <v>65</v>
      </c>
      <c r="L152" s="162">
        <f t="shared" ref="L152:L153" si="51">K152/F152</f>
        <v>0.23214285714285715</v>
      </c>
      <c r="M152" s="157" t="s">
        <v>594</v>
      </c>
      <c r="N152" s="163">
        <v>42814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72</v>
      </c>
      <c r="B153" s="155">
        <v>42657</v>
      </c>
      <c r="C153" s="155"/>
      <c r="D153" s="156" t="s">
        <v>723</v>
      </c>
      <c r="E153" s="157" t="s">
        <v>591</v>
      </c>
      <c r="F153" s="158">
        <v>245</v>
      </c>
      <c r="G153" s="157"/>
      <c r="H153" s="157">
        <v>325.5</v>
      </c>
      <c r="I153" s="159">
        <v>330</v>
      </c>
      <c r="J153" s="160" t="s">
        <v>724</v>
      </c>
      <c r="K153" s="161">
        <f t="shared" si="50"/>
        <v>80.5</v>
      </c>
      <c r="L153" s="162">
        <f t="shared" si="51"/>
        <v>0.32857142857142857</v>
      </c>
      <c r="M153" s="157" t="s">
        <v>594</v>
      </c>
      <c r="N153" s="163">
        <v>42769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73</v>
      </c>
      <c r="B154" s="155">
        <v>42660</v>
      </c>
      <c r="C154" s="155"/>
      <c r="D154" s="156" t="s">
        <v>725</v>
      </c>
      <c r="E154" s="157" t="s">
        <v>591</v>
      </c>
      <c r="F154" s="158">
        <v>125</v>
      </c>
      <c r="G154" s="157"/>
      <c r="H154" s="157">
        <v>160</v>
      </c>
      <c r="I154" s="159">
        <v>160</v>
      </c>
      <c r="J154" s="160" t="s">
        <v>678</v>
      </c>
      <c r="K154" s="161">
        <f t="shared" si="50"/>
        <v>35</v>
      </c>
      <c r="L154" s="162">
        <v>0.28000000000000003</v>
      </c>
      <c r="M154" s="157" t="s">
        <v>594</v>
      </c>
      <c r="N154" s="163">
        <v>42803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74</v>
      </c>
      <c r="B155" s="155">
        <v>42660</v>
      </c>
      <c r="C155" s="155"/>
      <c r="D155" s="156" t="s">
        <v>726</v>
      </c>
      <c r="E155" s="157" t="s">
        <v>591</v>
      </c>
      <c r="F155" s="158">
        <v>114</v>
      </c>
      <c r="G155" s="157"/>
      <c r="H155" s="157">
        <v>145</v>
      </c>
      <c r="I155" s="159">
        <v>145</v>
      </c>
      <c r="J155" s="160" t="s">
        <v>678</v>
      </c>
      <c r="K155" s="161">
        <f t="shared" si="50"/>
        <v>31</v>
      </c>
      <c r="L155" s="162">
        <f t="shared" ref="L155:L157" si="52">K155/F155</f>
        <v>0.27192982456140352</v>
      </c>
      <c r="M155" s="157" t="s">
        <v>594</v>
      </c>
      <c r="N155" s="163">
        <v>42859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75</v>
      </c>
      <c r="B156" s="155">
        <v>42660</v>
      </c>
      <c r="C156" s="155"/>
      <c r="D156" s="156" t="s">
        <v>727</v>
      </c>
      <c r="E156" s="157" t="s">
        <v>591</v>
      </c>
      <c r="F156" s="158">
        <v>212</v>
      </c>
      <c r="G156" s="157"/>
      <c r="H156" s="157">
        <v>280</v>
      </c>
      <c r="I156" s="159">
        <v>276</v>
      </c>
      <c r="J156" s="160" t="s">
        <v>728</v>
      </c>
      <c r="K156" s="161">
        <f t="shared" si="50"/>
        <v>68</v>
      </c>
      <c r="L156" s="162">
        <f t="shared" si="52"/>
        <v>0.32075471698113206</v>
      </c>
      <c r="M156" s="157" t="s">
        <v>594</v>
      </c>
      <c r="N156" s="163">
        <v>42858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76</v>
      </c>
      <c r="B157" s="155">
        <v>42678</v>
      </c>
      <c r="C157" s="155"/>
      <c r="D157" s="156" t="s">
        <v>464</v>
      </c>
      <c r="E157" s="157" t="s">
        <v>591</v>
      </c>
      <c r="F157" s="158">
        <v>155</v>
      </c>
      <c r="G157" s="157"/>
      <c r="H157" s="157">
        <v>210</v>
      </c>
      <c r="I157" s="159">
        <v>210</v>
      </c>
      <c r="J157" s="160" t="s">
        <v>729</v>
      </c>
      <c r="K157" s="161">
        <f t="shared" si="50"/>
        <v>55</v>
      </c>
      <c r="L157" s="162">
        <f t="shared" si="52"/>
        <v>0.35483870967741937</v>
      </c>
      <c r="M157" s="157" t="s">
        <v>594</v>
      </c>
      <c r="N157" s="163">
        <v>42944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64">
        <v>77</v>
      </c>
      <c r="B158" s="165">
        <v>42710</v>
      </c>
      <c r="C158" s="165"/>
      <c r="D158" s="166" t="s">
        <v>730</v>
      </c>
      <c r="E158" s="167" t="s">
        <v>591</v>
      </c>
      <c r="F158" s="168">
        <v>150.5</v>
      </c>
      <c r="G158" s="168"/>
      <c r="H158" s="169">
        <v>72.5</v>
      </c>
      <c r="I158" s="169">
        <v>174</v>
      </c>
      <c r="J158" s="170" t="s">
        <v>731</v>
      </c>
      <c r="K158" s="171">
        <v>-78</v>
      </c>
      <c r="L158" s="172">
        <v>-0.51827242524916906</v>
      </c>
      <c r="M158" s="168" t="s">
        <v>604</v>
      </c>
      <c r="N158" s="165">
        <v>43333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78</v>
      </c>
      <c r="B159" s="155">
        <v>42712</v>
      </c>
      <c r="C159" s="155"/>
      <c r="D159" s="156" t="s">
        <v>732</v>
      </c>
      <c r="E159" s="157" t="s">
        <v>591</v>
      </c>
      <c r="F159" s="158">
        <v>380</v>
      </c>
      <c r="G159" s="157"/>
      <c r="H159" s="157">
        <v>478</v>
      </c>
      <c r="I159" s="159">
        <v>468</v>
      </c>
      <c r="J159" s="160" t="s">
        <v>678</v>
      </c>
      <c r="K159" s="161">
        <f t="shared" ref="K159:K161" si="53">H159-F159</f>
        <v>98</v>
      </c>
      <c r="L159" s="162">
        <f t="shared" ref="L159:L161" si="54">K159/F159</f>
        <v>0.25789473684210529</v>
      </c>
      <c r="M159" s="157" t="s">
        <v>594</v>
      </c>
      <c r="N159" s="163">
        <v>43025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79</v>
      </c>
      <c r="B160" s="155">
        <v>42734</v>
      </c>
      <c r="C160" s="155"/>
      <c r="D160" s="156" t="s">
        <v>121</v>
      </c>
      <c r="E160" s="157" t="s">
        <v>591</v>
      </c>
      <c r="F160" s="158">
        <v>305</v>
      </c>
      <c r="G160" s="157"/>
      <c r="H160" s="157">
        <v>375</v>
      </c>
      <c r="I160" s="159">
        <v>375</v>
      </c>
      <c r="J160" s="160" t="s">
        <v>678</v>
      </c>
      <c r="K160" s="161">
        <f t="shared" si="53"/>
        <v>70</v>
      </c>
      <c r="L160" s="162">
        <f t="shared" si="54"/>
        <v>0.22950819672131148</v>
      </c>
      <c r="M160" s="157" t="s">
        <v>594</v>
      </c>
      <c r="N160" s="163">
        <v>42768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80</v>
      </c>
      <c r="B161" s="155">
        <v>42739</v>
      </c>
      <c r="C161" s="155"/>
      <c r="D161" s="156" t="s">
        <v>104</v>
      </c>
      <c r="E161" s="157" t="s">
        <v>591</v>
      </c>
      <c r="F161" s="158">
        <v>99.5</v>
      </c>
      <c r="G161" s="157"/>
      <c r="H161" s="157">
        <v>158</v>
      </c>
      <c r="I161" s="159">
        <v>158</v>
      </c>
      <c r="J161" s="160" t="s">
        <v>678</v>
      </c>
      <c r="K161" s="161">
        <f t="shared" si="53"/>
        <v>58.5</v>
      </c>
      <c r="L161" s="162">
        <f t="shared" si="54"/>
        <v>0.5879396984924623</v>
      </c>
      <c r="M161" s="157" t="s">
        <v>594</v>
      </c>
      <c r="N161" s="163">
        <v>42898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81</v>
      </c>
      <c r="B162" s="155">
        <v>42739</v>
      </c>
      <c r="C162" s="155"/>
      <c r="D162" s="156" t="s">
        <v>104</v>
      </c>
      <c r="E162" s="157" t="s">
        <v>591</v>
      </c>
      <c r="F162" s="158">
        <v>99.5</v>
      </c>
      <c r="G162" s="157"/>
      <c r="H162" s="157">
        <v>158</v>
      </c>
      <c r="I162" s="159">
        <v>158</v>
      </c>
      <c r="J162" s="160" t="s">
        <v>678</v>
      </c>
      <c r="K162" s="161">
        <v>58.5</v>
      </c>
      <c r="L162" s="162">
        <v>0.58793969849246197</v>
      </c>
      <c r="M162" s="157" t="s">
        <v>594</v>
      </c>
      <c r="N162" s="163">
        <v>42898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82</v>
      </c>
      <c r="B163" s="155">
        <v>42786</v>
      </c>
      <c r="C163" s="155"/>
      <c r="D163" s="156" t="s">
        <v>210</v>
      </c>
      <c r="E163" s="157" t="s">
        <v>591</v>
      </c>
      <c r="F163" s="158">
        <v>140.5</v>
      </c>
      <c r="G163" s="157"/>
      <c r="H163" s="157">
        <v>220</v>
      </c>
      <c r="I163" s="159">
        <v>220</v>
      </c>
      <c r="J163" s="160" t="s">
        <v>678</v>
      </c>
      <c r="K163" s="161">
        <f>H163-F163</f>
        <v>79.5</v>
      </c>
      <c r="L163" s="162">
        <f>K163/F163</f>
        <v>0.5658362989323843</v>
      </c>
      <c r="M163" s="157" t="s">
        <v>594</v>
      </c>
      <c r="N163" s="163">
        <v>42864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83</v>
      </c>
      <c r="B164" s="155">
        <v>42786</v>
      </c>
      <c r="C164" s="155"/>
      <c r="D164" s="156" t="s">
        <v>733</v>
      </c>
      <c r="E164" s="157" t="s">
        <v>591</v>
      </c>
      <c r="F164" s="158">
        <v>202.5</v>
      </c>
      <c r="G164" s="157"/>
      <c r="H164" s="157">
        <v>234</v>
      </c>
      <c r="I164" s="159">
        <v>234</v>
      </c>
      <c r="J164" s="160" t="s">
        <v>678</v>
      </c>
      <c r="K164" s="161">
        <v>31.5</v>
      </c>
      <c r="L164" s="162">
        <v>0.155555555555556</v>
      </c>
      <c r="M164" s="157" t="s">
        <v>594</v>
      </c>
      <c r="N164" s="163">
        <v>42836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84</v>
      </c>
      <c r="B165" s="155">
        <v>42818</v>
      </c>
      <c r="C165" s="155"/>
      <c r="D165" s="156" t="s">
        <v>734</v>
      </c>
      <c r="E165" s="157" t="s">
        <v>591</v>
      </c>
      <c r="F165" s="158">
        <v>300.5</v>
      </c>
      <c r="G165" s="157"/>
      <c r="H165" s="157">
        <v>417.5</v>
      </c>
      <c r="I165" s="159">
        <v>420</v>
      </c>
      <c r="J165" s="160" t="s">
        <v>735</v>
      </c>
      <c r="K165" s="161">
        <f>H165-F165</f>
        <v>117</v>
      </c>
      <c r="L165" s="162">
        <f>K165/F165</f>
        <v>0.38935108153078202</v>
      </c>
      <c r="M165" s="157" t="s">
        <v>594</v>
      </c>
      <c r="N165" s="163">
        <v>43070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85</v>
      </c>
      <c r="B166" s="155">
        <v>42818</v>
      </c>
      <c r="C166" s="155"/>
      <c r="D166" s="156" t="s">
        <v>708</v>
      </c>
      <c r="E166" s="157" t="s">
        <v>591</v>
      </c>
      <c r="F166" s="158">
        <v>850</v>
      </c>
      <c r="G166" s="157"/>
      <c r="H166" s="157">
        <v>1042.5</v>
      </c>
      <c r="I166" s="159">
        <v>1023</v>
      </c>
      <c r="J166" s="160" t="s">
        <v>736</v>
      </c>
      <c r="K166" s="161">
        <v>192.5</v>
      </c>
      <c r="L166" s="162">
        <v>0.22647058823529401</v>
      </c>
      <c r="M166" s="157" t="s">
        <v>594</v>
      </c>
      <c r="N166" s="163">
        <v>42830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86</v>
      </c>
      <c r="B167" s="155">
        <v>42830</v>
      </c>
      <c r="C167" s="155"/>
      <c r="D167" s="156" t="s">
        <v>495</v>
      </c>
      <c r="E167" s="157" t="s">
        <v>591</v>
      </c>
      <c r="F167" s="158">
        <v>785</v>
      </c>
      <c r="G167" s="157"/>
      <c r="H167" s="157">
        <v>930</v>
      </c>
      <c r="I167" s="159">
        <v>920</v>
      </c>
      <c r="J167" s="160" t="s">
        <v>737</v>
      </c>
      <c r="K167" s="161">
        <f>H167-F167</f>
        <v>145</v>
      </c>
      <c r="L167" s="162">
        <f>K167/F167</f>
        <v>0.18471337579617833</v>
      </c>
      <c r="M167" s="157" t="s">
        <v>594</v>
      </c>
      <c r="N167" s="163">
        <v>42976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64">
        <v>87</v>
      </c>
      <c r="B168" s="165">
        <v>42831</v>
      </c>
      <c r="C168" s="165"/>
      <c r="D168" s="166" t="s">
        <v>738</v>
      </c>
      <c r="E168" s="167" t="s">
        <v>591</v>
      </c>
      <c r="F168" s="168">
        <v>40</v>
      </c>
      <c r="G168" s="168"/>
      <c r="H168" s="169">
        <v>13.1</v>
      </c>
      <c r="I168" s="169">
        <v>60</v>
      </c>
      <c r="J168" s="170" t="s">
        <v>739</v>
      </c>
      <c r="K168" s="171">
        <v>-26.9</v>
      </c>
      <c r="L168" s="172">
        <v>-0.67249999999999999</v>
      </c>
      <c r="M168" s="168" t="s">
        <v>604</v>
      </c>
      <c r="N168" s="165">
        <v>43138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88</v>
      </c>
      <c r="B169" s="155">
        <v>42837</v>
      </c>
      <c r="C169" s="155"/>
      <c r="D169" s="156" t="s">
        <v>102</v>
      </c>
      <c r="E169" s="157" t="s">
        <v>591</v>
      </c>
      <c r="F169" s="158">
        <v>289.5</v>
      </c>
      <c r="G169" s="157"/>
      <c r="H169" s="157">
        <v>354</v>
      </c>
      <c r="I169" s="159">
        <v>360</v>
      </c>
      <c r="J169" s="160" t="s">
        <v>740</v>
      </c>
      <c r="K169" s="161">
        <f t="shared" ref="K169:K177" si="55">H169-F169</f>
        <v>64.5</v>
      </c>
      <c r="L169" s="162">
        <f t="shared" ref="L169:L177" si="56">K169/F169</f>
        <v>0.22279792746113988</v>
      </c>
      <c r="M169" s="157" t="s">
        <v>594</v>
      </c>
      <c r="N169" s="163">
        <v>43040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89</v>
      </c>
      <c r="B170" s="155">
        <v>42845</v>
      </c>
      <c r="C170" s="155"/>
      <c r="D170" s="156" t="s">
        <v>435</v>
      </c>
      <c r="E170" s="157" t="s">
        <v>591</v>
      </c>
      <c r="F170" s="158">
        <v>700</v>
      </c>
      <c r="G170" s="157"/>
      <c r="H170" s="157">
        <v>840</v>
      </c>
      <c r="I170" s="159">
        <v>840</v>
      </c>
      <c r="J170" s="160" t="s">
        <v>741</v>
      </c>
      <c r="K170" s="161">
        <f t="shared" si="55"/>
        <v>140</v>
      </c>
      <c r="L170" s="162">
        <f t="shared" si="56"/>
        <v>0.2</v>
      </c>
      <c r="M170" s="157" t="s">
        <v>594</v>
      </c>
      <c r="N170" s="163">
        <v>42893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90</v>
      </c>
      <c r="B171" s="155">
        <v>42887</v>
      </c>
      <c r="C171" s="155"/>
      <c r="D171" s="156" t="s">
        <v>742</v>
      </c>
      <c r="E171" s="157" t="s">
        <v>591</v>
      </c>
      <c r="F171" s="158">
        <v>130</v>
      </c>
      <c r="G171" s="157"/>
      <c r="H171" s="157">
        <v>144.25</v>
      </c>
      <c r="I171" s="159">
        <v>170</v>
      </c>
      <c r="J171" s="160" t="s">
        <v>743</v>
      </c>
      <c r="K171" s="161">
        <f t="shared" si="55"/>
        <v>14.25</v>
      </c>
      <c r="L171" s="162">
        <f t="shared" si="56"/>
        <v>0.10961538461538461</v>
      </c>
      <c r="M171" s="157" t="s">
        <v>594</v>
      </c>
      <c r="N171" s="163">
        <v>43675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91</v>
      </c>
      <c r="B172" s="155">
        <v>42901</v>
      </c>
      <c r="C172" s="155"/>
      <c r="D172" s="156" t="s">
        <v>744</v>
      </c>
      <c r="E172" s="157" t="s">
        <v>591</v>
      </c>
      <c r="F172" s="158">
        <v>214.5</v>
      </c>
      <c r="G172" s="157"/>
      <c r="H172" s="157">
        <v>262</v>
      </c>
      <c r="I172" s="159">
        <v>262</v>
      </c>
      <c r="J172" s="160" t="s">
        <v>613</v>
      </c>
      <c r="K172" s="161">
        <f t="shared" si="55"/>
        <v>47.5</v>
      </c>
      <c r="L172" s="162">
        <f t="shared" si="56"/>
        <v>0.22144522144522144</v>
      </c>
      <c r="M172" s="157" t="s">
        <v>594</v>
      </c>
      <c r="N172" s="163">
        <v>42977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85">
        <v>92</v>
      </c>
      <c r="B173" s="186">
        <v>42933</v>
      </c>
      <c r="C173" s="186"/>
      <c r="D173" s="187" t="s">
        <v>745</v>
      </c>
      <c r="E173" s="188" t="s">
        <v>591</v>
      </c>
      <c r="F173" s="189">
        <v>370</v>
      </c>
      <c r="G173" s="188"/>
      <c r="H173" s="188">
        <v>447.5</v>
      </c>
      <c r="I173" s="190">
        <v>450</v>
      </c>
      <c r="J173" s="191" t="s">
        <v>678</v>
      </c>
      <c r="K173" s="161">
        <f t="shared" si="55"/>
        <v>77.5</v>
      </c>
      <c r="L173" s="192">
        <f t="shared" si="56"/>
        <v>0.20945945945945946</v>
      </c>
      <c r="M173" s="188" t="s">
        <v>594</v>
      </c>
      <c r="N173" s="193">
        <v>43035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85">
        <v>93</v>
      </c>
      <c r="B174" s="186">
        <v>42943</v>
      </c>
      <c r="C174" s="186"/>
      <c r="D174" s="187" t="s">
        <v>208</v>
      </c>
      <c r="E174" s="188" t="s">
        <v>591</v>
      </c>
      <c r="F174" s="189">
        <v>657.5</v>
      </c>
      <c r="G174" s="188"/>
      <c r="H174" s="188">
        <v>825</v>
      </c>
      <c r="I174" s="190">
        <v>820</v>
      </c>
      <c r="J174" s="191" t="s">
        <v>678</v>
      </c>
      <c r="K174" s="161">
        <f t="shared" si="55"/>
        <v>167.5</v>
      </c>
      <c r="L174" s="192">
        <f t="shared" si="56"/>
        <v>0.25475285171102663</v>
      </c>
      <c r="M174" s="188" t="s">
        <v>594</v>
      </c>
      <c r="N174" s="193">
        <v>43090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94</v>
      </c>
      <c r="B175" s="155">
        <v>42964</v>
      </c>
      <c r="C175" s="155"/>
      <c r="D175" s="156" t="s">
        <v>383</v>
      </c>
      <c r="E175" s="157" t="s">
        <v>591</v>
      </c>
      <c r="F175" s="158">
        <v>605</v>
      </c>
      <c r="G175" s="157"/>
      <c r="H175" s="157">
        <v>750</v>
      </c>
      <c r="I175" s="159">
        <v>750</v>
      </c>
      <c r="J175" s="160" t="s">
        <v>737</v>
      </c>
      <c r="K175" s="161">
        <f t="shared" si="55"/>
        <v>145</v>
      </c>
      <c r="L175" s="162">
        <f t="shared" si="56"/>
        <v>0.23966942148760331</v>
      </c>
      <c r="M175" s="157" t="s">
        <v>594</v>
      </c>
      <c r="N175" s="163">
        <v>43027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64">
        <v>95</v>
      </c>
      <c r="B176" s="165">
        <v>42979</v>
      </c>
      <c r="C176" s="165"/>
      <c r="D176" s="173" t="s">
        <v>746</v>
      </c>
      <c r="E176" s="168" t="s">
        <v>591</v>
      </c>
      <c r="F176" s="168">
        <v>255</v>
      </c>
      <c r="G176" s="169"/>
      <c r="H176" s="169">
        <v>217.25</v>
      </c>
      <c r="I176" s="169">
        <v>320</v>
      </c>
      <c r="J176" s="170" t="s">
        <v>747</v>
      </c>
      <c r="K176" s="171">
        <f t="shared" si="55"/>
        <v>-37.75</v>
      </c>
      <c r="L176" s="174">
        <f t="shared" si="56"/>
        <v>-0.14803921568627451</v>
      </c>
      <c r="M176" s="168" t="s">
        <v>604</v>
      </c>
      <c r="N176" s="165">
        <v>43661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96</v>
      </c>
      <c r="B177" s="155">
        <v>42997</v>
      </c>
      <c r="C177" s="155"/>
      <c r="D177" s="156" t="s">
        <v>748</v>
      </c>
      <c r="E177" s="157" t="s">
        <v>591</v>
      </c>
      <c r="F177" s="158">
        <v>215</v>
      </c>
      <c r="G177" s="157"/>
      <c r="H177" s="157">
        <v>258</v>
      </c>
      <c r="I177" s="159">
        <v>258</v>
      </c>
      <c r="J177" s="160" t="s">
        <v>678</v>
      </c>
      <c r="K177" s="161">
        <f t="shared" si="55"/>
        <v>43</v>
      </c>
      <c r="L177" s="162">
        <f t="shared" si="56"/>
        <v>0.2</v>
      </c>
      <c r="M177" s="157" t="s">
        <v>594</v>
      </c>
      <c r="N177" s="163">
        <v>43040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97</v>
      </c>
      <c r="B178" s="155">
        <v>42997</v>
      </c>
      <c r="C178" s="155"/>
      <c r="D178" s="156" t="s">
        <v>748</v>
      </c>
      <c r="E178" s="157" t="s">
        <v>591</v>
      </c>
      <c r="F178" s="158">
        <v>215</v>
      </c>
      <c r="G178" s="157"/>
      <c r="H178" s="157">
        <v>258</v>
      </c>
      <c r="I178" s="159">
        <v>258</v>
      </c>
      <c r="J178" s="191" t="s">
        <v>678</v>
      </c>
      <c r="K178" s="161">
        <v>43</v>
      </c>
      <c r="L178" s="162">
        <v>0.2</v>
      </c>
      <c r="M178" s="157" t="s">
        <v>594</v>
      </c>
      <c r="N178" s="163">
        <v>43040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85">
        <v>98</v>
      </c>
      <c r="B179" s="186">
        <v>42998</v>
      </c>
      <c r="C179" s="186"/>
      <c r="D179" s="187" t="s">
        <v>749</v>
      </c>
      <c r="E179" s="188" t="s">
        <v>591</v>
      </c>
      <c r="F179" s="158">
        <v>75</v>
      </c>
      <c r="G179" s="188"/>
      <c r="H179" s="188">
        <v>90</v>
      </c>
      <c r="I179" s="190">
        <v>90</v>
      </c>
      <c r="J179" s="160" t="s">
        <v>750</v>
      </c>
      <c r="K179" s="161">
        <f t="shared" ref="K179:K184" si="57">H179-F179</f>
        <v>15</v>
      </c>
      <c r="L179" s="162">
        <f t="shared" ref="L179:L184" si="58">K179/F179</f>
        <v>0.2</v>
      </c>
      <c r="M179" s="157" t="s">
        <v>594</v>
      </c>
      <c r="N179" s="163">
        <v>43019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85">
        <v>99</v>
      </c>
      <c r="B180" s="186">
        <v>43011</v>
      </c>
      <c r="C180" s="186"/>
      <c r="D180" s="187" t="s">
        <v>751</v>
      </c>
      <c r="E180" s="188" t="s">
        <v>591</v>
      </c>
      <c r="F180" s="189">
        <v>315</v>
      </c>
      <c r="G180" s="188"/>
      <c r="H180" s="188">
        <v>392</v>
      </c>
      <c r="I180" s="190">
        <v>384</v>
      </c>
      <c r="J180" s="191" t="s">
        <v>752</v>
      </c>
      <c r="K180" s="161">
        <f t="shared" si="57"/>
        <v>77</v>
      </c>
      <c r="L180" s="192">
        <f t="shared" si="58"/>
        <v>0.24444444444444444</v>
      </c>
      <c r="M180" s="188" t="s">
        <v>594</v>
      </c>
      <c r="N180" s="193">
        <v>43017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85">
        <v>100</v>
      </c>
      <c r="B181" s="186">
        <v>43013</v>
      </c>
      <c r="C181" s="186"/>
      <c r="D181" s="187" t="s">
        <v>468</v>
      </c>
      <c r="E181" s="188" t="s">
        <v>591</v>
      </c>
      <c r="F181" s="189">
        <v>145</v>
      </c>
      <c r="G181" s="188"/>
      <c r="H181" s="188">
        <v>179</v>
      </c>
      <c r="I181" s="190">
        <v>180</v>
      </c>
      <c r="J181" s="191" t="s">
        <v>753</v>
      </c>
      <c r="K181" s="161">
        <f t="shared" si="57"/>
        <v>34</v>
      </c>
      <c r="L181" s="192">
        <f t="shared" si="58"/>
        <v>0.23448275862068965</v>
      </c>
      <c r="M181" s="188" t="s">
        <v>594</v>
      </c>
      <c r="N181" s="193">
        <v>43025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85">
        <v>101</v>
      </c>
      <c r="B182" s="186">
        <v>43014</v>
      </c>
      <c r="C182" s="186"/>
      <c r="D182" s="187" t="s">
        <v>358</v>
      </c>
      <c r="E182" s="188" t="s">
        <v>591</v>
      </c>
      <c r="F182" s="189">
        <v>256</v>
      </c>
      <c r="G182" s="188"/>
      <c r="H182" s="188">
        <v>323</v>
      </c>
      <c r="I182" s="190">
        <v>320</v>
      </c>
      <c r="J182" s="191" t="s">
        <v>678</v>
      </c>
      <c r="K182" s="161">
        <f t="shared" si="57"/>
        <v>67</v>
      </c>
      <c r="L182" s="192">
        <f t="shared" si="58"/>
        <v>0.26171875</v>
      </c>
      <c r="M182" s="188" t="s">
        <v>594</v>
      </c>
      <c r="N182" s="193">
        <v>43067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85">
        <v>102</v>
      </c>
      <c r="B183" s="186">
        <v>43017</v>
      </c>
      <c r="C183" s="186"/>
      <c r="D183" s="187" t="s">
        <v>372</v>
      </c>
      <c r="E183" s="188" t="s">
        <v>591</v>
      </c>
      <c r="F183" s="189">
        <v>137.5</v>
      </c>
      <c r="G183" s="188"/>
      <c r="H183" s="188">
        <v>184</v>
      </c>
      <c r="I183" s="190">
        <v>183</v>
      </c>
      <c r="J183" s="191" t="s">
        <v>754</v>
      </c>
      <c r="K183" s="161">
        <f t="shared" si="57"/>
        <v>46.5</v>
      </c>
      <c r="L183" s="192">
        <f t="shared" si="58"/>
        <v>0.33818181818181819</v>
      </c>
      <c r="M183" s="188" t="s">
        <v>594</v>
      </c>
      <c r="N183" s="193">
        <v>43108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85">
        <v>103</v>
      </c>
      <c r="B184" s="186">
        <v>43018</v>
      </c>
      <c r="C184" s="186"/>
      <c r="D184" s="187" t="s">
        <v>755</v>
      </c>
      <c r="E184" s="188" t="s">
        <v>591</v>
      </c>
      <c r="F184" s="189">
        <v>125.5</v>
      </c>
      <c r="G184" s="188"/>
      <c r="H184" s="188">
        <v>158</v>
      </c>
      <c r="I184" s="190">
        <v>155</v>
      </c>
      <c r="J184" s="191" t="s">
        <v>756</v>
      </c>
      <c r="K184" s="161">
        <f t="shared" si="57"/>
        <v>32.5</v>
      </c>
      <c r="L184" s="192">
        <f t="shared" si="58"/>
        <v>0.25896414342629481</v>
      </c>
      <c r="M184" s="188" t="s">
        <v>594</v>
      </c>
      <c r="N184" s="193">
        <v>43067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85">
        <v>104</v>
      </c>
      <c r="B185" s="186">
        <v>43018</v>
      </c>
      <c r="C185" s="186"/>
      <c r="D185" s="187" t="s">
        <v>757</v>
      </c>
      <c r="E185" s="188" t="s">
        <v>591</v>
      </c>
      <c r="F185" s="189">
        <v>895</v>
      </c>
      <c r="G185" s="188"/>
      <c r="H185" s="188">
        <v>1122.5</v>
      </c>
      <c r="I185" s="190">
        <v>1078</v>
      </c>
      <c r="J185" s="191" t="s">
        <v>758</v>
      </c>
      <c r="K185" s="161">
        <v>227.5</v>
      </c>
      <c r="L185" s="192">
        <v>0.25418994413407803</v>
      </c>
      <c r="M185" s="188" t="s">
        <v>594</v>
      </c>
      <c r="N185" s="193">
        <v>43117</v>
      </c>
      <c r="O185" s="1"/>
      <c r="P185" s="1"/>
      <c r="Q185" s="24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5">
        <v>105</v>
      </c>
      <c r="B186" s="186">
        <v>43020</v>
      </c>
      <c r="C186" s="186"/>
      <c r="D186" s="187" t="s">
        <v>367</v>
      </c>
      <c r="E186" s="188" t="s">
        <v>591</v>
      </c>
      <c r="F186" s="189">
        <v>525</v>
      </c>
      <c r="G186" s="188"/>
      <c r="H186" s="188">
        <v>629</v>
      </c>
      <c r="I186" s="190">
        <v>629</v>
      </c>
      <c r="J186" s="191" t="s">
        <v>678</v>
      </c>
      <c r="K186" s="161">
        <v>104</v>
      </c>
      <c r="L186" s="192">
        <v>0.19809523809523799</v>
      </c>
      <c r="M186" s="188" t="s">
        <v>594</v>
      </c>
      <c r="N186" s="193">
        <v>43119</v>
      </c>
      <c r="O186" s="1"/>
      <c r="P186" s="1"/>
      <c r="Q186" s="24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5">
        <v>106</v>
      </c>
      <c r="B187" s="186">
        <v>43046</v>
      </c>
      <c r="C187" s="186"/>
      <c r="D187" s="187" t="s">
        <v>408</v>
      </c>
      <c r="E187" s="188" t="s">
        <v>591</v>
      </c>
      <c r="F187" s="189">
        <v>740</v>
      </c>
      <c r="G187" s="188"/>
      <c r="H187" s="188">
        <v>892.5</v>
      </c>
      <c r="I187" s="190">
        <v>900</v>
      </c>
      <c r="J187" s="191" t="s">
        <v>759</v>
      </c>
      <c r="K187" s="161">
        <f t="shared" ref="K187:K189" si="59">H187-F187</f>
        <v>152.5</v>
      </c>
      <c r="L187" s="192">
        <f t="shared" ref="L187:L189" si="60">K187/F187</f>
        <v>0.20608108108108109</v>
      </c>
      <c r="M187" s="188" t="s">
        <v>594</v>
      </c>
      <c r="N187" s="193">
        <v>43052</v>
      </c>
      <c r="O187" s="1"/>
      <c r="P187" s="1"/>
      <c r="Q187" s="24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107</v>
      </c>
      <c r="B188" s="155">
        <v>43073</v>
      </c>
      <c r="C188" s="155"/>
      <c r="D188" s="156" t="s">
        <v>760</v>
      </c>
      <c r="E188" s="157" t="s">
        <v>591</v>
      </c>
      <c r="F188" s="158">
        <v>118.5</v>
      </c>
      <c r="G188" s="157"/>
      <c r="H188" s="157">
        <v>143.5</v>
      </c>
      <c r="I188" s="159">
        <v>145</v>
      </c>
      <c r="J188" s="160" t="s">
        <v>761</v>
      </c>
      <c r="K188" s="161">
        <f t="shared" si="59"/>
        <v>25</v>
      </c>
      <c r="L188" s="162">
        <f t="shared" si="60"/>
        <v>0.2109704641350211</v>
      </c>
      <c r="M188" s="157" t="s">
        <v>594</v>
      </c>
      <c r="N188" s="163">
        <v>43097</v>
      </c>
      <c r="O188" s="1"/>
      <c r="P188" s="1"/>
      <c r="Q188" s="24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64">
        <v>108</v>
      </c>
      <c r="B189" s="165">
        <v>43090</v>
      </c>
      <c r="C189" s="165"/>
      <c r="D189" s="166" t="s">
        <v>440</v>
      </c>
      <c r="E189" s="167" t="s">
        <v>591</v>
      </c>
      <c r="F189" s="168">
        <v>715</v>
      </c>
      <c r="G189" s="168"/>
      <c r="H189" s="169">
        <v>500</v>
      </c>
      <c r="I189" s="169">
        <v>872</v>
      </c>
      <c r="J189" s="170" t="s">
        <v>762</v>
      </c>
      <c r="K189" s="171">
        <f t="shared" si="59"/>
        <v>-215</v>
      </c>
      <c r="L189" s="172">
        <f t="shared" si="60"/>
        <v>-0.30069930069930068</v>
      </c>
      <c r="M189" s="168" t="s">
        <v>604</v>
      </c>
      <c r="N189" s="165">
        <v>43670</v>
      </c>
      <c r="O189" s="1"/>
      <c r="P189" s="1"/>
      <c r="Q189" s="24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109</v>
      </c>
      <c r="B190" s="155">
        <v>43098</v>
      </c>
      <c r="C190" s="155"/>
      <c r="D190" s="156" t="s">
        <v>751</v>
      </c>
      <c r="E190" s="157" t="s">
        <v>591</v>
      </c>
      <c r="F190" s="158">
        <v>435</v>
      </c>
      <c r="G190" s="157"/>
      <c r="H190" s="157">
        <v>542.5</v>
      </c>
      <c r="I190" s="159">
        <v>539</v>
      </c>
      <c r="J190" s="160" t="s">
        <v>678</v>
      </c>
      <c r="K190" s="161">
        <v>107.5</v>
      </c>
      <c r="L190" s="162">
        <v>0.247126436781609</v>
      </c>
      <c r="M190" s="157" t="s">
        <v>594</v>
      </c>
      <c r="N190" s="163">
        <v>43206</v>
      </c>
      <c r="O190" s="1"/>
      <c r="P190" s="1"/>
      <c r="Q190" s="24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110</v>
      </c>
      <c r="B191" s="155">
        <v>43098</v>
      </c>
      <c r="C191" s="155"/>
      <c r="D191" s="156" t="s">
        <v>560</v>
      </c>
      <c r="E191" s="157" t="s">
        <v>591</v>
      </c>
      <c r="F191" s="158">
        <v>885</v>
      </c>
      <c r="G191" s="157"/>
      <c r="H191" s="157">
        <v>1090</v>
      </c>
      <c r="I191" s="159">
        <v>1084</v>
      </c>
      <c r="J191" s="160" t="s">
        <v>678</v>
      </c>
      <c r="K191" s="161">
        <v>205</v>
      </c>
      <c r="L191" s="162">
        <v>0.23163841807909599</v>
      </c>
      <c r="M191" s="157" t="s">
        <v>594</v>
      </c>
      <c r="N191" s="163">
        <v>43213</v>
      </c>
      <c r="O191" s="1"/>
      <c r="P191" s="1"/>
      <c r="Q191" s="24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94">
        <v>111</v>
      </c>
      <c r="B192" s="195">
        <v>43192</v>
      </c>
      <c r="C192" s="195"/>
      <c r="D192" s="173" t="s">
        <v>763</v>
      </c>
      <c r="E192" s="168" t="s">
        <v>591</v>
      </c>
      <c r="F192" s="196">
        <v>478.5</v>
      </c>
      <c r="G192" s="168"/>
      <c r="H192" s="168">
        <v>442</v>
      </c>
      <c r="I192" s="169">
        <v>613</v>
      </c>
      <c r="J192" s="170" t="s">
        <v>764</v>
      </c>
      <c r="K192" s="171">
        <f t="shared" ref="K192:K195" si="61">H192-F192</f>
        <v>-36.5</v>
      </c>
      <c r="L192" s="172">
        <f t="shared" ref="L192:L195" si="62">K192/F192</f>
        <v>-7.6280041797283177E-2</v>
      </c>
      <c r="M192" s="168" t="s">
        <v>604</v>
      </c>
      <c r="N192" s="165">
        <v>43762</v>
      </c>
      <c r="O192" s="1"/>
      <c r="P192" s="1"/>
      <c r="Q192" s="24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64">
        <v>112</v>
      </c>
      <c r="B193" s="165">
        <v>43194</v>
      </c>
      <c r="C193" s="165"/>
      <c r="D193" s="166" t="s">
        <v>765</v>
      </c>
      <c r="E193" s="167" t="s">
        <v>591</v>
      </c>
      <c r="F193" s="168">
        <f>141.5-7.3</f>
        <v>134.19999999999999</v>
      </c>
      <c r="G193" s="168"/>
      <c r="H193" s="169">
        <v>77</v>
      </c>
      <c r="I193" s="169">
        <v>180</v>
      </c>
      <c r="J193" s="170" t="s">
        <v>766</v>
      </c>
      <c r="K193" s="171">
        <f t="shared" si="61"/>
        <v>-57.199999999999989</v>
      </c>
      <c r="L193" s="172">
        <f t="shared" si="62"/>
        <v>-0.42622950819672129</v>
      </c>
      <c r="M193" s="168" t="s">
        <v>604</v>
      </c>
      <c r="N193" s="165">
        <v>43522</v>
      </c>
      <c r="O193" s="1"/>
      <c r="P193" s="1"/>
      <c r="Q193" s="24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64">
        <v>113</v>
      </c>
      <c r="B194" s="165">
        <v>43209</v>
      </c>
      <c r="C194" s="165"/>
      <c r="D194" s="166" t="s">
        <v>767</v>
      </c>
      <c r="E194" s="167" t="s">
        <v>591</v>
      </c>
      <c r="F194" s="168">
        <v>430</v>
      </c>
      <c r="G194" s="168"/>
      <c r="H194" s="169">
        <v>220</v>
      </c>
      <c r="I194" s="169">
        <v>537</v>
      </c>
      <c r="J194" s="170" t="s">
        <v>768</v>
      </c>
      <c r="K194" s="171">
        <f t="shared" si="61"/>
        <v>-210</v>
      </c>
      <c r="L194" s="172">
        <f t="shared" si="62"/>
        <v>-0.48837209302325579</v>
      </c>
      <c r="M194" s="168" t="s">
        <v>604</v>
      </c>
      <c r="N194" s="165">
        <v>43252</v>
      </c>
      <c r="O194" s="1"/>
      <c r="P194" s="1"/>
      <c r="Q194" s="24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85">
        <v>114</v>
      </c>
      <c r="B195" s="186">
        <v>43220</v>
      </c>
      <c r="C195" s="186"/>
      <c r="D195" s="187" t="s">
        <v>769</v>
      </c>
      <c r="E195" s="188" t="s">
        <v>591</v>
      </c>
      <c r="F195" s="188">
        <v>153.5</v>
      </c>
      <c r="G195" s="188"/>
      <c r="H195" s="188">
        <v>196</v>
      </c>
      <c r="I195" s="190">
        <v>196</v>
      </c>
      <c r="J195" s="160" t="s">
        <v>770</v>
      </c>
      <c r="K195" s="161">
        <f t="shared" si="61"/>
        <v>42.5</v>
      </c>
      <c r="L195" s="162">
        <f t="shared" si="62"/>
        <v>0.27687296416938112</v>
      </c>
      <c r="M195" s="157" t="s">
        <v>594</v>
      </c>
      <c r="N195" s="163">
        <v>43605</v>
      </c>
      <c r="O195" s="1"/>
      <c r="P195" s="1"/>
      <c r="Q195" s="24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64">
        <v>115</v>
      </c>
      <c r="B196" s="165">
        <v>43306</v>
      </c>
      <c r="C196" s="165"/>
      <c r="D196" s="166" t="s">
        <v>738</v>
      </c>
      <c r="E196" s="167" t="s">
        <v>591</v>
      </c>
      <c r="F196" s="168">
        <v>27.5</v>
      </c>
      <c r="G196" s="168"/>
      <c r="H196" s="169">
        <v>13.1</v>
      </c>
      <c r="I196" s="169">
        <v>60</v>
      </c>
      <c r="J196" s="170" t="s">
        <v>771</v>
      </c>
      <c r="K196" s="171">
        <v>-14.4</v>
      </c>
      <c r="L196" s="172">
        <v>-0.52363636363636401</v>
      </c>
      <c r="M196" s="168" t="s">
        <v>604</v>
      </c>
      <c r="N196" s="165">
        <v>43138</v>
      </c>
      <c r="O196" s="1"/>
      <c r="P196" s="1"/>
      <c r="Q196" s="24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94">
        <v>116</v>
      </c>
      <c r="B197" s="195">
        <v>43318</v>
      </c>
      <c r="C197" s="195"/>
      <c r="D197" s="173" t="s">
        <v>772</v>
      </c>
      <c r="E197" s="168" t="s">
        <v>591</v>
      </c>
      <c r="F197" s="168">
        <v>148.5</v>
      </c>
      <c r="G197" s="168"/>
      <c r="H197" s="168">
        <v>102</v>
      </c>
      <c r="I197" s="169">
        <v>182</v>
      </c>
      <c r="J197" s="170" t="s">
        <v>773</v>
      </c>
      <c r="K197" s="171">
        <f>H197-F197</f>
        <v>-46.5</v>
      </c>
      <c r="L197" s="172">
        <f>K197/F197</f>
        <v>-0.31313131313131315</v>
      </c>
      <c r="M197" s="168" t="s">
        <v>604</v>
      </c>
      <c r="N197" s="165">
        <v>43661</v>
      </c>
      <c r="O197" s="1"/>
      <c r="P197" s="1"/>
      <c r="Q197" s="24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117</v>
      </c>
      <c r="B198" s="155">
        <v>43335</v>
      </c>
      <c r="C198" s="155"/>
      <c r="D198" s="156" t="s">
        <v>774</v>
      </c>
      <c r="E198" s="157" t="s">
        <v>591</v>
      </c>
      <c r="F198" s="188">
        <v>285</v>
      </c>
      <c r="G198" s="157"/>
      <c r="H198" s="157">
        <v>355</v>
      </c>
      <c r="I198" s="159">
        <v>364</v>
      </c>
      <c r="J198" s="160" t="s">
        <v>775</v>
      </c>
      <c r="K198" s="161">
        <v>70</v>
      </c>
      <c r="L198" s="162">
        <v>0.24561403508771901</v>
      </c>
      <c r="M198" s="157" t="s">
        <v>594</v>
      </c>
      <c r="N198" s="163">
        <v>43455</v>
      </c>
      <c r="O198" s="1"/>
      <c r="P198" s="1"/>
      <c r="Q198" s="24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118</v>
      </c>
      <c r="B199" s="155">
        <v>43341</v>
      </c>
      <c r="C199" s="155"/>
      <c r="D199" s="156" t="s">
        <v>398</v>
      </c>
      <c r="E199" s="157" t="s">
        <v>591</v>
      </c>
      <c r="F199" s="188">
        <v>525</v>
      </c>
      <c r="G199" s="157"/>
      <c r="H199" s="157">
        <v>585</v>
      </c>
      <c r="I199" s="159">
        <v>635</v>
      </c>
      <c r="J199" s="160" t="s">
        <v>776</v>
      </c>
      <c r="K199" s="161">
        <f t="shared" ref="K199:K250" si="63">H199-F199</f>
        <v>60</v>
      </c>
      <c r="L199" s="162">
        <f t="shared" ref="L199:L250" si="64">K199/F199</f>
        <v>0.11428571428571428</v>
      </c>
      <c r="M199" s="157" t="s">
        <v>594</v>
      </c>
      <c r="N199" s="163">
        <v>43662</v>
      </c>
      <c r="O199" s="1"/>
      <c r="P199" s="1"/>
      <c r="Q199" s="24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119</v>
      </c>
      <c r="B200" s="155">
        <v>43395</v>
      </c>
      <c r="C200" s="155"/>
      <c r="D200" s="156" t="s">
        <v>383</v>
      </c>
      <c r="E200" s="157" t="s">
        <v>591</v>
      </c>
      <c r="F200" s="188">
        <v>475</v>
      </c>
      <c r="G200" s="157"/>
      <c r="H200" s="157">
        <v>574</v>
      </c>
      <c r="I200" s="159">
        <v>570</v>
      </c>
      <c r="J200" s="160" t="s">
        <v>678</v>
      </c>
      <c r="K200" s="161">
        <f t="shared" si="63"/>
        <v>99</v>
      </c>
      <c r="L200" s="162">
        <f t="shared" si="64"/>
        <v>0.20842105263157895</v>
      </c>
      <c r="M200" s="157" t="s">
        <v>594</v>
      </c>
      <c r="N200" s="163">
        <v>43403</v>
      </c>
      <c r="O200" s="1"/>
      <c r="P200" s="1"/>
      <c r="Q200" s="24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5">
        <v>120</v>
      </c>
      <c r="B201" s="186">
        <v>43397</v>
      </c>
      <c r="C201" s="186"/>
      <c r="D201" s="187" t="s">
        <v>777</v>
      </c>
      <c r="E201" s="188" t="s">
        <v>591</v>
      </c>
      <c r="F201" s="188">
        <v>707.5</v>
      </c>
      <c r="G201" s="188"/>
      <c r="H201" s="188">
        <v>872</v>
      </c>
      <c r="I201" s="190">
        <v>872</v>
      </c>
      <c r="J201" s="191" t="s">
        <v>678</v>
      </c>
      <c r="K201" s="161">
        <f t="shared" si="63"/>
        <v>164.5</v>
      </c>
      <c r="L201" s="192">
        <f t="shared" si="64"/>
        <v>0.23250883392226149</v>
      </c>
      <c r="M201" s="188" t="s">
        <v>594</v>
      </c>
      <c r="N201" s="193">
        <v>43482</v>
      </c>
      <c r="O201" s="1"/>
      <c r="P201" s="1"/>
      <c r="Q201" s="24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5">
        <v>121</v>
      </c>
      <c r="B202" s="186">
        <v>43398</v>
      </c>
      <c r="C202" s="186"/>
      <c r="D202" s="187" t="s">
        <v>778</v>
      </c>
      <c r="E202" s="188" t="s">
        <v>591</v>
      </c>
      <c r="F202" s="188">
        <v>162</v>
      </c>
      <c r="G202" s="188"/>
      <c r="H202" s="188">
        <v>204</v>
      </c>
      <c r="I202" s="190">
        <v>209</v>
      </c>
      <c r="J202" s="191" t="s">
        <v>779</v>
      </c>
      <c r="K202" s="161">
        <f t="shared" si="63"/>
        <v>42</v>
      </c>
      <c r="L202" s="192">
        <f t="shared" si="64"/>
        <v>0.25925925925925924</v>
      </c>
      <c r="M202" s="188" t="s">
        <v>594</v>
      </c>
      <c r="N202" s="193">
        <v>43539</v>
      </c>
      <c r="O202" s="1"/>
      <c r="P202" s="1"/>
      <c r="Q202" s="242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5">
        <v>122</v>
      </c>
      <c r="B203" s="186">
        <v>43399</v>
      </c>
      <c r="C203" s="186"/>
      <c r="D203" s="187" t="s">
        <v>488</v>
      </c>
      <c r="E203" s="188" t="s">
        <v>591</v>
      </c>
      <c r="F203" s="188">
        <v>240</v>
      </c>
      <c r="G203" s="188"/>
      <c r="H203" s="188">
        <v>297</v>
      </c>
      <c r="I203" s="190">
        <v>297</v>
      </c>
      <c r="J203" s="191" t="s">
        <v>678</v>
      </c>
      <c r="K203" s="197">
        <f t="shared" si="63"/>
        <v>57</v>
      </c>
      <c r="L203" s="192">
        <f t="shared" si="64"/>
        <v>0.23749999999999999</v>
      </c>
      <c r="M203" s="188" t="s">
        <v>594</v>
      </c>
      <c r="N203" s="193">
        <v>43417</v>
      </c>
      <c r="O203" s="1"/>
      <c r="P203" s="1"/>
      <c r="Q203" s="242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123</v>
      </c>
      <c r="B204" s="155">
        <v>43439</v>
      </c>
      <c r="C204" s="155"/>
      <c r="D204" s="156" t="s">
        <v>780</v>
      </c>
      <c r="E204" s="157" t="s">
        <v>591</v>
      </c>
      <c r="F204" s="157">
        <v>202.5</v>
      </c>
      <c r="G204" s="157"/>
      <c r="H204" s="157">
        <v>255</v>
      </c>
      <c r="I204" s="159">
        <v>252</v>
      </c>
      <c r="J204" s="160" t="s">
        <v>678</v>
      </c>
      <c r="K204" s="161">
        <f t="shared" si="63"/>
        <v>52.5</v>
      </c>
      <c r="L204" s="162">
        <f t="shared" si="64"/>
        <v>0.25925925925925924</v>
      </c>
      <c r="M204" s="157" t="s">
        <v>594</v>
      </c>
      <c r="N204" s="163">
        <v>43542</v>
      </c>
      <c r="O204" s="1"/>
      <c r="P204" s="1"/>
      <c r="Q204" s="242"/>
      <c r="R204" s="1"/>
      <c r="S204" s="6" t="s">
        <v>781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5">
        <v>124</v>
      </c>
      <c r="B205" s="186">
        <v>43465</v>
      </c>
      <c r="C205" s="155"/>
      <c r="D205" s="187" t="s">
        <v>159</v>
      </c>
      <c r="E205" s="188" t="s">
        <v>591</v>
      </c>
      <c r="F205" s="188">
        <v>710</v>
      </c>
      <c r="G205" s="188"/>
      <c r="H205" s="188">
        <v>866</v>
      </c>
      <c r="I205" s="190">
        <v>866</v>
      </c>
      <c r="J205" s="191" t="s">
        <v>678</v>
      </c>
      <c r="K205" s="161">
        <f t="shared" si="63"/>
        <v>156</v>
      </c>
      <c r="L205" s="162">
        <f t="shared" si="64"/>
        <v>0.21971830985915494</v>
      </c>
      <c r="M205" s="157" t="s">
        <v>594</v>
      </c>
      <c r="N205" s="163">
        <v>43553</v>
      </c>
      <c r="O205" s="1"/>
      <c r="P205" s="1"/>
      <c r="Q205" s="242"/>
      <c r="R205" s="1"/>
      <c r="S205" s="6" t="s">
        <v>781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5">
        <v>125</v>
      </c>
      <c r="B206" s="186">
        <v>43522</v>
      </c>
      <c r="C206" s="186"/>
      <c r="D206" s="187" t="s">
        <v>174</v>
      </c>
      <c r="E206" s="188" t="s">
        <v>591</v>
      </c>
      <c r="F206" s="188">
        <v>337.25</v>
      </c>
      <c r="G206" s="188"/>
      <c r="H206" s="188">
        <v>398.5</v>
      </c>
      <c r="I206" s="190">
        <v>411</v>
      </c>
      <c r="J206" s="160" t="s">
        <v>782</v>
      </c>
      <c r="K206" s="161">
        <f t="shared" si="63"/>
        <v>61.25</v>
      </c>
      <c r="L206" s="162">
        <f t="shared" si="64"/>
        <v>0.1816160118606375</v>
      </c>
      <c r="M206" s="157" t="s">
        <v>594</v>
      </c>
      <c r="N206" s="163">
        <v>43760</v>
      </c>
      <c r="O206" s="1"/>
      <c r="P206" s="1"/>
      <c r="Q206" s="242"/>
      <c r="R206" s="1"/>
      <c r="S206" s="6" t="s">
        <v>781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98">
        <v>126</v>
      </c>
      <c r="B207" s="199">
        <v>43559</v>
      </c>
      <c r="C207" s="199"/>
      <c r="D207" s="200" t="s">
        <v>783</v>
      </c>
      <c r="E207" s="201" t="s">
        <v>591</v>
      </c>
      <c r="F207" s="201">
        <v>130</v>
      </c>
      <c r="G207" s="201"/>
      <c r="H207" s="201">
        <v>65</v>
      </c>
      <c r="I207" s="202">
        <v>158</v>
      </c>
      <c r="J207" s="170" t="s">
        <v>784</v>
      </c>
      <c r="K207" s="171">
        <f t="shared" si="63"/>
        <v>-65</v>
      </c>
      <c r="L207" s="172">
        <f t="shared" si="64"/>
        <v>-0.5</v>
      </c>
      <c r="M207" s="168" t="s">
        <v>604</v>
      </c>
      <c r="N207" s="165">
        <v>43726</v>
      </c>
      <c r="O207" s="1"/>
      <c r="P207" s="1"/>
      <c r="Q207" s="242"/>
      <c r="R207" s="1"/>
      <c r="S207" s="6" t="s">
        <v>785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5">
        <v>127</v>
      </c>
      <c r="B208" s="186">
        <v>43017</v>
      </c>
      <c r="C208" s="186"/>
      <c r="D208" s="187" t="s">
        <v>210</v>
      </c>
      <c r="E208" s="188" t="s">
        <v>591</v>
      </c>
      <c r="F208" s="188">
        <v>141.5</v>
      </c>
      <c r="G208" s="188"/>
      <c r="H208" s="188">
        <v>183.5</v>
      </c>
      <c r="I208" s="190">
        <v>210</v>
      </c>
      <c r="J208" s="160" t="s">
        <v>779</v>
      </c>
      <c r="K208" s="161">
        <f t="shared" si="63"/>
        <v>42</v>
      </c>
      <c r="L208" s="162">
        <f t="shared" si="64"/>
        <v>0.29681978798586572</v>
      </c>
      <c r="M208" s="157" t="s">
        <v>594</v>
      </c>
      <c r="N208" s="163">
        <v>43042</v>
      </c>
      <c r="O208" s="1"/>
      <c r="P208" s="1"/>
      <c r="Q208" s="242"/>
      <c r="R208" s="1"/>
      <c r="S208" s="6" t="s">
        <v>785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98">
        <v>128</v>
      </c>
      <c r="B209" s="199">
        <v>43074</v>
      </c>
      <c r="C209" s="199"/>
      <c r="D209" s="200" t="s">
        <v>786</v>
      </c>
      <c r="E209" s="201" t="s">
        <v>591</v>
      </c>
      <c r="F209" s="196">
        <v>172</v>
      </c>
      <c r="G209" s="201"/>
      <c r="H209" s="201">
        <v>155.25</v>
      </c>
      <c r="I209" s="202">
        <v>230</v>
      </c>
      <c r="J209" s="170" t="s">
        <v>787</v>
      </c>
      <c r="K209" s="171">
        <f t="shared" si="63"/>
        <v>-16.75</v>
      </c>
      <c r="L209" s="172">
        <f t="shared" si="64"/>
        <v>-9.7383720930232565E-2</v>
      </c>
      <c r="M209" s="168" t="s">
        <v>604</v>
      </c>
      <c r="N209" s="165">
        <v>43787</v>
      </c>
      <c r="O209" s="1"/>
      <c r="P209" s="1"/>
      <c r="Q209" s="242"/>
      <c r="R209" s="1"/>
      <c r="S209" s="6" t="s">
        <v>785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5">
        <v>129</v>
      </c>
      <c r="B210" s="186">
        <v>43398</v>
      </c>
      <c r="C210" s="186"/>
      <c r="D210" s="187" t="s">
        <v>120</v>
      </c>
      <c r="E210" s="188" t="s">
        <v>591</v>
      </c>
      <c r="F210" s="188">
        <v>698.5</v>
      </c>
      <c r="G210" s="188"/>
      <c r="H210" s="188">
        <v>890</v>
      </c>
      <c r="I210" s="190">
        <v>890</v>
      </c>
      <c r="J210" s="160" t="s">
        <v>788</v>
      </c>
      <c r="K210" s="161">
        <f t="shared" si="63"/>
        <v>191.5</v>
      </c>
      <c r="L210" s="162">
        <f t="shared" si="64"/>
        <v>0.27415891195418757</v>
      </c>
      <c r="M210" s="157" t="s">
        <v>594</v>
      </c>
      <c r="N210" s="163">
        <v>44328</v>
      </c>
      <c r="O210" s="1"/>
      <c r="P210" s="1"/>
      <c r="Q210" s="242"/>
      <c r="R210" s="1"/>
      <c r="S210" s="6" t="s">
        <v>781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5">
        <v>130</v>
      </c>
      <c r="B211" s="186">
        <v>42877</v>
      </c>
      <c r="C211" s="186"/>
      <c r="D211" s="187" t="s">
        <v>789</v>
      </c>
      <c r="E211" s="188" t="s">
        <v>591</v>
      </c>
      <c r="F211" s="188">
        <v>127.6</v>
      </c>
      <c r="G211" s="188"/>
      <c r="H211" s="188">
        <v>138</v>
      </c>
      <c r="I211" s="190">
        <v>190</v>
      </c>
      <c r="J211" s="160" t="s">
        <v>790</v>
      </c>
      <c r="K211" s="161">
        <f t="shared" si="63"/>
        <v>10.400000000000006</v>
      </c>
      <c r="L211" s="162">
        <f t="shared" si="64"/>
        <v>8.1504702194357417E-2</v>
      </c>
      <c r="M211" s="157" t="s">
        <v>594</v>
      </c>
      <c r="N211" s="163">
        <v>43774</v>
      </c>
      <c r="O211" s="1"/>
      <c r="P211" s="1"/>
      <c r="Q211" s="242"/>
      <c r="R211" s="1"/>
      <c r="S211" s="6" t="s">
        <v>785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5">
        <v>131</v>
      </c>
      <c r="B212" s="186">
        <v>43158</v>
      </c>
      <c r="C212" s="186"/>
      <c r="D212" s="187" t="s">
        <v>791</v>
      </c>
      <c r="E212" s="188" t="s">
        <v>591</v>
      </c>
      <c r="F212" s="188">
        <v>317</v>
      </c>
      <c r="G212" s="188"/>
      <c r="H212" s="188">
        <v>382.5</v>
      </c>
      <c r="I212" s="190">
        <v>398</v>
      </c>
      <c r="J212" s="160" t="s">
        <v>792</v>
      </c>
      <c r="K212" s="161">
        <f t="shared" si="63"/>
        <v>65.5</v>
      </c>
      <c r="L212" s="162">
        <f t="shared" si="64"/>
        <v>0.20662460567823343</v>
      </c>
      <c r="M212" s="157" t="s">
        <v>594</v>
      </c>
      <c r="N212" s="163">
        <v>44238</v>
      </c>
      <c r="O212" s="1"/>
      <c r="P212" s="1"/>
      <c r="Q212" s="242"/>
      <c r="R212" s="1"/>
      <c r="S212" s="6" t="s">
        <v>785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98">
        <v>132</v>
      </c>
      <c r="B213" s="199">
        <v>43164</v>
      </c>
      <c r="C213" s="199"/>
      <c r="D213" s="200" t="s">
        <v>166</v>
      </c>
      <c r="E213" s="201" t="s">
        <v>591</v>
      </c>
      <c r="F213" s="196">
        <f>510-14.4</f>
        <v>495.6</v>
      </c>
      <c r="G213" s="201"/>
      <c r="H213" s="201">
        <v>350</v>
      </c>
      <c r="I213" s="202">
        <v>672</v>
      </c>
      <c r="J213" s="170" t="s">
        <v>793</v>
      </c>
      <c r="K213" s="171">
        <f t="shared" si="63"/>
        <v>-145.60000000000002</v>
      </c>
      <c r="L213" s="172">
        <f t="shared" si="64"/>
        <v>-0.29378531073446329</v>
      </c>
      <c r="M213" s="168" t="s">
        <v>604</v>
      </c>
      <c r="N213" s="165">
        <v>43887</v>
      </c>
      <c r="O213" s="1"/>
      <c r="P213" s="1"/>
      <c r="Q213" s="242"/>
      <c r="R213" s="1"/>
      <c r="S213" s="6" t="s">
        <v>781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98">
        <v>133</v>
      </c>
      <c r="B214" s="199">
        <v>43237</v>
      </c>
      <c r="C214" s="199"/>
      <c r="D214" s="200" t="s">
        <v>794</v>
      </c>
      <c r="E214" s="201" t="s">
        <v>591</v>
      </c>
      <c r="F214" s="196">
        <v>230.3</v>
      </c>
      <c r="G214" s="201"/>
      <c r="H214" s="201">
        <v>102.5</v>
      </c>
      <c r="I214" s="202">
        <v>348</v>
      </c>
      <c r="J214" s="170" t="s">
        <v>795</v>
      </c>
      <c r="K214" s="171">
        <f t="shared" si="63"/>
        <v>-127.80000000000001</v>
      </c>
      <c r="L214" s="172">
        <f t="shared" si="64"/>
        <v>-0.55492835432045162</v>
      </c>
      <c r="M214" s="168" t="s">
        <v>604</v>
      </c>
      <c r="N214" s="165">
        <v>43896</v>
      </c>
      <c r="O214" s="1"/>
      <c r="P214" s="1"/>
      <c r="Q214" s="242"/>
      <c r="R214" s="1"/>
      <c r="S214" s="6" t="s">
        <v>781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134</v>
      </c>
      <c r="B215" s="186">
        <v>43258</v>
      </c>
      <c r="C215" s="186"/>
      <c r="D215" s="187" t="s">
        <v>444</v>
      </c>
      <c r="E215" s="188" t="s">
        <v>591</v>
      </c>
      <c r="F215" s="188">
        <f>342.5-5.1</f>
        <v>337.4</v>
      </c>
      <c r="G215" s="188"/>
      <c r="H215" s="188">
        <v>412.5</v>
      </c>
      <c r="I215" s="190">
        <v>439</v>
      </c>
      <c r="J215" s="160" t="s">
        <v>796</v>
      </c>
      <c r="K215" s="161">
        <f t="shared" si="63"/>
        <v>75.100000000000023</v>
      </c>
      <c r="L215" s="162">
        <f t="shared" si="64"/>
        <v>0.22258446947243635</v>
      </c>
      <c r="M215" s="157" t="s">
        <v>594</v>
      </c>
      <c r="N215" s="163">
        <v>44230</v>
      </c>
      <c r="O215" s="1"/>
      <c r="P215" s="1"/>
      <c r="Q215" s="242"/>
      <c r="R215" s="1"/>
      <c r="S215" s="6" t="s">
        <v>785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79">
        <v>135</v>
      </c>
      <c r="B216" s="178">
        <v>43285</v>
      </c>
      <c r="C216" s="178"/>
      <c r="D216" s="179" t="s">
        <v>58</v>
      </c>
      <c r="E216" s="180" t="s">
        <v>591</v>
      </c>
      <c r="F216" s="180">
        <f>127.5-5.53</f>
        <v>121.97</v>
      </c>
      <c r="G216" s="181"/>
      <c r="H216" s="181">
        <v>122.5</v>
      </c>
      <c r="I216" s="181">
        <v>170</v>
      </c>
      <c r="J216" s="182" t="s">
        <v>797</v>
      </c>
      <c r="K216" s="183">
        <f t="shared" si="63"/>
        <v>0.53000000000000114</v>
      </c>
      <c r="L216" s="184">
        <f t="shared" si="64"/>
        <v>4.3453308190538747E-3</v>
      </c>
      <c r="M216" s="180" t="s">
        <v>611</v>
      </c>
      <c r="N216" s="178">
        <v>44431</v>
      </c>
      <c r="O216" s="1"/>
      <c r="P216" s="1"/>
      <c r="Q216" s="242"/>
      <c r="R216" s="1"/>
      <c r="S216" s="6" t="s">
        <v>781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98">
        <v>136</v>
      </c>
      <c r="B217" s="199">
        <v>43294</v>
      </c>
      <c r="C217" s="199"/>
      <c r="D217" s="200" t="s">
        <v>798</v>
      </c>
      <c r="E217" s="201" t="s">
        <v>591</v>
      </c>
      <c r="F217" s="196">
        <v>46.5</v>
      </c>
      <c r="G217" s="201"/>
      <c r="H217" s="201">
        <v>17</v>
      </c>
      <c r="I217" s="202">
        <v>59</v>
      </c>
      <c r="J217" s="170" t="s">
        <v>799</v>
      </c>
      <c r="K217" s="171">
        <f t="shared" si="63"/>
        <v>-29.5</v>
      </c>
      <c r="L217" s="172">
        <f t="shared" si="64"/>
        <v>-0.63440860215053763</v>
      </c>
      <c r="M217" s="168" t="s">
        <v>604</v>
      </c>
      <c r="N217" s="165">
        <v>43887</v>
      </c>
      <c r="O217" s="1"/>
      <c r="P217" s="1"/>
      <c r="Q217" s="242"/>
      <c r="R217" s="1"/>
      <c r="S217" s="6" t="s">
        <v>781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5">
        <v>137</v>
      </c>
      <c r="B218" s="186">
        <v>43396</v>
      </c>
      <c r="C218" s="186"/>
      <c r="D218" s="187" t="s">
        <v>427</v>
      </c>
      <c r="E218" s="188" t="s">
        <v>591</v>
      </c>
      <c r="F218" s="188">
        <v>156.5</v>
      </c>
      <c r="G218" s="188"/>
      <c r="H218" s="188">
        <v>207.5</v>
      </c>
      <c r="I218" s="190">
        <v>191</v>
      </c>
      <c r="J218" s="160" t="s">
        <v>678</v>
      </c>
      <c r="K218" s="161">
        <f t="shared" si="63"/>
        <v>51</v>
      </c>
      <c r="L218" s="162">
        <f t="shared" si="64"/>
        <v>0.32587859424920129</v>
      </c>
      <c r="M218" s="157" t="s">
        <v>594</v>
      </c>
      <c r="N218" s="163">
        <v>44369</v>
      </c>
      <c r="O218" s="1"/>
      <c r="P218" s="1"/>
      <c r="Q218" s="242"/>
      <c r="R218" s="1"/>
      <c r="S218" s="6" t="s">
        <v>781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138</v>
      </c>
      <c r="B219" s="186">
        <v>43439</v>
      </c>
      <c r="C219" s="186"/>
      <c r="D219" s="187" t="s">
        <v>346</v>
      </c>
      <c r="E219" s="188" t="s">
        <v>591</v>
      </c>
      <c r="F219" s="188">
        <v>259.5</v>
      </c>
      <c r="G219" s="188"/>
      <c r="H219" s="188">
        <v>320</v>
      </c>
      <c r="I219" s="190">
        <v>320</v>
      </c>
      <c r="J219" s="160" t="s">
        <v>678</v>
      </c>
      <c r="K219" s="161">
        <f t="shared" si="63"/>
        <v>60.5</v>
      </c>
      <c r="L219" s="162">
        <f t="shared" si="64"/>
        <v>0.23314065510597304</v>
      </c>
      <c r="M219" s="157" t="s">
        <v>594</v>
      </c>
      <c r="N219" s="163">
        <v>44323</v>
      </c>
      <c r="O219" s="1"/>
      <c r="P219" s="1"/>
      <c r="Q219" s="242"/>
      <c r="R219" s="1"/>
      <c r="S219" s="6" t="s">
        <v>781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98">
        <v>139</v>
      </c>
      <c r="B220" s="199">
        <v>43439</v>
      </c>
      <c r="C220" s="199"/>
      <c r="D220" s="200" t="s">
        <v>800</v>
      </c>
      <c r="E220" s="201" t="s">
        <v>591</v>
      </c>
      <c r="F220" s="201">
        <v>715</v>
      </c>
      <c r="G220" s="201"/>
      <c r="H220" s="201">
        <v>445</v>
      </c>
      <c r="I220" s="202">
        <v>840</v>
      </c>
      <c r="J220" s="170" t="s">
        <v>801</v>
      </c>
      <c r="K220" s="171">
        <f t="shared" si="63"/>
        <v>-270</v>
      </c>
      <c r="L220" s="172">
        <f t="shared" si="64"/>
        <v>-0.3776223776223776</v>
      </c>
      <c r="M220" s="168" t="s">
        <v>604</v>
      </c>
      <c r="N220" s="165">
        <v>43800</v>
      </c>
      <c r="O220" s="1"/>
      <c r="P220" s="1"/>
      <c r="Q220" s="242"/>
      <c r="R220" s="1"/>
      <c r="S220" s="6" t="s">
        <v>781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5">
        <v>140</v>
      </c>
      <c r="B221" s="186">
        <v>43469</v>
      </c>
      <c r="C221" s="186"/>
      <c r="D221" s="187" t="s">
        <v>180</v>
      </c>
      <c r="E221" s="188" t="s">
        <v>591</v>
      </c>
      <c r="F221" s="188">
        <v>875</v>
      </c>
      <c r="G221" s="188"/>
      <c r="H221" s="188">
        <v>1165</v>
      </c>
      <c r="I221" s="190">
        <v>1185</v>
      </c>
      <c r="J221" s="160" t="s">
        <v>802</v>
      </c>
      <c r="K221" s="161">
        <f t="shared" si="63"/>
        <v>290</v>
      </c>
      <c r="L221" s="162">
        <f t="shared" si="64"/>
        <v>0.33142857142857141</v>
      </c>
      <c r="M221" s="157" t="s">
        <v>594</v>
      </c>
      <c r="N221" s="163">
        <v>43847</v>
      </c>
      <c r="O221" s="1"/>
      <c r="P221" s="1"/>
      <c r="Q221" s="242"/>
      <c r="R221" s="1"/>
      <c r="S221" s="6" t="s">
        <v>781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141</v>
      </c>
      <c r="B222" s="186">
        <v>43559</v>
      </c>
      <c r="C222" s="186"/>
      <c r="D222" s="187" t="s">
        <v>364</v>
      </c>
      <c r="E222" s="188" t="s">
        <v>591</v>
      </c>
      <c r="F222" s="188">
        <f>387-14.63</f>
        <v>372.37</v>
      </c>
      <c r="G222" s="188"/>
      <c r="H222" s="188">
        <v>490</v>
      </c>
      <c r="I222" s="190">
        <v>490</v>
      </c>
      <c r="J222" s="160" t="s">
        <v>678</v>
      </c>
      <c r="K222" s="161">
        <f t="shared" si="63"/>
        <v>117.63</v>
      </c>
      <c r="L222" s="162">
        <f t="shared" si="64"/>
        <v>0.31589548030185027</v>
      </c>
      <c r="M222" s="157" t="s">
        <v>594</v>
      </c>
      <c r="N222" s="163">
        <v>43850</v>
      </c>
      <c r="O222" s="1"/>
      <c r="P222" s="1"/>
      <c r="Q222" s="242"/>
      <c r="R222" s="1"/>
      <c r="S222" s="6" t="s">
        <v>781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98">
        <v>142</v>
      </c>
      <c r="B223" s="199">
        <v>43578</v>
      </c>
      <c r="C223" s="199"/>
      <c r="D223" s="200" t="s">
        <v>803</v>
      </c>
      <c r="E223" s="201" t="s">
        <v>603</v>
      </c>
      <c r="F223" s="201">
        <v>220</v>
      </c>
      <c r="G223" s="201"/>
      <c r="H223" s="201">
        <v>127.5</v>
      </c>
      <c r="I223" s="202">
        <v>284</v>
      </c>
      <c r="J223" s="170" t="s">
        <v>804</v>
      </c>
      <c r="K223" s="171">
        <f t="shared" si="63"/>
        <v>-92.5</v>
      </c>
      <c r="L223" s="172">
        <f t="shared" si="64"/>
        <v>-0.42045454545454547</v>
      </c>
      <c r="M223" s="168" t="s">
        <v>604</v>
      </c>
      <c r="N223" s="165">
        <v>43896</v>
      </c>
      <c r="O223" s="1"/>
      <c r="P223" s="1"/>
      <c r="Q223" s="242"/>
      <c r="R223" s="1"/>
      <c r="S223" s="6" t="s">
        <v>781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143</v>
      </c>
      <c r="B224" s="186">
        <v>43622</v>
      </c>
      <c r="C224" s="186"/>
      <c r="D224" s="187" t="s">
        <v>489</v>
      </c>
      <c r="E224" s="188" t="s">
        <v>603</v>
      </c>
      <c r="F224" s="188">
        <v>332.8</v>
      </c>
      <c r="G224" s="188"/>
      <c r="H224" s="188">
        <v>405</v>
      </c>
      <c r="I224" s="190">
        <v>419</v>
      </c>
      <c r="J224" s="160" t="s">
        <v>805</v>
      </c>
      <c r="K224" s="161">
        <f t="shared" si="63"/>
        <v>72.199999999999989</v>
      </c>
      <c r="L224" s="162">
        <f t="shared" si="64"/>
        <v>0.21694711538461534</v>
      </c>
      <c r="M224" s="157" t="s">
        <v>594</v>
      </c>
      <c r="N224" s="163">
        <v>43860</v>
      </c>
      <c r="O224" s="1"/>
      <c r="P224" s="1"/>
      <c r="Q224" s="242"/>
      <c r="R224" s="1"/>
      <c r="S224" s="6" t="s">
        <v>785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79">
        <v>144</v>
      </c>
      <c r="B225" s="178">
        <v>43641</v>
      </c>
      <c r="C225" s="178"/>
      <c r="D225" s="179" t="s">
        <v>172</v>
      </c>
      <c r="E225" s="180" t="s">
        <v>591</v>
      </c>
      <c r="F225" s="180">
        <v>386</v>
      </c>
      <c r="G225" s="181"/>
      <c r="H225" s="181">
        <v>395</v>
      </c>
      <c r="I225" s="181">
        <v>452</v>
      </c>
      <c r="J225" s="182" t="s">
        <v>806</v>
      </c>
      <c r="K225" s="183">
        <f t="shared" si="63"/>
        <v>9</v>
      </c>
      <c r="L225" s="184">
        <f t="shared" si="64"/>
        <v>2.3316062176165803E-2</v>
      </c>
      <c r="M225" s="180" t="s">
        <v>611</v>
      </c>
      <c r="N225" s="178">
        <v>43868</v>
      </c>
      <c r="O225" s="1"/>
      <c r="P225" s="1"/>
      <c r="Q225" s="242"/>
      <c r="R225" s="1"/>
      <c r="S225" s="6" t="s">
        <v>785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79">
        <v>145</v>
      </c>
      <c r="B226" s="178">
        <v>43707</v>
      </c>
      <c r="C226" s="178"/>
      <c r="D226" s="179" t="s">
        <v>146</v>
      </c>
      <c r="E226" s="180" t="s">
        <v>591</v>
      </c>
      <c r="F226" s="180">
        <v>137.5</v>
      </c>
      <c r="G226" s="181"/>
      <c r="H226" s="181">
        <v>138.5</v>
      </c>
      <c r="I226" s="181">
        <v>190</v>
      </c>
      <c r="J226" s="182" t="s">
        <v>807</v>
      </c>
      <c r="K226" s="183">
        <f t="shared" si="63"/>
        <v>1</v>
      </c>
      <c r="L226" s="184">
        <f t="shared" si="64"/>
        <v>7.2727272727272727E-3</v>
      </c>
      <c r="M226" s="180" t="s">
        <v>611</v>
      </c>
      <c r="N226" s="178">
        <v>44432</v>
      </c>
      <c r="O226" s="1"/>
      <c r="P226" s="1"/>
      <c r="Q226" s="242"/>
      <c r="R226" s="1"/>
      <c r="S226" s="6" t="s">
        <v>781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146</v>
      </c>
      <c r="B227" s="186">
        <v>43731</v>
      </c>
      <c r="C227" s="186"/>
      <c r="D227" s="187" t="s">
        <v>437</v>
      </c>
      <c r="E227" s="188" t="s">
        <v>591</v>
      </c>
      <c r="F227" s="188">
        <v>235</v>
      </c>
      <c r="G227" s="188"/>
      <c r="H227" s="188">
        <v>295</v>
      </c>
      <c r="I227" s="190">
        <v>296</v>
      </c>
      <c r="J227" s="160" t="s">
        <v>808</v>
      </c>
      <c r="K227" s="161">
        <f t="shared" si="63"/>
        <v>60</v>
      </c>
      <c r="L227" s="162">
        <f t="shared" si="64"/>
        <v>0.25531914893617019</v>
      </c>
      <c r="M227" s="157" t="s">
        <v>594</v>
      </c>
      <c r="N227" s="163">
        <v>43844</v>
      </c>
      <c r="O227" s="1"/>
      <c r="P227" s="1"/>
      <c r="Q227" s="242"/>
      <c r="R227" s="1"/>
      <c r="S227" s="6" t="s">
        <v>785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147</v>
      </c>
      <c r="B228" s="186">
        <v>43752</v>
      </c>
      <c r="C228" s="186"/>
      <c r="D228" s="187" t="s">
        <v>809</v>
      </c>
      <c r="E228" s="188" t="s">
        <v>591</v>
      </c>
      <c r="F228" s="188">
        <v>277.5</v>
      </c>
      <c r="G228" s="188"/>
      <c r="H228" s="188">
        <v>333</v>
      </c>
      <c r="I228" s="190">
        <v>333</v>
      </c>
      <c r="J228" s="160" t="s">
        <v>810</v>
      </c>
      <c r="K228" s="161">
        <f t="shared" si="63"/>
        <v>55.5</v>
      </c>
      <c r="L228" s="162">
        <f t="shared" si="64"/>
        <v>0.2</v>
      </c>
      <c r="M228" s="157" t="s">
        <v>594</v>
      </c>
      <c r="N228" s="163">
        <v>43846</v>
      </c>
      <c r="O228" s="1"/>
      <c r="P228" s="1"/>
      <c r="Q228" s="242"/>
      <c r="R228" s="1"/>
      <c r="S228" s="6" t="s">
        <v>781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148</v>
      </c>
      <c r="B229" s="186">
        <v>43752</v>
      </c>
      <c r="C229" s="186"/>
      <c r="D229" s="187" t="s">
        <v>811</v>
      </c>
      <c r="E229" s="188" t="s">
        <v>591</v>
      </c>
      <c r="F229" s="188">
        <v>930</v>
      </c>
      <c r="G229" s="188"/>
      <c r="H229" s="188">
        <v>1165</v>
      </c>
      <c r="I229" s="190">
        <v>1200</v>
      </c>
      <c r="J229" s="160" t="s">
        <v>812</v>
      </c>
      <c r="K229" s="161">
        <f t="shared" si="63"/>
        <v>235</v>
      </c>
      <c r="L229" s="162">
        <f t="shared" si="64"/>
        <v>0.25268817204301075</v>
      </c>
      <c r="M229" s="157" t="s">
        <v>594</v>
      </c>
      <c r="N229" s="163">
        <v>43847</v>
      </c>
      <c r="O229" s="1"/>
      <c r="P229" s="1"/>
      <c r="Q229" s="242"/>
      <c r="R229" s="1"/>
      <c r="S229" s="6" t="s">
        <v>785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149</v>
      </c>
      <c r="B230" s="186">
        <v>43753</v>
      </c>
      <c r="C230" s="186"/>
      <c r="D230" s="187" t="s">
        <v>813</v>
      </c>
      <c r="E230" s="188" t="s">
        <v>591</v>
      </c>
      <c r="F230" s="158">
        <v>111</v>
      </c>
      <c r="G230" s="188"/>
      <c r="H230" s="188">
        <v>141</v>
      </c>
      <c r="I230" s="190">
        <v>141</v>
      </c>
      <c r="J230" s="160" t="s">
        <v>814</v>
      </c>
      <c r="K230" s="161">
        <f t="shared" si="63"/>
        <v>30</v>
      </c>
      <c r="L230" s="162">
        <f t="shared" si="64"/>
        <v>0.27027027027027029</v>
      </c>
      <c r="M230" s="157" t="s">
        <v>594</v>
      </c>
      <c r="N230" s="163">
        <v>44328</v>
      </c>
      <c r="O230" s="1"/>
      <c r="P230" s="1"/>
      <c r="Q230" s="242"/>
      <c r="R230" s="1"/>
      <c r="S230" s="6" t="s">
        <v>785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150</v>
      </c>
      <c r="B231" s="186">
        <v>43753</v>
      </c>
      <c r="C231" s="186"/>
      <c r="D231" s="187" t="s">
        <v>815</v>
      </c>
      <c r="E231" s="188" t="s">
        <v>591</v>
      </c>
      <c r="F231" s="158">
        <v>296</v>
      </c>
      <c r="G231" s="188"/>
      <c r="H231" s="188">
        <v>370</v>
      </c>
      <c r="I231" s="190">
        <v>370</v>
      </c>
      <c r="J231" s="160" t="s">
        <v>678</v>
      </c>
      <c r="K231" s="161">
        <f t="shared" si="63"/>
        <v>74</v>
      </c>
      <c r="L231" s="162">
        <f t="shared" si="64"/>
        <v>0.25</v>
      </c>
      <c r="M231" s="157" t="s">
        <v>594</v>
      </c>
      <c r="N231" s="163">
        <v>43853</v>
      </c>
      <c r="O231" s="1"/>
      <c r="P231" s="1"/>
      <c r="Q231" s="242"/>
      <c r="R231" s="1"/>
      <c r="S231" s="6" t="s">
        <v>785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151</v>
      </c>
      <c r="B232" s="186">
        <v>43754</v>
      </c>
      <c r="C232" s="186"/>
      <c r="D232" s="187" t="s">
        <v>816</v>
      </c>
      <c r="E232" s="188" t="s">
        <v>591</v>
      </c>
      <c r="F232" s="158">
        <v>300</v>
      </c>
      <c r="G232" s="188"/>
      <c r="H232" s="188">
        <v>382.5</v>
      </c>
      <c r="I232" s="190">
        <v>344</v>
      </c>
      <c r="J232" s="160" t="s">
        <v>817</v>
      </c>
      <c r="K232" s="161">
        <f t="shared" si="63"/>
        <v>82.5</v>
      </c>
      <c r="L232" s="162">
        <f t="shared" si="64"/>
        <v>0.27500000000000002</v>
      </c>
      <c r="M232" s="157" t="s">
        <v>594</v>
      </c>
      <c r="N232" s="163">
        <v>44238</v>
      </c>
      <c r="O232" s="1"/>
      <c r="P232" s="1"/>
      <c r="Q232" s="242"/>
      <c r="R232" s="1"/>
      <c r="S232" s="6" t="s">
        <v>785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152</v>
      </c>
      <c r="B233" s="186">
        <v>43832</v>
      </c>
      <c r="C233" s="186"/>
      <c r="D233" s="187" t="s">
        <v>818</v>
      </c>
      <c r="E233" s="188" t="s">
        <v>591</v>
      </c>
      <c r="F233" s="158">
        <v>495</v>
      </c>
      <c r="G233" s="188"/>
      <c r="H233" s="188">
        <v>595</v>
      </c>
      <c r="I233" s="190">
        <v>590</v>
      </c>
      <c r="J233" s="160" t="s">
        <v>614</v>
      </c>
      <c r="K233" s="161">
        <f t="shared" si="63"/>
        <v>100</v>
      </c>
      <c r="L233" s="162">
        <f t="shared" si="64"/>
        <v>0.20202020202020202</v>
      </c>
      <c r="M233" s="157" t="s">
        <v>594</v>
      </c>
      <c r="N233" s="163">
        <v>44589</v>
      </c>
      <c r="O233" s="1"/>
      <c r="P233" s="1"/>
      <c r="Q233" s="242"/>
      <c r="R233" s="1"/>
      <c r="S233" s="6" t="s">
        <v>785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5">
        <v>153</v>
      </c>
      <c r="B234" s="186">
        <v>43966</v>
      </c>
      <c r="C234" s="186"/>
      <c r="D234" s="187" t="s">
        <v>76</v>
      </c>
      <c r="E234" s="188" t="s">
        <v>591</v>
      </c>
      <c r="F234" s="158">
        <v>67.5</v>
      </c>
      <c r="G234" s="188"/>
      <c r="H234" s="188">
        <v>86</v>
      </c>
      <c r="I234" s="190">
        <v>86</v>
      </c>
      <c r="J234" s="160" t="s">
        <v>819</v>
      </c>
      <c r="K234" s="161">
        <f t="shared" si="63"/>
        <v>18.5</v>
      </c>
      <c r="L234" s="162">
        <f t="shared" si="64"/>
        <v>0.27407407407407408</v>
      </c>
      <c r="M234" s="157" t="s">
        <v>594</v>
      </c>
      <c r="N234" s="163">
        <v>44008</v>
      </c>
      <c r="O234" s="1"/>
      <c r="P234" s="1"/>
      <c r="Q234" s="242"/>
      <c r="R234" s="1"/>
      <c r="S234" s="6" t="s">
        <v>785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154</v>
      </c>
      <c r="B235" s="186">
        <v>44035</v>
      </c>
      <c r="C235" s="186"/>
      <c r="D235" s="187" t="s">
        <v>488</v>
      </c>
      <c r="E235" s="188" t="s">
        <v>591</v>
      </c>
      <c r="F235" s="158">
        <v>231</v>
      </c>
      <c r="G235" s="188"/>
      <c r="H235" s="188">
        <v>281</v>
      </c>
      <c r="I235" s="190">
        <v>281</v>
      </c>
      <c r="J235" s="160" t="s">
        <v>678</v>
      </c>
      <c r="K235" s="161">
        <f t="shared" si="63"/>
        <v>50</v>
      </c>
      <c r="L235" s="162">
        <f t="shared" si="64"/>
        <v>0.21645021645021645</v>
      </c>
      <c r="M235" s="157" t="s">
        <v>594</v>
      </c>
      <c r="N235" s="163">
        <v>44358</v>
      </c>
      <c r="O235" s="1"/>
      <c r="P235" s="1"/>
      <c r="Q235" s="242"/>
      <c r="R235" s="1"/>
      <c r="S235" s="6" t="s">
        <v>785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155</v>
      </c>
      <c r="B236" s="186">
        <v>44092</v>
      </c>
      <c r="C236" s="186"/>
      <c r="D236" s="187" t="s">
        <v>144</v>
      </c>
      <c r="E236" s="188" t="s">
        <v>591</v>
      </c>
      <c r="F236" s="188">
        <v>206</v>
      </c>
      <c r="G236" s="188"/>
      <c r="H236" s="188">
        <v>248</v>
      </c>
      <c r="I236" s="190">
        <v>248</v>
      </c>
      <c r="J236" s="160" t="s">
        <v>678</v>
      </c>
      <c r="K236" s="161">
        <f t="shared" si="63"/>
        <v>42</v>
      </c>
      <c r="L236" s="162">
        <f t="shared" si="64"/>
        <v>0.20388349514563106</v>
      </c>
      <c r="M236" s="157" t="s">
        <v>594</v>
      </c>
      <c r="N236" s="163">
        <v>44214</v>
      </c>
      <c r="O236" s="1"/>
      <c r="P236" s="1"/>
      <c r="Q236" s="242"/>
      <c r="R236" s="1"/>
      <c r="S236" s="6" t="s">
        <v>785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156</v>
      </c>
      <c r="B237" s="186">
        <v>44140</v>
      </c>
      <c r="C237" s="186"/>
      <c r="D237" s="187" t="s">
        <v>144</v>
      </c>
      <c r="E237" s="188" t="s">
        <v>591</v>
      </c>
      <c r="F237" s="188">
        <v>182.5</v>
      </c>
      <c r="G237" s="188"/>
      <c r="H237" s="188">
        <v>248</v>
      </c>
      <c r="I237" s="190">
        <v>248</v>
      </c>
      <c r="J237" s="160" t="s">
        <v>678</v>
      </c>
      <c r="K237" s="161">
        <f t="shared" si="63"/>
        <v>65.5</v>
      </c>
      <c r="L237" s="162">
        <f t="shared" si="64"/>
        <v>0.35890410958904112</v>
      </c>
      <c r="M237" s="157" t="s">
        <v>594</v>
      </c>
      <c r="N237" s="163">
        <v>44214</v>
      </c>
      <c r="O237" s="1"/>
      <c r="P237" s="1"/>
      <c r="Q237" s="242"/>
      <c r="R237" s="1"/>
      <c r="S237" s="6" t="s">
        <v>785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5">
        <v>157</v>
      </c>
      <c r="B238" s="186">
        <v>44140</v>
      </c>
      <c r="C238" s="186"/>
      <c r="D238" s="187" t="s">
        <v>346</v>
      </c>
      <c r="E238" s="188" t="s">
        <v>591</v>
      </c>
      <c r="F238" s="188">
        <v>247.5</v>
      </c>
      <c r="G238" s="188"/>
      <c r="H238" s="188">
        <v>320</v>
      </c>
      <c r="I238" s="190">
        <v>320</v>
      </c>
      <c r="J238" s="160" t="s">
        <v>678</v>
      </c>
      <c r="K238" s="161">
        <f t="shared" si="63"/>
        <v>72.5</v>
      </c>
      <c r="L238" s="162">
        <f t="shared" si="64"/>
        <v>0.29292929292929293</v>
      </c>
      <c r="M238" s="157" t="s">
        <v>594</v>
      </c>
      <c r="N238" s="163">
        <v>44323</v>
      </c>
      <c r="O238" s="1"/>
      <c r="P238" s="1"/>
      <c r="Q238" s="242"/>
      <c r="R238" s="1"/>
      <c r="S238" s="6" t="s">
        <v>785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158</v>
      </c>
      <c r="B239" s="186">
        <v>44140</v>
      </c>
      <c r="C239" s="186"/>
      <c r="D239" s="187" t="s">
        <v>203</v>
      </c>
      <c r="E239" s="188" t="s">
        <v>591</v>
      </c>
      <c r="F239" s="158">
        <v>925</v>
      </c>
      <c r="G239" s="188"/>
      <c r="H239" s="188">
        <v>1095</v>
      </c>
      <c r="I239" s="190">
        <v>1093</v>
      </c>
      <c r="J239" s="160" t="s">
        <v>820</v>
      </c>
      <c r="K239" s="161">
        <f t="shared" si="63"/>
        <v>170</v>
      </c>
      <c r="L239" s="162">
        <f t="shared" si="64"/>
        <v>0.18378378378378379</v>
      </c>
      <c r="M239" s="157" t="s">
        <v>594</v>
      </c>
      <c r="N239" s="163">
        <v>44201</v>
      </c>
      <c r="O239" s="1"/>
      <c r="P239" s="1"/>
      <c r="Q239" s="242"/>
      <c r="R239" s="1"/>
      <c r="S239" s="6" t="s">
        <v>785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159</v>
      </c>
      <c r="B240" s="186">
        <v>44140</v>
      </c>
      <c r="C240" s="186"/>
      <c r="D240" s="187" t="s">
        <v>364</v>
      </c>
      <c r="E240" s="188" t="s">
        <v>591</v>
      </c>
      <c r="F240" s="158">
        <v>332.5</v>
      </c>
      <c r="G240" s="188"/>
      <c r="H240" s="188">
        <v>393</v>
      </c>
      <c r="I240" s="190">
        <v>406</v>
      </c>
      <c r="J240" s="160" t="s">
        <v>821</v>
      </c>
      <c r="K240" s="161">
        <f t="shared" si="63"/>
        <v>60.5</v>
      </c>
      <c r="L240" s="162">
        <f t="shared" si="64"/>
        <v>0.18195488721804512</v>
      </c>
      <c r="M240" s="157" t="s">
        <v>594</v>
      </c>
      <c r="N240" s="163">
        <v>44256</v>
      </c>
      <c r="O240" s="1"/>
      <c r="P240" s="1"/>
      <c r="Q240" s="242"/>
      <c r="R240" s="1"/>
      <c r="S240" s="6" t="s">
        <v>785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5">
        <v>160</v>
      </c>
      <c r="B241" s="186">
        <v>44141</v>
      </c>
      <c r="C241" s="186"/>
      <c r="D241" s="187" t="s">
        <v>488</v>
      </c>
      <c r="E241" s="188" t="s">
        <v>591</v>
      </c>
      <c r="F241" s="158">
        <v>231</v>
      </c>
      <c r="G241" s="188"/>
      <c r="H241" s="188">
        <v>281</v>
      </c>
      <c r="I241" s="190">
        <v>281</v>
      </c>
      <c r="J241" s="160" t="s">
        <v>678</v>
      </c>
      <c r="K241" s="161">
        <f t="shared" si="63"/>
        <v>50</v>
      </c>
      <c r="L241" s="162">
        <f t="shared" si="64"/>
        <v>0.21645021645021645</v>
      </c>
      <c r="M241" s="157" t="s">
        <v>594</v>
      </c>
      <c r="N241" s="163">
        <v>44358</v>
      </c>
      <c r="O241" s="1"/>
      <c r="P241" s="1"/>
      <c r="Q241" s="242"/>
      <c r="R241" s="1"/>
      <c r="S241" s="6" t="s">
        <v>785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161</v>
      </c>
      <c r="B242" s="186">
        <v>44187</v>
      </c>
      <c r="C242" s="186"/>
      <c r="D242" s="187" t="s">
        <v>822</v>
      </c>
      <c r="E242" s="188" t="s">
        <v>591</v>
      </c>
      <c r="F242" s="158">
        <v>190</v>
      </c>
      <c r="G242" s="188"/>
      <c r="H242" s="188">
        <v>239</v>
      </c>
      <c r="I242" s="190">
        <v>239</v>
      </c>
      <c r="J242" s="160" t="s">
        <v>823</v>
      </c>
      <c r="K242" s="161">
        <f t="shared" si="63"/>
        <v>49</v>
      </c>
      <c r="L242" s="162">
        <f t="shared" si="64"/>
        <v>0.25789473684210529</v>
      </c>
      <c r="M242" s="157" t="s">
        <v>594</v>
      </c>
      <c r="N242" s="163">
        <v>44844</v>
      </c>
      <c r="O242" s="1"/>
      <c r="P242" s="1"/>
      <c r="Q242" s="242"/>
      <c r="R242" s="1"/>
      <c r="S242" s="6" t="s">
        <v>785</v>
      </c>
    </row>
    <row r="243" spans="1:27" ht="12.75" customHeight="1">
      <c r="A243" s="185">
        <v>162</v>
      </c>
      <c r="B243" s="186">
        <v>44258</v>
      </c>
      <c r="C243" s="186"/>
      <c r="D243" s="187" t="s">
        <v>818</v>
      </c>
      <c r="E243" s="188" t="s">
        <v>591</v>
      </c>
      <c r="F243" s="158">
        <v>495</v>
      </c>
      <c r="G243" s="188"/>
      <c r="H243" s="188">
        <v>595</v>
      </c>
      <c r="I243" s="190">
        <v>590</v>
      </c>
      <c r="J243" s="160" t="s">
        <v>614</v>
      </c>
      <c r="K243" s="161">
        <f t="shared" si="63"/>
        <v>100</v>
      </c>
      <c r="L243" s="162">
        <f t="shared" si="64"/>
        <v>0.20202020202020202</v>
      </c>
      <c r="M243" s="157" t="s">
        <v>594</v>
      </c>
      <c r="N243" s="163">
        <v>44589</v>
      </c>
      <c r="O243" s="1"/>
      <c r="P243" s="1"/>
      <c r="Q243" s="242"/>
      <c r="S243" s="6" t="s">
        <v>785</v>
      </c>
    </row>
    <row r="244" spans="1:27" ht="12.75" customHeight="1">
      <c r="A244" s="185">
        <v>163</v>
      </c>
      <c r="B244" s="186">
        <v>44274</v>
      </c>
      <c r="C244" s="186"/>
      <c r="D244" s="187" t="s">
        <v>364</v>
      </c>
      <c r="E244" s="188" t="s">
        <v>591</v>
      </c>
      <c r="F244" s="158">
        <v>355</v>
      </c>
      <c r="G244" s="188"/>
      <c r="H244" s="188">
        <v>422.5</v>
      </c>
      <c r="I244" s="190">
        <v>420</v>
      </c>
      <c r="J244" s="160" t="s">
        <v>824</v>
      </c>
      <c r="K244" s="161">
        <f t="shared" si="63"/>
        <v>67.5</v>
      </c>
      <c r="L244" s="162">
        <f t="shared" si="64"/>
        <v>0.19014084507042253</v>
      </c>
      <c r="M244" s="157" t="s">
        <v>594</v>
      </c>
      <c r="N244" s="163">
        <v>44361</v>
      </c>
      <c r="O244" s="1"/>
      <c r="S244" s="203" t="s">
        <v>785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164</v>
      </c>
      <c r="B245" s="186">
        <v>44295</v>
      </c>
      <c r="C245" s="186"/>
      <c r="D245" s="187" t="s">
        <v>326</v>
      </c>
      <c r="E245" s="188" t="s">
        <v>591</v>
      </c>
      <c r="F245" s="158">
        <v>555</v>
      </c>
      <c r="G245" s="188"/>
      <c r="H245" s="188">
        <v>663</v>
      </c>
      <c r="I245" s="190">
        <v>663</v>
      </c>
      <c r="J245" s="160" t="s">
        <v>825</v>
      </c>
      <c r="K245" s="161">
        <f t="shared" si="63"/>
        <v>108</v>
      </c>
      <c r="L245" s="162">
        <f t="shared" si="64"/>
        <v>0.19459459459459461</v>
      </c>
      <c r="M245" s="157" t="s">
        <v>594</v>
      </c>
      <c r="N245" s="163">
        <v>44321</v>
      </c>
      <c r="O245" s="1"/>
      <c r="P245" s="1"/>
      <c r="Q245" s="242"/>
      <c r="R245" s="1"/>
      <c r="S245" s="203" t="s">
        <v>785</v>
      </c>
    </row>
    <row r="246" spans="1:27" ht="12.75" customHeight="1">
      <c r="A246" s="185">
        <v>165</v>
      </c>
      <c r="B246" s="186">
        <v>44308</v>
      </c>
      <c r="C246" s="186"/>
      <c r="D246" s="187" t="s">
        <v>789</v>
      </c>
      <c r="E246" s="188" t="s">
        <v>591</v>
      </c>
      <c r="F246" s="158">
        <v>126.5</v>
      </c>
      <c r="G246" s="188"/>
      <c r="H246" s="188">
        <v>155</v>
      </c>
      <c r="I246" s="190">
        <v>155</v>
      </c>
      <c r="J246" s="160" t="s">
        <v>678</v>
      </c>
      <c r="K246" s="161">
        <f t="shared" si="63"/>
        <v>28.5</v>
      </c>
      <c r="L246" s="162">
        <f t="shared" si="64"/>
        <v>0.22529644268774704</v>
      </c>
      <c r="M246" s="157" t="s">
        <v>594</v>
      </c>
      <c r="N246" s="163">
        <v>44362</v>
      </c>
      <c r="O246" s="1"/>
      <c r="S246" s="203" t="s">
        <v>785</v>
      </c>
    </row>
    <row r="247" spans="1:27" ht="12.75" customHeight="1">
      <c r="A247" s="164">
        <v>166</v>
      </c>
      <c r="B247" s="195">
        <v>44368</v>
      </c>
      <c r="C247" s="195"/>
      <c r="D247" s="166" t="s">
        <v>826</v>
      </c>
      <c r="E247" s="168" t="s">
        <v>591</v>
      </c>
      <c r="F247" s="196">
        <v>287.5</v>
      </c>
      <c r="G247" s="168"/>
      <c r="H247" s="168">
        <v>245</v>
      </c>
      <c r="I247" s="169">
        <v>344</v>
      </c>
      <c r="J247" s="170" t="s">
        <v>827</v>
      </c>
      <c r="K247" s="171">
        <f t="shared" si="63"/>
        <v>-42.5</v>
      </c>
      <c r="L247" s="172">
        <f t="shared" si="64"/>
        <v>-0.14782608695652175</v>
      </c>
      <c r="M247" s="168" t="s">
        <v>604</v>
      </c>
      <c r="N247" s="165">
        <v>44508</v>
      </c>
      <c r="O247" s="1"/>
      <c r="S247" s="203" t="s">
        <v>785</v>
      </c>
    </row>
    <row r="248" spans="1:27" ht="12.75" customHeight="1">
      <c r="A248" s="185">
        <v>167</v>
      </c>
      <c r="B248" s="186">
        <v>44368</v>
      </c>
      <c r="C248" s="186"/>
      <c r="D248" s="187" t="s">
        <v>488</v>
      </c>
      <c r="E248" s="188" t="s">
        <v>591</v>
      </c>
      <c r="F248" s="158">
        <v>241</v>
      </c>
      <c r="G248" s="188"/>
      <c r="H248" s="188">
        <v>298</v>
      </c>
      <c r="I248" s="190">
        <v>320</v>
      </c>
      <c r="J248" s="160" t="s">
        <v>678</v>
      </c>
      <c r="K248" s="161">
        <f t="shared" si="63"/>
        <v>57</v>
      </c>
      <c r="L248" s="162">
        <f t="shared" si="64"/>
        <v>0.23651452282157676</v>
      </c>
      <c r="M248" s="157" t="s">
        <v>594</v>
      </c>
      <c r="N248" s="163">
        <v>44802</v>
      </c>
      <c r="O248" s="37"/>
      <c r="S248" s="203" t="s">
        <v>785</v>
      </c>
    </row>
    <row r="249" spans="1:27" ht="12.75" customHeight="1">
      <c r="A249" s="185">
        <v>168</v>
      </c>
      <c r="B249" s="186">
        <v>44406</v>
      </c>
      <c r="C249" s="186"/>
      <c r="D249" s="187" t="s">
        <v>789</v>
      </c>
      <c r="E249" s="188" t="s">
        <v>591</v>
      </c>
      <c r="F249" s="158">
        <v>162.5</v>
      </c>
      <c r="G249" s="188"/>
      <c r="H249" s="188">
        <v>200</v>
      </c>
      <c r="I249" s="190">
        <v>200</v>
      </c>
      <c r="J249" s="160" t="s">
        <v>678</v>
      </c>
      <c r="K249" s="161">
        <f t="shared" si="63"/>
        <v>37.5</v>
      </c>
      <c r="L249" s="162">
        <f t="shared" si="64"/>
        <v>0.23076923076923078</v>
      </c>
      <c r="M249" s="157" t="s">
        <v>594</v>
      </c>
      <c r="N249" s="163">
        <v>44802</v>
      </c>
      <c r="O249" s="1"/>
      <c r="S249" s="203" t="s">
        <v>785</v>
      </c>
    </row>
    <row r="250" spans="1:27" ht="12.75" customHeight="1">
      <c r="A250" s="185">
        <v>169</v>
      </c>
      <c r="B250" s="186">
        <v>44462</v>
      </c>
      <c r="C250" s="186"/>
      <c r="D250" s="187" t="s">
        <v>445</v>
      </c>
      <c r="E250" s="188" t="s">
        <v>591</v>
      </c>
      <c r="F250" s="158">
        <v>1235</v>
      </c>
      <c r="G250" s="188"/>
      <c r="H250" s="188">
        <v>1505</v>
      </c>
      <c r="I250" s="190">
        <v>1500</v>
      </c>
      <c r="J250" s="160" t="s">
        <v>678</v>
      </c>
      <c r="K250" s="161">
        <f t="shared" si="63"/>
        <v>270</v>
      </c>
      <c r="L250" s="162">
        <f t="shared" si="64"/>
        <v>0.21862348178137653</v>
      </c>
      <c r="M250" s="157" t="s">
        <v>594</v>
      </c>
      <c r="N250" s="163">
        <v>44564</v>
      </c>
      <c r="O250" s="1"/>
      <c r="S250" s="203" t="s">
        <v>785</v>
      </c>
    </row>
    <row r="251" spans="1:27" ht="12.75" customHeight="1">
      <c r="A251" s="204">
        <v>170</v>
      </c>
      <c r="B251" s="205">
        <v>44480</v>
      </c>
      <c r="C251" s="205"/>
      <c r="D251" s="206" t="s">
        <v>828</v>
      </c>
      <c r="E251" s="207" t="s">
        <v>591</v>
      </c>
      <c r="F251" s="55">
        <v>58.75</v>
      </c>
      <c r="G251" s="207"/>
      <c r="H251" s="208"/>
      <c r="I251" s="51"/>
      <c r="J251" s="209" t="s">
        <v>592</v>
      </c>
      <c r="K251" s="204"/>
      <c r="L251" s="205"/>
      <c r="M251" s="205"/>
      <c r="N251" s="206"/>
      <c r="O251" s="37"/>
      <c r="S251" s="203" t="s">
        <v>785</v>
      </c>
    </row>
    <row r="252" spans="1:27" ht="12.75" customHeight="1">
      <c r="A252" s="210">
        <v>171</v>
      </c>
      <c r="B252" s="211">
        <v>44481</v>
      </c>
      <c r="C252" s="211"/>
      <c r="D252" s="212" t="s">
        <v>278</v>
      </c>
      <c r="E252" s="51" t="s">
        <v>591</v>
      </c>
      <c r="F252" s="213" t="s">
        <v>829</v>
      </c>
      <c r="G252" s="51"/>
      <c r="H252" s="51"/>
      <c r="I252" s="51">
        <v>380</v>
      </c>
      <c r="J252" s="214" t="s">
        <v>592</v>
      </c>
      <c r="K252" s="210"/>
      <c r="L252" s="211"/>
      <c r="M252" s="211"/>
      <c r="N252" s="212"/>
      <c r="O252" s="37"/>
      <c r="S252" s="203" t="s">
        <v>785</v>
      </c>
    </row>
    <row r="253" spans="1:27" ht="12.75" customHeight="1">
      <c r="A253" s="154">
        <v>172</v>
      </c>
      <c r="B253" s="155">
        <v>44481</v>
      </c>
      <c r="C253" s="155"/>
      <c r="D253" s="156" t="s">
        <v>830</v>
      </c>
      <c r="E253" s="157" t="s">
        <v>591</v>
      </c>
      <c r="F253" s="158">
        <v>45.5</v>
      </c>
      <c r="G253" s="157"/>
      <c r="H253" s="157">
        <v>56.5</v>
      </c>
      <c r="I253" s="159">
        <v>56</v>
      </c>
      <c r="J253" s="160" t="s">
        <v>678</v>
      </c>
      <c r="K253" s="161">
        <f t="shared" ref="K253:K254" si="65">H253-F253</f>
        <v>11</v>
      </c>
      <c r="L253" s="162">
        <f t="shared" ref="L253:L254" si="66">K253/F253</f>
        <v>0.24175824175824176</v>
      </c>
      <c r="M253" s="157" t="s">
        <v>594</v>
      </c>
      <c r="N253" s="163">
        <v>44881</v>
      </c>
      <c r="O253" s="37"/>
      <c r="S253" s="203"/>
    </row>
    <row r="254" spans="1:27" ht="12.75" customHeight="1">
      <c r="A254" s="154">
        <v>173</v>
      </c>
      <c r="B254" s="155">
        <v>44551</v>
      </c>
      <c r="C254" s="155"/>
      <c r="D254" s="156" t="s">
        <v>131</v>
      </c>
      <c r="E254" s="157" t="s">
        <v>591</v>
      </c>
      <c r="F254" s="158">
        <v>2300</v>
      </c>
      <c r="G254" s="157"/>
      <c r="H254" s="157">
        <f>(2820+2200)/2</f>
        <v>2510</v>
      </c>
      <c r="I254" s="159">
        <v>3000</v>
      </c>
      <c r="J254" s="160" t="s">
        <v>831</v>
      </c>
      <c r="K254" s="161">
        <f t="shared" si="65"/>
        <v>210</v>
      </c>
      <c r="L254" s="162">
        <f t="shared" si="66"/>
        <v>9.1304347826086957E-2</v>
      </c>
      <c r="M254" s="157" t="s">
        <v>594</v>
      </c>
      <c r="N254" s="163">
        <v>44649</v>
      </c>
      <c r="O254" s="1"/>
      <c r="S254" s="203"/>
    </row>
    <row r="255" spans="1:27" ht="12.75" customHeight="1">
      <c r="A255" s="154">
        <v>174</v>
      </c>
      <c r="B255" s="155">
        <v>44606</v>
      </c>
      <c r="C255" s="155"/>
      <c r="D255" s="156" t="s">
        <v>435</v>
      </c>
      <c r="E255" s="157" t="s">
        <v>591</v>
      </c>
      <c r="F255" s="158">
        <v>635</v>
      </c>
      <c r="G255" s="157"/>
      <c r="H255" s="157">
        <v>700</v>
      </c>
      <c r="I255" s="159">
        <v>764</v>
      </c>
      <c r="J255" s="160" t="s">
        <v>865</v>
      </c>
      <c r="K255" s="161">
        <f t="shared" ref="K255" si="67">H255-F255</f>
        <v>65</v>
      </c>
      <c r="L255" s="162">
        <f t="shared" ref="L255" si="68">K255/F255</f>
        <v>0.10236220472440945</v>
      </c>
      <c r="M255" s="157" t="s">
        <v>594</v>
      </c>
      <c r="N255" s="163">
        <v>45159</v>
      </c>
      <c r="O255" s="37"/>
      <c r="S255" s="203"/>
    </row>
    <row r="256" spans="1:27" ht="12.75" customHeight="1">
      <c r="A256" s="154">
        <v>175</v>
      </c>
      <c r="B256" s="155">
        <v>44613</v>
      </c>
      <c r="C256" s="155"/>
      <c r="D256" s="156" t="s">
        <v>445</v>
      </c>
      <c r="E256" s="157" t="s">
        <v>591</v>
      </c>
      <c r="F256" s="158">
        <v>1255</v>
      </c>
      <c r="G256" s="157"/>
      <c r="H256" s="157">
        <v>1515</v>
      </c>
      <c r="I256" s="159">
        <v>1510</v>
      </c>
      <c r="J256" s="160" t="s">
        <v>678</v>
      </c>
      <c r="K256" s="161">
        <f>H256-F256</f>
        <v>260</v>
      </c>
      <c r="L256" s="162">
        <f>K256/F256</f>
        <v>0.20717131474103587</v>
      </c>
      <c r="M256" s="157" t="s">
        <v>594</v>
      </c>
      <c r="N256" s="163">
        <v>44834</v>
      </c>
      <c r="O256" s="37"/>
      <c r="S256" s="203"/>
    </row>
    <row r="257" spans="1:39" ht="12.75" customHeight="1">
      <c r="A257">
        <v>176</v>
      </c>
      <c r="B257" s="211">
        <v>44670</v>
      </c>
      <c r="C257" s="211"/>
      <c r="D257" s="53" t="s">
        <v>551</v>
      </c>
      <c r="E257" s="215" t="s">
        <v>591</v>
      </c>
      <c r="F257" s="51" t="s">
        <v>832</v>
      </c>
      <c r="G257" s="51"/>
      <c r="H257" s="51"/>
      <c r="I257" s="51">
        <v>553</v>
      </c>
      <c r="J257" s="51" t="s">
        <v>592</v>
      </c>
      <c r="K257" s="51"/>
      <c r="L257" s="51"/>
      <c r="M257" s="51"/>
      <c r="N257" s="51"/>
      <c r="O257" s="37"/>
      <c r="S257" s="203"/>
    </row>
    <row r="258" spans="1:39" ht="12.75" customHeight="1">
      <c r="A258" s="185">
        <v>177</v>
      </c>
      <c r="B258" s="186">
        <v>44746</v>
      </c>
      <c r="C258" s="186"/>
      <c r="D258" s="187" t="s">
        <v>833</v>
      </c>
      <c r="E258" s="188" t="s">
        <v>591</v>
      </c>
      <c r="F258" s="188">
        <v>207.5</v>
      </c>
      <c r="G258" s="188"/>
      <c r="H258" s="188">
        <v>254</v>
      </c>
      <c r="I258" s="190">
        <v>254</v>
      </c>
      <c r="J258" s="160" t="s">
        <v>678</v>
      </c>
      <c r="K258" s="161">
        <f t="shared" ref="K258:K260" si="69">H258-F258</f>
        <v>46.5</v>
      </c>
      <c r="L258" s="162">
        <f t="shared" ref="L258:L260" si="70">K258/F258</f>
        <v>0.22409638554216868</v>
      </c>
      <c r="M258" s="157" t="s">
        <v>594</v>
      </c>
      <c r="N258" s="163">
        <v>44792</v>
      </c>
      <c r="O258" s="1"/>
      <c r="S258" s="203"/>
    </row>
    <row r="259" spans="1:39" ht="12.75" customHeight="1">
      <c r="A259" s="185">
        <v>178</v>
      </c>
      <c r="B259" s="186">
        <v>44775</v>
      </c>
      <c r="C259" s="186"/>
      <c r="D259" s="187" t="s">
        <v>490</v>
      </c>
      <c r="E259" s="188" t="s">
        <v>591</v>
      </c>
      <c r="F259" s="188">
        <v>31.25</v>
      </c>
      <c r="G259" s="188"/>
      <c r="H259" s="188">
        <v>38.75</v>
      </c>
      <c r="I259" s="190">
        <v>38</v>
      </c>
      <c r="J259" s="160" t="s">
        <v>678</v>
      </c>
      <c r="K259" s="161">
        <f t="shared" si="69"/>
        <v>7.5</v>
      </c>
      <c r="L259" s="162">
        <f t="shared" si="70"/>
        <v>0.24</v>
      </c>
      <c r="M259" s="157" t="s">
        <v>594</v>
      </c>
      <c r="N259" s="163">
        <v>44844</v>
      </c>
      <c r="O259" s="37"/>
      <c r="S259" s="55"/>
    </row>
    <row r="260" spans="1:39" ht="12.75" customHeight="1">
      <c r="A260" s="185">
        <v>179</v>
      </c>
      <c r="B260" s="186">
        <v>44841</v>
      </c>
      <c r="C260" s="186"/>
      <c r="D260" s="187" t="s">
        <v>834</v>
      </c>
      <c r="E260" s="188" t="s">
        <v>591</v>
      </c>
      <c r="F260" s="158">
        <v>665</v>
      </c>
      <c r="G260" s="188"/>
      <c r="H260" s="188">
        <v>807.5</v>
      </c>
      <c r="I260" s="190">
        <v>840</v>
      </c>
      <c r="J260" s="160" t="s">
        <v>831</v>
      </c>
      <c r="K260" s="161">
        <f t="shared" si="69"/>
        <v>142.5</v>
      </c>
      <c r="L260" s="162">
        <f t="shared" si="70"/>
        <v>0.21428571428571427</v>
      </c>
      <c r="M260" s="157" t="s">
        <v>594</v>
      </c>
      <c r="N260" s="163">
        <v>45097</v>
      </c>
      <c r="O260" s="37"/>
      <c r="S260" s="55"/>
    </row>
    <row r="261" spans="1:39" ht="12.75" customHeight="1">
      <c r="A261" s="185">
        <v>180</v>
      </c>
      <c r="B261" s="186">
        <v>44844</v>
      </c>
      <c r="C261" s="186"/>
      <c r="D261" s="187" t="s">
        <v>437</v>
      </c>
      <c r="E261" s="188" t="s">
        <v>591</v>
      </c>
      <c r="F261" s="158">
        <v>227.5</v>
      </c>
      <c r="G261" s="188"/>
      <c r="H261" s="188">
        <v>270</v>
      </c>
      <c r="I261" s="190">
        <v>291</v>
      </c>
      <c r="J261" s="160" t="s">
        <v>867</v>
      </c>
      <c r="K261" s="161">
        <f t="shared" ref="K261" si="71">H261-F261</f>
        <v>42.5</v>
      </c>
      <c r="L261" s="162">
        <f t="shared" ref="L261" si="72">K261/F261</f>
        <v>0.18681318681318682</v>
      </c>
      <c r="M261" s="157" t="s">
        <v>594</v>
      </c>
      <c r="N261" s="163">
        <v>45160</v>
      </c>
      <c r="O261" s="37"/>
      <c r="R261" s="37"/>
      <c r="S261" s="55"/>
    </row>
    <row r="262" spans="1:39" ht="12.75" customHeight="1">
      <c r="A262" s="185">
        <v>181</v>
      </c>
      <c r="B262" s="186">
        <v>44845</v>
      </c>
      <c r="C262" s="186"/>
      <c r="D262" s="187" t="s">
        <v>435</v>
      </c>
      <c r="E262" s="188" t="s">
        <v>591</v>
      </c>
      <c r="F262" s="158">
        <v>555</v>
      </c>
      <c r="G262" s="188"/>
      <c r="H262" s="188">
        <v>700</v>
      </c>
      <c r="I262" s="190">
        <v>765</v>
      </c>
      <c r="J262" s="160" t="s">
        <v>866</v>
      </c>
      <c r="K262" s="161">
        <f t="shared" ref="K262" si="73">H262-F262</f>
        <v>145</v>
      </c>
      <c r="L262" s="162">
        <f t="shared" ref="L262" si="74">K262/F262</f>
        <v>0.26126126126126126</v>
      </c>
      <c r="M262" s="157" t="s">
        <v>594</v>
      </c>
      <c r="N262" s="163">
        <v>45159</v>
      </c>
      <c r="O262" s="37"/>
      <c r="R262" s="37"/>
      <c r="S262" s="55"/>
    </row>
    <row r="263" spans="1:39" ht="12.75" customHeight="1">
      <c r="A263" s="185">
        <v>182</v>
      </c>
      <c r="B263" s="186">
        <v>44981</v>
      </c>
      <c r="C263" s="186"/>
      <c r="D263" s="187" t="s">
        <v>452</v>
      </c>
      <c r="E263" s="188" t="s">
        <v>591</v>
      </c>
      <c r="F263" s="158">
        <v>1675</v>
      </c>
      <c r="G263" s="188"/>
      <c r="H263" s="188">
        <v>2080</v>
      </c>
      <c r="I263" s="190">
        <v>2080</v>
      </c>
      <c r="J263" s="160" t="s">
        <v>678</v>
      </c>
      <c r="K263" s="161">
        <f>H263-F263</f>
        <v>405</v>
      </c>
      <c r="L263" s="162">
        <f>K263/F263</f>
        <v>0.2417910447761194</v>
      </c>
      <c r="M263" s="157" t="s">
        <v>594</v>
      </c>
      <c r="N263" s="163">
        <v>45119</v>
      </c>
      <c r="O263" s="37"/>
      <c r="S263" s="55" t="s">
        <v>863</v>
      </c>
    </row>
    <row r="264" spans="1:39" ht="12.75" customHeight="1">
      <c r="A264" s="185">
        <v>183</v>
      </c>
      <c r="B264" s="186">
        <v>44986</v>
      </c>
      <c r="C264" s="186"/>
      <c r="D264" s="187" t="s">
        <v>490</v>
      </c>
      <c r="E264" s="188" t="s">
        <v>591</v>
      </c>
      <c r="F264" s="158">
        <v>57.5</v>
      </c>
      <c r="G264" s="188"/>
      <c r="H264" s="188">
        <v>120</v>
      </c>
      <c r="I264" s="190">
        <v>120</v>
      </c>
      <c r="J264" s="160" t="s">
        <v>678</v>
      </c>
      <c r="K264" s="161">
        <f>H264-F264</f>
        <v>62.5</v>
      </c>
      <c r="L264" s="162">
        <f>K264/F264</f>
        <v>1.0869565217391304</v>
      </c>
      <c r="M264" s="157" t="s">
        <v>594</v>
      </c>
      <c r="N264" s="163">
        <v>45049</v>
      </c>
      <c r="O264" s="37"/>
      <c r="S264" s="55" t="s">
        <v>863</v>
      </c>
    </row>
    <row r="265" spans="1:39" ht="12.75" customHeight="1">
      <c r="A265" s="185">
        <v>184</v>
      </c>
      <c r="B265" s="186">
        <v>45008</v>
      </c>
      <c r="C265" s="186"/>
      <c r="D265" s="187" t="s">
        <v>507</v>
      </c>
      <c r="E265" s="188" t="s">
        <v>591</v>
      </c>
      <c r="F265" s="158">
        <v>2765</v>
      </c>
      <c r="G265" s="188"/>
      <c r="H265" s="188">
        <v>3547.5</v>
      </c>
      <c r="I265" s="190">
        <v>3523</v>
      </c>
      <c r="J265" s="160" t="s">
        <v>678</v>
      </c>
      <c r="K265" s="161">
        <f>H265-F265</f>
        <v>782.5</v>
      </c>
      <c r="L265" s="162">
        <f>K265/F265</f>
        <v>0.28300180831826399</v>
      </c>
      <c r="M265" s="157" t="s">
        <v>594</v>
      </c>
      <c r="N265" s="163">
        <v>45177</v>
      </c>
      <c r="O265" s="37"/>
      <c r="S265" s="55" t="s">
        <v>863</v>
      </c>
    </row>
    <row r="266" spans="1:39" ht="12.75" customHeight="1">
      <c r="A266" s="185">
        <v>185</v>
      </c>
      <c r="B266" s="186">
        <v>45027</v>
      </c>
      <c r="C266" s="186"/>
      <c r="D266" s="187" t="s">
        <v>835</v>
      </c>
      <c r="E266" s="188" t="s">
        <v>591</v>
      </c>
      <c r="F266" s="188">
        <v>460</v>
      </c>
      <c r="G266" s="188"/>
      <c r="H266" s="188">
        <v>825</v>
      </c>
      <c r="I266" s="190">
        <v>810</v>
      </c>
      <c r="J266" s="160" t="s">
        <v>678</v>
      </c>
      <c r="K266" s="161">
        <f>H266-F266</f>
        <v>365</v>
      </c>
      <c r="L266" s="162">
        <f>K266/F266</f>
        <v>0.79347826086956519</v>
      </c>
      <c r="M266" s="157" t="s">
        <v>594</v>
      </c>
      <c r="N266" s="163">
        <v>45155</v>
      </c>
      <c r="O266" s="37"/>
      <c r="S266" s="55" t="s">
        <v>863</v>
      </c>
    </row>
    <row r="267" spans="1:39" ht="12.75" customHeight="1">
      <c r="A267" s="210">
        <v>186</v>
      </c>
      <c r="B267" s="211">
        <v>45050</v>
      </c>
      <c r="C267" s="53"/>
      <c r="D267" s="53" t="s">
        <v>42</v>
      </c>
      <c r="E267" s="215" t="s">
        <v>591</v>
      </c>
      <c r="F267" s="51" t="s">
        <v>836</v>
      </c>
      <c r="G267" s="51"/>
      <c r="H267" s="51"/>
      <c r="I267" s="51">
        <v>5040</v>
      </c>
      <c r="J267" s="51" t="s">
        <v>592</v>
      </c>
      <c r="K267" s="51"/>
      <c r="L267" s="51"/>
      <c r="M267" s="51"/>
      <c r="N267" s="51"/>
      <c r="O267" s="37"/>
      <c r="S267" s="55" t="s">
        <v>863</v>
      </c>
    </row>
    <row r="268" spans="1:39" ht="12.75" customHeight="1">
      <c r="A268" s="185">
        <v>187</v>
      </c>
      <c r="B268" s="186">
        <v>45075</v>
      </c>
      <c r="C268" s="186"/>
      <c r="D268" s="187" t="s">
        <v>837</v>
      </c>
      <c r="E268" s="188" t="s">
        <v>591</v>
      </c>
      <c r="F268" s="158">
        <v>585</v>
      </c>
      <c r="G268" s="188"/>
      <c r="H268" s="188">
        <v>732</v>
      </c>
      <c r="I268" s="190">
        <v>732</v>
      </c>
      <c r="J268" s="160" t="s">
        <v>678</v>
      </c>
      <c r="K268" s="161">
        <f>H268-F268</f>
        <v>147</v>
      </c>
      <c r="L268" s="162">
        <f>K268/F268</f>
        <v>0.25128205128205128</v>
      </c>
      <c r="M268" s="157" t="s">
        <v>594</v>
      </c>
      <c r="N268" s="163">
        <v>45152</v>
      </c>
      <c r="O268" s="37"/>
      <c r="R268" s="37"/>
      <c r="S268" s="55" t="s">
        <v>863</v>
      </c>
      <c r="U268" s="37"/>
      <c r="W268" s="37"/>
      <c r="X268" s="55"/>
      <c r="Z268" s="37"/>
      <c r="AB268" s="37"/>
      <c r="AC268" s="55"/>
      <c r="AE268" s="37"/>
      <c r="AG268" s="37"/>
      <c r="AH268" s="55"/>
      <c r="AJ268" s="37"/>
      <c r="AL268" s="37"/>
      <c r="AM268" s="55"/>
    </row>
    <row r="269" spans="1:39" ht="12.75" customHeight="1">
      <c r="A269" s="210">
        <v>188</v>
      </c>
      <c r="B269" s="211">
        <v>45078</v>
      </c>
      <c r="C269" s="53"/>
      <c r="D269" s="53" t="s">
        <v>539</v>
      </c>
      <c r="E269" s="215" t="s">
        <v>591</v>
      </c>
      <c r="F269" s="51" t="s">
        <v>838</v>
      </c>
      <c r="G269" s="51"/>
      <c r="H269" s="51"/>
      <c r="I269" s="51">
        <v>4300</v>
      </c>
      <c r="J269" s="51" t="s">
        <v>592</v>
      </c>
      <c r="K269" s="51"/>
      <c r="L269" s="51"/>
      <c r="M269" s="51"/>
      <c r="N269" s="51"/>
      <c r="O269" s="37"/>
      <c r="R269" s="37"/>
      <c r="S269" s="55" t="s">
        <v>863</v>
      </c>
      <c r="U269" s="37"/>
      <c r="W269" s="37"/>
      <c r="X269" s="55"/>
      <c r="Z269" s="37"/>
      <c r="AB269" s="37"/>
      <c r="AC269" s="55"/>
      <c r="AE269" s="37"/>
      <c r="AG269" s="37"/>
      <c r="AH269" s="55"/>
      <c r="AJ269" s="37"/>
      <c r="AL269" s="37"/>
      <c r="AM269" s="55"/>
    </row>
    <row r="270" spans="1:39" ht="12.75" customHeight="1">
      <c r="A270" s="185">
        <v>189</v>
      </c>
      <c r="B270" s="186">
        <v>45103</v>
      </c>
      <c r="C270" s="186"/>
      <c r="D270" s="187" t="s">
        <v>860</v>
      </c>
      <c r="E270" s="188" t="s">
        <v>591</v>
      </c>
      <c r="F270" s="158">
        <v>282.5</v>
      </c>
      <c r="G270" s="188"/>
      <c r="H270" s="188">
        <v>383</v>
      </c>
      <c r="I270" s="190">
        <v>383</v>
      </c>
      <c r="J270" s="160" t="s">
        <v>678</v>
      </c>
      <c r="K270" s="161">
        <f>H270-F270</f>
        <v>100.5</v>
      </c>
      <c r="L270" s="162">
        <f>K270/F270</f>
        <v>0.35575221238938054</v>
      </c>
      <c r="M270" s="157" t="s">
        <v>594</v>
      </c>
      <c r="N270" s="163">
        <v>45265</v>
      </c>
      <c r="O270" s="37"/>
      <c r="R270" s="37"/>
      <c r="S270" s="55" t="s">
        <v>863</v>
      </c>
      <c r="U270" s="37"/>
      <c r="W270" s="37"/>
      <c r="X270" s="55"/>
      <c r="Z270" s="37"/>
      <c r="AB270" s="37"/>
      <c r="AC270" s="55"/>
      <c r="AE270" s="37"/>
      <c r="AG270" s="37"/>
      <c r="AH270" s="55"/>
      <c r="AJ270" s="37"/>
      <c r="AL270" s="37"/>
      <c r="AM270" s="55"/>
    </row>
    <row r="271" spans="1:39" ht="12.75" customHeight="1">
      <c r="A271" s="185">
        <v>190</v>
      </c>
      <c r="B271" s="186">
        <v>45120</v>
      </c>
      <c r="C271" s="186"/>
      <c r="D271" s="187" t="s">
        <v>538</v>
      </c>
      <c r="E271" s="188" t="s">
        <v>591</v>
      </c>
      <c r="F271" s="158">
        <v>2312.5</v>
      </c>
      <c r="G271" s="188"/>
      <c r="H271" s="188">
        <v>2935</v>
      </c>
      <c r="I271" s="190">
        <v>2935</v>
      </c>
      <c r="J271" s="160" t="s">
        <v>678</v>
      </c>
      <c r="K271" s="161">
        <f>H271-F271</f>
        <v>622.5</v>
      </c>
      <c r="L271" s="162">
        <f>K271/F271</f>
        <v>0.26918918918918922</v>
      </c>
      <c r="M271" s="157" t="s">
        <v>594</v>
      </c>
      <c r="N271" s="163">
        <v>45177</v>
      </c>
      <c r="O271" s="37"/>
      <c r="R271" s="37"/>
      <c r="S271" s="55" t="s">
        <v>863</v>
      </c>
      <c r="U271" s="37"/>
      <c r="W271" s="37"/>
      <c r="X271" s="55"/>
      <c r="Z271" s="37"/>
      <c r="AB271" s="37"/>
      <c r="AC271" s="55"/>
      <c r="AE271" s="37"/>
      <c r="AG271" s="37"/>
      <c r="AH271" s="55"/>
      <c r="AJ271" s="37"/>
      <c r="AL271" s="37"/>
      <c r="AM271" s="55"/>
    </row>
    <row r="272" spans="1:39" ht="12.75" customHeight="1">
      <c r="A272" s="185">
        <v>191</v>
      </c>
      <c r="B272" s="186">
        <v>45125</v>
      </c>
      <c r="C272" s="186"/>
      <c r="D272" s="187" t="s">
        <v>203</v>
      </c>
      <c r="E272" s="188" t="s">
        <v>591</v>
      </c>
      <c r="F272" s="158">
        <v>3980</v>
      </c>
      <c r="G272" s="188"/>
      <c r="H272" s="188">
        <v>4895</v>
      </c>
      <c r="I272" s="190">
        <v>4895</v>
      </c>
      <c r="J272" s="160" t="s">
        <v>678</v>
      </c>
      <c r="K272" s="161">
        <f>H272-F272</f>
        <v>915</v>
      </c>
      <c r="L272" s="162">
        <f>K272/F272</f>
        <v>0.22989949748743718</v>
      </c>
      <c r="M272" s="157" t="s">
        <v>594</v>
      </c>
      <c r="N272" s="163">
        <v>45155</v>
      </c>
      <c r="O272" s="37"/>
      <c r="S272" s="55" t="s">
        <v>863</v>
      </c>
      <c r="U272" s="37"/>
      <c r="X272" s="55"/>
      <c r="Z272" s="37"/>
      <c r="AC272" s="55"/>
      <c r="AE272" s="37"/>
      <c r="AH272" s="55"/>
      <c r="AJ272" s="37"/>
      <c r="AM272" s="55"/>
    </row>
    <row r="273" spans="1:39" ht="12.75" customHeight="1">
      <c r="A273" s="185">
        <v>192</v>
      </c>
      <c r="B273" s="186">
        <v>45145</v>
      </c>
      <c r="C273" s="186"/>
      <c r="D273" s="187" t="s">
        <v>864</v>
      </c>
      <c r="E273" s="188" t="s">
        <v>591</v>
      </c>
      <c r="F273" s="158">
        <v>565</v>
      </c>
      <c r="G273" s="188"/>
      <c r="H273" s="188">
        <v>725</v>
      </c>
      <c r="I273" s="190">
        <v>725</v>
      </c>
      <c r="J273" s="160" t="s">
        <v>678</v>
      </c>
      <c r="K273" s="161">
        <f>H273-F273</f>
        <v>160</v>
      </c>
      <c r="L273" s="162">
        <f>K273/F273</f>
        <v>0.2831858407079646</v>
      </c>
      <c r="M273" s="157" t="s">
        <v>594</v>
      </c>
      <c r="N273" s="163">
        <v>45169</v>
      </c>
      <c r="O273" s="37"/>
      <c r="S273" s="55" t="s">
        <v>863</v>
      </c>
      <c r="U273" s="37"/>
      <c r="X273" s="55"/>
      <c r="Z273" s="37"/>
      <c r="AC273" s="55"/>
      <c r="AE273" s="37"/>
      <c r="AH273" s="55"/>
      <c r="AJ273" s="37"/>
      <c r="AM273" s="55"/>
    </row>
    <row r="274" spans="1:39" ht="12.75" customHeight="1">
      <c r="A274" s="304">
        <v>193</v>
      </c>
      <c r="B274" s="305">
        <v>45167</v>
      </c>
      <c r="C274" s="305"/>
      <c r="D274" s="306" t="s">
        <v>868</v>
      </c>
      <c r="E274" s="307" t="s">
        <v>591</v>
      </c>
      <c r="F274" s="158">
        <v>700</v>
      </c>
      <c r="G274" s="307"/>
      <c r="H274" s="307">
        <v>950</v>
      </c>
      <c r="I274" s="308">
        <v>950</v>
      </c>
      <c r="J274" s="309" t="s">
        <v>678</v>
      </c>
      <c r="K274" s="161">
        <f>H274-F274</f>
        <v>250</v>
      </c>
      <c r="L274" s="162">
        <f>K274/F274</f>
        <v>0.35714285714285715</v>
      </c>
      <c r="M274" s="157" t="s">
        <v>594</v>
      </c>
      <c r="N274" s="163">
        <v>45262</v>
      </c>
      <c r="O274" s="37"/>
      <c r="S274" s="55" t="s">
        <v>863</v>
      </c>
      <c r="U274" s="37"/>
      <c r="X274" s="55"/>
      <c r="Z274" s="37"/>
      <c r="AC274" s="55"/>
      <c r="AE274" s="37"/>
      <c r="AH274" s="55"/>
      <c r="AJ274" s="37"/>
      <c r="AM274" s="55"/>
    </row>
    <row r="275" spans="1:39" ht="12.75" customHeight="1">
      <c r="A275" s="210">
        <v>194</v>
      </c>
      <c r="B275" s="211">
        <v>45184</v>
      </c>
      <c r="C275" s="53"/>
      <c r="D275" s="53" t="s">
        <v>541</v>
      </c>
      <c r="E275" s="215" t="s">
        <v>591</v>
      </c>
      <c r="F275" s="51" t="s">
        <v>871</v>
      </c>
      <c r="G275" s="51"/>
      <c r="H275" s="51"/>
      <c r="I275" s="51">
        <v>480</v>
      </c>
      <c r="J275" s="51" t="s">
        <v>592</v>
      </c>
      <c r="K275" s="51"/>
      <c r="L275" s="51"/>
      <c r="M275" s="51"/>
      <c r="N275" s="51"/>
      <c r="O275" s="37"/>
      <c r="S275" s="55" t="s">
        <v>863</v>
      </c>
      <c r="U275" s="37"/>
      <c r="X275" s="55"/>
      <c r="Z275" s="37"/>
      <c r="AC275" s="55"/>
      <c r="AE275" s="37"/>
      <c r="AH275" s="55"/>
      <c r="AJ275" s="37"/>
      <c r="AM275" s="55"/>
    </row>
    <row r="276" spans="1:39" ht="12.75" customHeight="1">
      <c r="A276" s="210">
        <v>195</v>
      </c>
      <c r="B276" s="211">
        <v>45203</v>
      </c>
      <c r="C276" s="53"/>
      <c r="D276" s="53" t="s">
        <v>176</v>
      </c>
      <c r="E276" s="215" t="s">
        <v>591</v>
      </c>
      <c r="F276" s="51" t="s">
        <v>875</v>
      </c>
      <c r="G276" s="51"/>
      <c r="H276" s="51"/>
      <c r="I276" s="51">
        <v>1198</v>
      </c>
      <c r="J276" s="51" t="s">
        <v>592</v>
      </c>
      <c r="K276" s="51"/>
      <c r="L276" s="51"/>
      <c r="M276" s="51"/>
      <c r="N276" s="51"/>
      <c r="O276" s="37"/>
      <c r="S276" s="55" t="s">
        <v>883</v>
      </c>
      <c r="U276" s="37"/>
      <c r="X276" s="55"/>
      <c r="Z276" s="37"/>
      <c r="AC276" s="55"/>
      <c r="AE276" s="37"/>
      <c r="AH276" s="55"/>
      <c r="AJ276" s="37"/>
      <c r="AM276" s="55"/>
    </row>
    <row r="277" spans="1:39" ht="12.75" customHeight="1">
      <c r="A277" s="210">
        <v>196</v>
      </c>
      <c r="B277" s="211">
        <v>45216</v>
      </c>
      <c r="C277" s="53"/>
      <c r="D277" s="53" t="s">
        <v>107</v>
      </c>
      <c r="E277" s="215" t="s">
        <v>591</v>
      </c>
      <c r="F277" s="51" t="s">
        <v>877</v>
      </c>
      <c r="G277" s="51"/>
      <c r="H277" s="51"/>
      <c r="I277" s="51">
        <v>6870</v>
      </c>
      <c r="J277" s="51" t="s">
        <v>592</v>
      </c>
      <c r="K277" s="51"/>
      <c r="L277" s="51"/>
      <c r="M277" s="51"/>
      <c r="N277" s="51"/>
      <c r="O277" s="37"/>
      <c r="S277" s="55" t="s">
        <v>883</v>
      </c>
      <c r="U277" s="37"/>
      <c r="X277" s="55"/>
      <c r="Z277" s="37"/>
      <c r="AC277" s="55"/>
      <c r="AE277" s="37"/>
      <c r="AH277" s="55"/>
      <c r="AJ277" s="37"/>
      <c r="AM277" s="55"/>
    </row>
    <row r="278" spans="1:39" ht="12.75" customHeight="1">
      <c r="A278" s="210">
        <v>197</v>
      </c>
      <c r="B278" s="211">
        <v>45216</v>
      </c>
      <c r="C278" s="53"/>
      <c r="D278" s="53" t="s">
        <v>878</v>
      </c>
      <c r="E278" s="215" t="s">
        <v>591</v>
      </c>
      <c r="F278" s="51" t="s">
        <v>879</v>
      </c>
      <c r="G278" s="51"/>
      <c r="H278" s="51"/>
      <c r="I278" s="51">
        <v>1415</v>
      </c>
      <c r="J278" s="51" t="s">
        <v>592</v>
      </c>
      <c r="K278" s="51"/>
      <c r="L278" s="51"/>
      <c r="M278" s="51"/>
      <c r="N278" s="51"/>
      <c r="O278" s="37"/>
      <c r="S278" s="55" t="s">
        <v>863</v>
      </c>
      <c r="U278" s="37"/>
      <c r="X278" s="55"/>
      <c r="Z278" s="37"/>
      <c r="AC278" s="55"/>
      <c r="AE278" s="37"/>
      <c r="AH278" s="55"/>
      <c r="AJ278" s="37"/>
      <c r="AM278" s="55"/>
    </row>
    <row r="279" spans="1:39" ht="12.75" customHeight="1">
      <c r="A279" s="304">
        <v>198</v>
      </c>
      <c r="B279" s="305">
        <v>45236</v>
      </c>
      <c r="C279" s="305"/>
      <c r="D279" s="306" t="s">
        <v>885</v>
      </c>
      <c r="E279" s="307" t="s">
        <v>591</v>
      </c>
      <c r="F279" s="158">
        <v>1270</v>
      </c>
      <c r="G279" s="307"/>
      <c r="H279" s="307">
        <v>1613</v>
      </c>
      <c r="I279" s="308">
        <v>1613</v>
      </c>
      <c r="J279" s="309" t="s">
        <v>678</v>
      </c>
      <c r="K279" s="161">
        <f>H279-F279</f>
        <v>343</v>
      </c>
      <c r="L279" s="162">
        <f>K279/F279</f>
        <v>0.27007874015748029</v>
      </c>
      <c r="M279" s="157" t="s">
        <v>594</v>
      </c>
      <c r="N279" s="163">
        <v>45246</v>
      </c>
      <c r="O279" s="37"/>
      <c r="S279" s="55" t="s">
        <v>883</v>
      </c>
      <c r="U279" s="37"/>
      <c r="X279" s="55"/>
      <c r="Z279" s="37"/>
      <c r="AC279" s="55"/>
      <c r="AE279" s="37"/>
      <c r="AH279" s="55"/>
      <c r="AJ279" s="37"/>
      <c r="AM279" s="55"/>
    </row>
    <row r="280" spans="1:39" ht="12.75" customHeight="1">
      <c r="A280" s="210">
        <v>199</v>
      </c>
      <c r="B280" s="211">
        <v>45251</v>
      </c>
      <c r="C280" s="53"/>
      <c r="D280" s="53" t="s">
        <v>898</v>
      </c>
      <c r="E280" s="215" t="s">
        <v>591</v>
      </c>
      <c r="F280" s="51" t="s">
        <v>899</v>
      </c>
      <c r="G280" s="51"/>
      <c r="H280" s="51"/>
      <c r="I280" s="51">
        <v>1490</v>
      </c>
      <c r="J280" s="51" t="s">
        <v>592</v>
      </c>
      <c r="K280" s="51"/>
      <c r="L280" s="51"/>
      <c r="M280" s="51"/>
      <c r="N280" s="51"/>
      <c r="O280" s="37"/>
      <c r="S280" s="55" t="s">
        <v>863</v>
      </c>
      <c r="U280" s="37"/>
      <c r="X280" s="55"/>
      <c r="Z280" s="37"/>
      <c r="AC280" s="55"/>
      <c r="AE280" s="37"/>
      <c r="AH280" s="55"/>
      <c r="AJ280" s="37"/>
      <c r="AM280" s="55"/>
    </row>
    <row r="281" spans="1:39" ht="12.75" customHeight="1">
      <c r="A281" s="210">
        <v>200</v>
      </c>
      <c r="B281" s="211">
        <v>45254</v>
      </c>
      <c r="C281" s="53"/>
      <c r="D281" s="53" t="s">
        <v>885</v>
      </c>
      <c r="E281" s="215" t="s">
        <v>591</v>
      </c>
      <c r="F281" s="51" t="s">
        <v>904</v>
      </c>
      <c r="G281" s="51"/>
      <c r="H281" s="51"/>
      <c r="I281" s="51">
        <v>1806</v>
      </c>
      <c r="J281" s="51" t="s">
        <v>592</v>
      </c>
      <c r="K281" s="51"/>
      <c r="L281" s="51"/>
      <c r="M281" s="51"/>
      <c r="N281" s="51"/>
      <c r="O281" s="37"/>
      <c r="S281" s="55"/>
      <c r="U281" s="37"/>
      <c r="X281" s="55"/>
      <c r="Z281" s="37"/>
      <c r="AC281" s="55"/>
      <c r="AE281" s="37"/>
      <c r="AH281" s="55"/>
      <c r="AJ281" s="37"/>
      <c r="AM281" s="55"/>
    </row>
    <row r="282" spans="1:39" ht="12.75" customHeight="1">
      <c r="A282" s="210">
        <v>201</v>
      </c>
      <c r="B282" s="211">
        <v>45265</v>
      </c>
      <c r="C282" s="53"/>
      <c r="D282" s="230" t="s">
        <v>542</v>
      </c>
      <c r="E282" s="215" t="s">
        <v>591</v>
      </c>
      <c r="F282" s="51" t="s">
        <v>969</v>
      </c>
      <c r="G282" s="51"/>
      <c r="I282" s="51">
        <v>558</v>
      </c>
      <c r="J282" s="51" t="s">
        <v>592</v>
      </c>
      <c r="K282" s="51"/>
      <c r="L282" s="51"/>
      <c r="M282" s="51"/>
      <c r="N282" s="51"/>
      <c r="O282" s="37"/>
      <c r="S282" s="55"/>
      <c r="U282" s="37"/>
      <c r="X282" s="55"/>
      <c r="Z282" s="37"/>
      <c r="AC282" s="55"/>
      <c r="AE282" s="37"/>
      <c r="AH282" s="55"/>
      <c r="AJ282" s="37"/>
      <c r="AM282" s="55"/>
    </row>
    <row r="283" spans="1:39" ht="12.75" customHeight="1">
      <c r="A283" s="210"/>
      <c r="B283" s="211"/>
      <c r="C283" s="53"/>
      <c r="D283" s="53"/>
      <c r="E283" s="215"/>
      <c r="F283" s="51"/>
      <c r="G283" s="51"/>
      <c r="H283" s="51"/>
      <c r="I283" s="51"/>
      <c r="J283" s="51"/>
      <c r="K283" s="51"/>
      <c r="L283" s="51"/>
      <c r="M283" s="51"/>
      <c r="N283" s="51"/>
      <c r="O283" s="37"/>
      <c r="S283" s="55"/>
      <c r="U283" s="37"/>
      <c r="X283" s="55"/>
      <c r="Z283" s="37"/>
      <c r="AC283" s="55"/>
      <c r="AE283" s="37"/>
      <c r="AH283" s="55"/>
      <c r="AJ283" s="37"/>
      <c r="AM283" s="55"/>
    </row>
    <row r="284" spans="1:39" ht="12.75" customHeight="1">
      <c r="A284" s="53"/>
      <c r="B284" s="53"/>
      <c r="C284" s="53"/>
      <c r="D284" s="53"/>
      <c r="E284" s="53"/>
      <c r="F284" s="51"/>
      <c r="G284" s="51"/>
      <c r="H284" s="51"/>
      <c r="I284" s="51"/>
      <c r="J284" s="31"/>
      <c r="K284" s="51"/>
      <c r="L284" s="51"/>
      <c r="M284" s="51"/>
      <c r="N284" s="53"/>
      <c r="O284" s="37"/>
      <c r="S284" s="55"/>
      <c r="U284" s="37"/>
      <c r="X284" s="55"/>
      <c r="Z284" s="37"/>
      <c r="AC284" s="55"/>
      <c r="AE284" s="37"/>
      <c r="AH284" s="55"/>
      <c r="AJ284" s="37"/>
      <c r="AM284" s="55"/>
    </row>
    <row r="285" spans="1:39" ht="12.75" customHeight="1">
      <c r="B285" s="216" t="s">
        <v>839</v>
      </c>
      <c r="F285" s="55"/>
      <c r="G285" s="55"/>
      <c r="H285" s="55"/>
      <c r="I285" s="55"/>
      <c r="J285" s="37"/>
      <c r="K285" s="55"/>
      <c r="L285" s="55"/>
      <c r="M285" s="55"/>
      <c r="O285" s="37"/>
      <c r="S285" s="55"/>
      <c r="U285" s="37"/>
      <c r="X285" s="55"/>
      <c r="Z285" s="37"/>
      <c r="AC285" s="55"/>
      <c r="AE285" s="37"/>
      <c r="AH285" s="55"/>
      <c r="AJ285" s="37"/>
      <c r="AM285" s="55"/>
    </row>
    <row r="286" spans="1:39" ht="12.75" customHeight="1">
      <c r="A286" s="217"/>
      <c r="F286" s="55"/>
      <c r="G286" s="55"/>
      <c r="H286" s="55"/>
      <c r="I286" s="55"/>
      <c r="J286" s="37"/>
      <c r="K286" s="55"/>
      <c r="L286" s="55"/>
      <c r="M286" s="55"/>
      <c r="O286" s="37"/>
      <c r="S286" s="55"/>
      <c r="U286" s="37"/>
      <c r="X286" s="55"/>
      <c r="Z286" s="37"/>
      <c r="AC286" s="55"/>
      <c r="AE286" s="37"/>
      <c r="AH286" s="55"/>
      <c r="AJ286" s="37"/>
      <c r="AM286" s="55"/>
    </row>
    <row r="287" spans="1:39" ht="12.75" customHeight="1">
      <c r="A287" s="217"/>
      <c r="F287" s="55"/>
      <c r="G287" s="55"/>
      <c r="H287" s="55"/>
      <c r="I287" s="55"/>
      <c r="J287" s="37"/>
      <c r="K287" s="55"/>
      <c r="L287" s="55"/>
      <c r="M287" s="55"/>
      <c r="O287" s="37"/>
      <c r="S287" s="55"/>
    </row>
    <row r="288" spans="1:39" ht="12.75" customHeight="1">
      <c r="A288" s="51"/>
      <c r="F288" s="55"/>
      <c r="G288" s="55"/>
      <c r="H288" s="55"/>
      <c r="I288" s="55"/>
      <c r="J288" s="37"/>
      <c r="K288" s="55"/>
      <c r="L288" s="55"/>
      <c r="M288" s="55"/>
      <c r="O288" s="37"/>
      <c r="S288" s="55"/>
    </row>
    <row r="289" spans="6:19" ht="12.75" customHeight="1">
      <c r="F289" s="55"/>
      <c r="G289" s="55"/>
      <c r="H289" s="55"/>
      <c r="I289" s="55"/>
      <c r="J289" s="37"/>
      <c r="K289" s="55"/>
      <c r="L289" s="55"/>
      <c r="M289" s="55"/>
      <c r="O289" s="37"/>
      <c r="S289" s="55"/>
    </row>
    <row r="290" spans="6:19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S290" s="55"/>
    </row>
    <row r="291" spans="6:19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S291" s="55"/>
    </row>
    <row r="292" spans="6:19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S292" s="55"/>
    </row>
    <row r="293" spans="6:19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S293" s="55"/>
    </row>
    <row r="294" spans="6:19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6:19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6:1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6:1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6:1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6:1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6:1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6:1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6:1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6:1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6:1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</sheetData>
  <autoFilter ref="S1:S284"/>
  <mergeCells count="12">
    <mergeCell ref="P56:P57"/>
    <mergeCell ref="P58:P59"/>
    <mergeCell ref="O56:O57"/>
    <mergeCell ref="O58:O59"/>
    <mergeCell ref="B56:B57"/>
    <mergeCell ref="B58:B59"/>
    <mergeCell ref="A56:A57"/>
    <mergeCell ref="A58:A59"/>
    <mergeCell ref="J56:J57"/>
    <mergeCell ref="J58:J59"/>
    <mergeCell ref="M58:M59"/>
    <mergeCell ref="M56:M57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2023-12-07T02:50:13Z</dcterms:modified>
</cp:coreProperties>
</file>