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jain\Downloads\"/>
    </mc:Choice>
  </mc:AlternateContent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F&amp;O)'!$S$1:$S$346</definedName>
  </definedNames>
  <calcPr calcId="152511"/>
</workbook>
</file>

<file path=xl/calcChain.xml><?xml version="1.0" encoding="utf-8"?>
<calcChain xmlns="http://schemas.openxmlformats.org/spreadsheetml/2006/main">
  <c r="L75" i="6" l="1"/>
  <c r="K75" i="6"/>
  <c r="L72" i="6"/>
  <c r="K72" i="6"/>
  <c r="K112" i="6"/>
  <c r="K111" i="6"/>
  <c r="M75" i="6" l="1"/>
  <c r="M72" i="6"/>
  <c r="L74" i="6"/>
  <c r="K74" i="6"/>
  <c r="L10" i="6"/>
  <c r="M10" i="6" s="1"/>
  <c r="K10" i="6"/>
  <c r="L73" i="6"/>
  <c r="K73" i="6"/>
  <c r="L28" i="6"/>
  <c r="M28" i="6" s="1"/>
  <c r="K28" i="6"/>
  <c r="L57" i="6"/>
  <c r="L58" i="6"/>
  <c r="L59" i="6"/>
  <c r="L60" i="6"/>
  <c r="L61" i="6"/>
  <c r="L62" i="6"/>
  <c r="L63" i="6"/>
  <c r="L64" i="6"/>
  <c r="L65" i="6"/>
  <c r="L67" i="6"/>
  <c r="L68" i="6"/>
  <c r="L69" i="6"/>
  <c r="L70" i="6"/>
  <c r="L71" i="6"/>
  <c r="K118" i="6"/>
  <c r="M118" i="6" s="1"/>
  <c r="P29" i="6"/>
  <c r="K70" i="6"/>
  <c r="M70" i="6" s="1"/>
  <c r="K71" i="6"/>
  <c r="M71" i="6" s="1"/>
  <c r="M74" i="6" l="1"/>
  <c r="M73" i="6"/>
  <c r="K117" i="6"/>
  <c r="M117" i="6" s="1"/>
  <c r="K69" i="6"/>
  <c r="M69" i="6" s="1"/>
  <c r="K67" i="6"/>
  <c r="M67" i="6" s="1"/>
  <c r="L126" i="6"/>
  <c r="K126" i="6"/>
  <c r="K116" i="6"/>
  <c r="K115" i="6"/>
  <c r="M126" i="6" l="1"/>
  <c r="P26" i="6"/>
  <c r="P27" i="6"/>
  <c r="K68" i="6"/>
  <c r="M68" i="6" s="1"/>
  <c r="L127" i="6"/>
  <c r="K127" i="6"/>
  <c r="K66" i="6"/>
  <c r="K65" i="6"/>
  <c r="K62" i="6"/>
  <c r="M62" i="6" s="1"/>
  <c r="M127" i="6" l="1"/>
  <c r="P25" i="6"/>
  <c r="P24" i="6"/>
  <c r="K64" i="6"/>
  <c r="M64" i="6" s="1"/>
  <c r="L18" i="6"/>
  <c r="K18" i="6"/>
  <c r="M18" i="6" l="1"/>
  <c r="K63" i="6"/>
  <c r="M63" i="6" s="1"/>
  <c r="K341" i="6"/>
  <c r="L341" i="6" s="1"/>
  <c r="K110" i="6"/>
  <c r="K109" i="6"/>
  <c r="K85" i="6"/>
  <c r="K86" i="6"/>
  <c r="K60" i="6"/>
  <c r="M60" i="6" s="1"/>
  <c r="K108" i="6"/>
  <c r="M108" i="6" s="1"/>
  <c r="K107" i="6"/>
  <c r="M107" i="6" s="1"/>
  <c r="K61" i="6" l="1"/>
  <c r="M61" i="6" s="1"/>
  <c r="K106" i="6"/>
  <c r="M106" i="6" s="1"/>
  <c r="K59" i="6"/>
  <c r="M59" i="6" s="1"/>
  <c r="K58" i="6"/>
  <c r="M58" i="6" s="1"/>
  <c r="K101" i="6"/>
  <c r="K105" i="6"/>
  <c r="K104" i="6"/>
  <c r="L15" i="6"/>
  <c r="K15" i="6"/>
  <c r="L20" i="6"/>
  <c r="K20" i="6"/>
  <c r="K93" i="6"/>
  <c r="K94" i="6"/>
  <c r="M15" i="6" l="1"/>
  <c r="M20" i="6"/>
  <c r="K103" i="6"/>
  <c r="M103" i="6" s="1"/>
  <c r="L51" i="6"/>
  <c r="K51" i="6"/>
  <c r="M51" i="6" l="1"/>
  <c r="L54" i="6"/>
  <c r="K54" i="6"/>
  <c r="K57" i="6"/>
  <c r="M57" i="6" s="1"/>
  <c r="K55" i="6"/>
  <c r="L55" i="6"/>
  <c r="K56" i="6"/>
  <c r="L56" i="6"/>
  <c r="K100" i="6"/>
  <c r="M100" i="6" s="1"/>
  <c r="K102" i="6"/>
  <c r="L53" i="6"/>
  <c r="K53" i="6"/>
  <c r="L50" i="6"/>
  <c r="K50" i="6"/>
  <c r="M54" i="6" l="1"/>
  <c r="M55" i="6"/>
  <c r="M56" i="6"/>
  <c r="M53" i="6"/>
  <c r="M50" i="6"/>
  <c r="P23" i="6" l="1"/>
  <c r="L16" i="6"/>
  <c r="K16" i="6"/>
  <c r="K99" i="6"/>
  <c r="K98" i="6"/>
  <c r="L21" i="6"/>
  <c r="K21" i="6"/>
  <c r="M21" i="6" l="1"/>
  <c r="M16" i="6"/>
  <c r="K97" i="6"/>
  <c r="M97" i="6" s="1"/>
  <c r="L52" i="6"/>
  <c r="K52" i="6"/>
  <c r="L19" i="6"/>
  <c r="K19" i="6"/>
  <c r="K96" i="6"/>
  <c r="K95" i="6"/>
  <c r="M19" i="6" l="1"/>
  <c r="M52" i="6"/>
  <c r="K92" i="6" l="1"/>
  <c r="K91" i="6"/>
  <c r="K89" i="6"/>
  <c r="K88" i="6"/>
  <c r="L48" i="6"/>
  <c r="K48" i="6"/>
  <c r="L49" i="6"/>
  <c r="K49" i="6"/>
  <c r="L46" i="6"/>
  <c r="K46" i="6"/>
  <c r="M48" i="6" l="1"/>
  <c r="M46" i="6"/>
  <c r="M49" i="6"/>
  <c r="K45" i="6" l="1"/>
  <c r="L45" i="6"/>
  <c r="L44" i="6"/>
  <c r="K44" i="6"/>
  <c r="L47" i="6" l="1"/>
  <c r="K47" i="6"/>
  <c r="M47" i="6" l="1"/>
  <c r="K90" i="6"/>
  <c r="M90" i="6" s="1"/>
  <c r="L13" i="6"/>
  <c r="K13" i="6"/>
  <c r="M13" i="6" l="1"/>
  <c r="K83" i="6"/>
  <c r="K87" i="6"/>
  <c r="M87" i="6" s="1"/>
  <c r="L43" i="6"/>
  <c r="K43" i="6"/>
  <c r="M43" i="6" l="1"/>
  <c r="P17" i="6" l="1"/>
  <c r="P14" i="6" l="1"/>
  <c r="P12" i="6" l="1"/>
  <c r="P11" i="6" l="1"/>
  <c r="K333" i="6" l="1"/>
  <c r="L333" i="6" s="1"/>
  <c r="K327" i="6"/>
  <c r="L327" i="6" s="1"/>
  <c r="K335" i="6" l="1"/>
  <c r="L335" i="6" s="1"/>
  <c r="K323" i="6" l="1"/>
  <c r="L323" i="6" s="1"/>
  <c r="K324" i="6" l="1"/>
  <c r="L324" i="6" s="1"/>
  <c r="K317" i="6"/>
  <c r="L317" i="6" s="1"/>
  <c r="K334" i="6" l="1"/>
  <c r="L334" i="6" s="1"/>
  <c r="K328" i="6"/>
  <c r="L328" i="6" s="1"/>
  <c r="K330" i="6" l="1"/>
  <c r="L330" i="6" s="1"/>
  <c r="L6" i="2" l="1"/>
  <c r="K6" i="3"/>
  <c r="D7" i="5" l="1"/>
  <c r="M7" i="6"/>
  <c r="K325" i="6" l="1"/>
  <c r="L325" i="6" s="1"/>
  <c r="K322" i="6" l="1"/>
  <c r="L322" i="6" s="1"/>
  <c r="K326" i="6" l="1"/>
  <c r="L326" i="6" s="1"/>
  <c r="K321" i="6"/>
  <c r="L321" i="6" s="1"/>
  <c r="K320" i="6"/>
  <c r="L320" i="6" s="1"/>
  <c r="K318" i="6"/>
  <c r="L318" i="6" s="1"/>
  <c r="H316" i="6"/>
  <c r="K316" i="6" s="1"/>
  <c r="L316" i="6" s="1"/>
  <c r="K315" i="6"/>
  <c r="L315" i="6" s="1"/>
  <c r="K312" i="6"/>
  <c r="L312" i="6" s="1"/>
  <c r="K311" i="6"/>
  <c r="L311" i="6" s="1"/>
  <c r="K310" i="6"/>
  <c r="L310" i="6" s="1"/>
  <c r="K309" i="6"/>
  <c r="L309" i="6" s="1"/>
  <c r="K308" i="6"/>
  <c r="L308" i="6" s="1"/>
  <c r="K307" i="6"/>
  <c r="L307" i="6" s="1"/>
  <c r="K306" i="6"/>
  <c r="L306" i="6" s="1"/>
  <c r="K305" i="6"/>
  <c r="L305" i="6" s="1"/>
  <c r="K304" i="6"/>
  <c r="L304" i="6" s="1"/>
  <c r="K303" i="6"/>
  <c r="L303" i="6" s="1"/>
  <c r="K302" i="6"/>
  <c r="L302" i="6" s="1"/>
  <c r="K301" i="6"/>
  <c r="L301" i="6" s="1"/>
  <c r="K300" i="6"/>
  <c r="L300" i="6" s="1"/>
  <c r="K299" i="6"/>
  <c r="L299" i="6" s="1"/>
  <c r="K298" i="6"/>
  <c r="L298" i="6" s="1"/>
  <c r="K297" i="6"/>
  <c r="L297" i="6" s="1"/>
  <c r="K296" i="6"/>
  <c r="L296" i="6" s="1"/>
  <c r="K295" i="6"/>
  <c r="L295" i="6" s="1"/>
  <c r="K294" i="6"/>
  <c r="L294" i="6" s="1"/>
  <c r="K293" i="6"/>
  <c r="L293" i="6" s="1"/>
  <c r="K292" i="6"/>
  <c r="L292" i="6" s="1"/>
  <c r="K291" i="6"/>
  <c r="L291" i="6" s="1"/>
  <c r="K290" i="6"/>
  <c r="L290" i="6" s="1"/>
  <c r="K289" i="6"/>
  <c r="L289" i="6" s="1"/>
  <c r="K288" i="6"/>
  <c r="L288" i="6" s="1"/>
  <c r="K287" i="6"/>
  <c r="L287" i="6" s="1"/>
  <c r="K286" i="6"/>
  <c r="L286" i="6" s="1"/>
  <c r="K285" i="6"/>
  <c r="L285" i="6" s="1"/>
  <c r="F284" i="6"/>
  <c r="K284" i="6" s="1"/>
  <c r="L284" i="6" s="1"/>
  <c r="K283" i="6"/>
  <c r="L283" i="6" s="1"/>
  <c r="K282" i="6"/>
  <c r="L282" i="6" s="1"/>
  <c r="K281" i="6"/>
  <c r="L281" i="6" s="1"/>
  <c r="K280" i="6"/>
  <c r="L280" i="6" s="1"/>
  <c r="K279" i="6"/>
  <c r="L279" i="6" s="1"/>
  <c r="F278" i="6"/>
  <c r="K278" i="6" s="1"/>
  <c r="L278" i="6" s="1"/>
  <c r="F277" i="6"/>
  <c r="K277" i="6" s="1"/>
  <c r="L277" i="6" s="1"/>
  <c r="K276" i="6"/>
  <c r="L276" i="6" s="1"/>
  <c r="F275" i="6"/>
  <c r="K275" i="6" s="1"/>
  <c r="L275" i="6" s="1"/>
  <c r="K274" i="6"/>
  <c r="L274" i="6" s="1"/>
  <c r="K273" i="6"/>
  <c r="L273" i="6" s="1"/>
  <c r="K272" i="6"/>
  <c r="L272" i="6" s="1"/>
  <c r="K271" i="6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K262" i="6"/>
  <c r="L262" i="6" s="1"/>
  <c r="K261" i="6"/>
  <c r="L261" i="6" s="1"/>
  <c r="K259" i="6"/>
  <c r="L259" i="6" s="1"/>
  <c r="K257" i="6"/>
  <c r="L257" i="6" s="1"/>
  <c r="K256" i="6"/>
  <c r="L256" i="6" s="1"/>
  <c r="F255" i="6"/>
  <c r="K255" i="6" s="1"/>
  <c r="L255" i="6" s="1"/>
  <c r="K254" i="6"/>
  <c r="L254" i="6" s="1"/>
  <c r="K251" i="6"/>
  <c r="L251" i="6" s="1"/>
  <c r="K250" i="6"/>
  <c r="L250" i="6" s="1"/>
  <c r="K249" i="6"/>
  <c r="L249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29" i="6"/>
  <c r="L229" i="6" s="1"/>
  <c r="K227" i="6"/>
  <c r="L227" i="6" s="1"/>
  <c r="K225" i="6"/>
  <c r="L225" i="6" s="1"/>
  <c r="K223" i="6"/>
  <c r="L223" i="6" s="1"/>
  <c r="K222" i="6"/>
  <c r="L222" i="6" s="1"/>
  <c r="K221" i="6"/>
  <c r="L221" i="6" s="1"/>
  <c r="K219" i="6"/>
  <c r="L219" i="6" s="1"/>
  <c r="K218" i="6"/>
  <c r="L218" i="6" s="1"/>
  <c r="K217" i="6"/>
  <c r="L217" i="6" s="1"/>
  <c r="K216" i="6"/>
  <c r="K215" i="6"/>
  <c r="L215" i="6" s="1"/>
  <c r="K214" i="6"/>
  <c r="L214" i="6" s="1"/>
  <c r="K212" i="6"/>
  <c r="L212" i="6" s="1"/>
  <c r="K211" i="6"/>
  <c r="L211" i="6" s="1"/>
  <c r="K210" i="6"/>
  <c r="L210" i="6" s="1"/>
  <c r="K209" i="6"/>
  <c r="L209" i="6" s="1"/>
  <c r="K208" i="6"/>
  <c r="L208" i="6" s="1"/>
  <c r="F207" i="6"/>
  <c r="K207" i="6" s="1"/>
  <c r="L207" i="6" s="1"/>
  <c r="H206" i="6"/>
  <c r="K206" i="6" s="1"/>
  <c r="L206" i="6" s="1"/>
  <c r="K203" i="6"/>
  <c r="L203" i="6" s="1"/>
  <c r="K202" i="6"/>
  <c r="L202" i="6" s="1"/>
  <c r="K201" i="6"/>
  <c r="L201" i="6" s="1"/>
  <c r="K200" i="6"/>
  <c r="L200" i="6" s="1"/>
  <c r="K199" i="6"/>
  <c r="L199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H172" i="6"/>
  <c r="K172" i="6" s="1"/>
  <c r="L172" i="6" s="1"/>
  <c r="F171" i="6"/>
  <c r="K171" i="6" s="1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6" i="4"/>
</calcChain>
</file>

<file path=xl/sharedStrings.xml><?xml version="1.0" encoding="utf-8"?>
<sst xmlns="http://schemas.openxmlformats.org/spreadsheetml/2006/main" count="3375" uniqueCount="1278">
  <si>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</si>
  <si>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</si>
  <si>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</si>
  <si>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</si>
  <si>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</si>
  <si>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</si>
  <si>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</si>
  <si>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</si>
  <si>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</si>
  <si>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</si>
  <si>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</si>
  <si>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</si>
  <si>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</si>
  <si>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</si>
  <si>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</si>
  <si>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</si>
  <si>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</si>
  <si>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</si>
  <si>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</si>
  <si>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</si>
  <si>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</si>
  <si>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</si>
  <si>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</si>
  <si>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</si>
  <si>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</si>
  <si>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</si>
  <si>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</si>
  <si>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</si>
  <si>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</si>
  <si>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</si>
  <si>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</si>
  <si>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</si>
  <si>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</si>
  <si>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</si>
  <si>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</si>
  <si>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</si>
  <si>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</si>
  <si>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</si>
  <si>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</si>
  <si>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</si>
  <si>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</si>
  <si>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</si>
  <si>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</si>
  <si>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</si>
  <si>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</si>
  <si>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</si>
  <si>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</si>
  <si>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</si>
  <si>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</si>
  <si>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</si>
  <si>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</si>
  <si>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</si>
  <si>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</si>
  <si>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</si>
  <si>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</si>
  <si>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</si>
  <si>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</si>
  <si>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</si>
  <si>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</si>
  <si>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</si>
  <si>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</si>
  <si>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</si>
  <si>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</si>
  <si>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</si>
  <si>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</si>
  <si>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</si>
  <si>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</si>
  <si>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</si>
  <si>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</si>
  <si>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</si>
  <si>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</si>
  <si>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</si>
  <si>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</si>
  <si>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</si>
  <si>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</si>
  <si>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</si>
  <si>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</si>
  <si>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</si>
  <si>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</si>
  <si>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</si>
  <si>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</si>
  <si>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</si>
  <si>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</si>
  <si>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</si>
  <si>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</si>
  <si>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</si>
  <si>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</si>
  <si>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</si>
  <si>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</si>
  <si>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</si>
  <si>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</si>
  <si>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</si>
  <si>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</si>
  <si>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</si>
  <si>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</si>
  <si>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</si>
  <si>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</si>
  <si>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</si>
  <si>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</si>
  <si>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</si>
  <si>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</si>
  <si>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</si>
  <si>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</si>
  <si>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</si>
  <si>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</si>
  <si>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</si>
  <si>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</si>
  <si>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</si>
  <si>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</si>
  <si>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</si>
  <si>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</si>
  <si>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</si>
  <si>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</si>
  <si>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</si>
  <si>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</si>
  <si>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</si>
  <si>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</si>
  <si>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</si>
  <si>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</si>
  <si>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</si>
  <si>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</si>
  <si>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</si>
  <si>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</si>
  <si>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</si>
  <si>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</si>
  <si>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</si>
  <si>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</si>
  <si>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</si>
  <si>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</si>
  <si>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</si>
  <si>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</si>
  <si>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</si>
  <si>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</si>
  <si>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</si>
  <si>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</si>
  <si>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</si>
  <si>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</si>
  <si>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</si>
  <si>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</si>
  <si>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</si>
  <si>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</si>
  <si>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</si>
  <si>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</si>
  <si>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</si>
  <si>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</si>
  <si>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</si>
  <si>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</si>
  <si>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</si>
  <si>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</si>
  <si>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</si>
  <si>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</si>
  <si>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</si>
  <si>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</si>
  <si>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</si>
  <si>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</si>
  <si>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</si>
  <si>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</si>
  <si>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</si>
  <si>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</si>
  <si>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</si>
  <si>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</si>
  <si>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</si>
  <si>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</si>
  <si>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</si>
  <si>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</si>
  <si>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</si>
  <si>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</si>
  <si>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</si>
  <si>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</si>
  <si>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</si>
  <si>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</si>
  <si>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</si>
  <si>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</si>
  <si>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</si>
  <si>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</si>
  <si>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</si>
  <si>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</si>
  <si>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</si>
  <si>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</si>
  <si>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</si>
  <si>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</si>
  <si>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</si>
  <si>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</si>
  <si>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</si>
  <si>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</si>
  <si>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</si>
  <si>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</si>
  <si>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</si>
  <si>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</si>
  <si>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</si>
  <si>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</si>
  <si>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</si>
  <si>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</si>
  <si>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</si>
  <si>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</si>
  <si>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</si>
  <si>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</si>
  <si>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</si>
  <si>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</si>
  <si>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</si>
  <si>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</si>
  <si>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</si>
  <si>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</si>
  <si>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</si>
  <si>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</si>
  <si>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</si>
  <si>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</si>
  <si>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</si>
  <si>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</si>
  <si>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</si>
  <si>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</si>
  <si>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</si>
  <si>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</si>
  <si>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</si>
  <si>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</si>
  <si>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</si>
  <si>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</si>
  <si>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</si>
  <si>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</si>
  <si>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</si>
  <si>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</si>
  <si>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</si>
  <si>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</si>
  <si>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</si>
  <si>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</si>
  <si>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</si>
  <si>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</si>
  <si>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</si>
  <si>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</si>
  <si>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</si>
  <si>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</si>
  <si>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</si>
  <si>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</si>
  <si>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</si>
  <si>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</si>
  <si>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</si>
  <si>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</si>
  <si>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</si>
  <si>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</si>
  <si>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</si>
  <si>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</si>
  <si>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</si>
  <si>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</si>
  <si>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</si>
  <si>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</si>
  <si>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</si>
  <si>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</si>
  <si>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</si>
  <si>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</si>
  <si>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</si>
  <si>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</si>
  <si>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</si>
  <si>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</si>
  <si>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</si>
  <si>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</si>
  <si>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</si>
  <si>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</si>
  <si>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</si>
  <si>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</si>
  <si>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</si>
  <si>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</si>
  <si>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</si>
  <si>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</si>
  <si>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</si>
  <si>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</si>
  <si>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</si>
  <si>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</si>
  <si>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</si>
  <si>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</si>
  <si>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</si>
  <si>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</si>
  <si>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</si>
  <si>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</si>
  <si>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</si>
  <si>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</si>
  <si>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</si>
  <si>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</si>
  <si>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</si>
  <si>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</si>
  <si>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</si>
  <si>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</si>
  <si>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</si>
  <si>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</si>
  <si>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</si>
  <si>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</si>
  <si>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</si>
  <si>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</si>
  <si>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</si>
  <si>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</si>
  <si>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</si>
  <si>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</si>
  <si>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</si>
  <si>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</si>
  <si>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</si>
  <si>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</si>
  <si>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</si>
  <si>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</si>
  <si>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</si>
  <si>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</si>
  <si>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</si>
  <si>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</si>
  <si>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</si>
  <si>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</si>
  <si>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</si>
  <si>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</si>
  <si>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</si>
  <si>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</si>
  <si>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</si>
  <si>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</si>
  <si>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</si>
  <si>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</si>
  <si>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</si>
  <si>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</si>
  <si>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</si>
  <si>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</si>
  <si>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</si>
  <si>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</si>
  <si>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</si>
  <si>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</si>
  <si>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</si>
  <si>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</si>
  <si>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</si>
  <si>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</si>
  <si>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</si>
  <si>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</si>
  <si>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</si>
  <si>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</si>
  <si>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</si>
  <si>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</si>
  <si>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</si>
  <si>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</si>
  <si>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</si>
  <si>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</si>
  <si>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</si>
  <si>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</si>
  <si>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</si>
  <si>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</si>
  <si>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</si>
  <si>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</si>
  <si>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</si>
  <si>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</si>
  <si>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</si>
  <si>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</si>
  <si>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</si>
  <si>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</si>
  <si>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</si>
  <si>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</si>
  <si>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</si>
  <si>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</si>
  <si>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</si>
  <si>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</si>
  <si>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</si>
  <si>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</si>
  <si>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</si>
  <si>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</si>
  <si>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</si>
  <si>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</si>
  <si>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</si>
  <si>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</si>
  <si>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</si>
  <si>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</si>
  <si>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</si>
  <si>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</si>
  <si>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</si>
  <si>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</si>
  <si>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</si>
  <si>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</si>
  <si>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</si>
  <si>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</si>
  <si>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</si>
  <si>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</si>
  <si>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</si>
  <si>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</si>
  <si>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</si>
  <si>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</si>
  <si>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</si>
  <si>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</si>
  <si>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</si>
  <si>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</si>
  <si>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</si>
  <si>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</si>
  <si>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</si>
  <si>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</si>
  <si>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</si>
  <si>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</si>
  <si>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</si>
  <si>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</si>
  <si>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</si>
  <si>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</si>
  <si>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</si>
  <si>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</si>
  <si>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</si>
  <si>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</si>
  <si>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</si>
  <si>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</si>
  <si>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</si>
  <si>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</si>
  <si>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</si>
  <si>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</si>
  <si>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</si>
  <si>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</si>
  <si>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</si>
  <si>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</si>
  <si>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</si>
  <si>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</si>
  <si>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</si>
  <si>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</si>
  <si>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</si>
  <si>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</si>
  <si>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</si>
  <si>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</si>
  <si>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</si>
  <si>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</si>
  <si>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</si>
  <si>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</si>
  <si>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</si>
  <si>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</si>
  <si>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</si>
  <si>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</si>
  <si>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</si>
  <si>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</si>
  <si>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</si>
  <si>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</si>
  <si>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</si>
  <si>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</si>
  <si>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</si>
  <si>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</si>
  <si>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</si>
  <si>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</si>
  <si>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</si>
  <si>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</si>
  <si>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</si>
  <si>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</si>
  <si>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</si>
  <si>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</si>
  <si>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</si>
  <si>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</si>
  <si>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</si>
  <si>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</si>
  <si>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</si>
  <si>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</si>
  <si>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</si>
  <si>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</si>
  <si>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</si>
  <si>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</si>
  <si>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</si>
  <si>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</si>
  <si>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</si>
  <si>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</si>
  <si>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</si>
  <si>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</si>
  <si>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</si>
  <si>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</si>
  <si>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</si>
  <si>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</si>
  <si>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</si>
  <si>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</si>
  <si>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</si>
  <si>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</si>
  <si>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</si>
  <si>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</si>
  <si>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</si>
  <si>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</si>
  <si>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</si>
  <si>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</si>
  <si>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</si>
  <si>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</si>
  <si>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</si>
  <si>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</si>
  <si>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</si>
  <si>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</si>
  <si>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</si>
  <si>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</si>
  <si>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</si>
  <si>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</si>
  <si>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</si>
  <si>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</si>
  <si>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</si>
  <si>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</si>
  <si>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</si>
  <si>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</si>
  <si>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</si>
  <si>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</si>
  <si>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</si>
  <si>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</si>
  <si>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</si>
  <si>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</si>
  <si>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</si>
  <si>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</si>
  <si>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</si>
  <si>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</si>
  <si>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</si>
  <si>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</si>
  <si>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</si>
  <si>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</si>
  <si>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</si>
  <si>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</si>
  <si>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</si>
  <si>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</si>
  <si>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</si>
  <si>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</si>
  <si>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</si>
  <si>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</si>
  <si>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</si>
  <si>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</si>
  <si>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</si>
  <si>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</si>
  <si>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</si>
  <si>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</si>
  <si>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</si>
  <si>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</si>
  <si>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</si>
  <si>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</si>
  <si>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</si>
  <si>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</si>
  <si>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</si>
  <si>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</si>
  <si>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</si>
  <si>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</si>
  <si>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</si>
  <si>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</si>
  <si>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</si>
  <si>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</si>
  <si>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</si>
  <si>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</si>
  <si>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</si>
  <si>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</si>
  <si>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</si>
  <si>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</si>
  <si>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</si>
  <si>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</si>
  <si>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</si>
  <si>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</si>
  <si>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</si>
  <si>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</si>
  <si>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</si>
  <si>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</si>
  <si>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</si>
  <si>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</si>
  <si>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</si>
  <si>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</si>
  <si>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</si>
  <si>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</si>
  <si>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</si>
  <si>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</si>
  <si>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</si>
  <si>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</si>
  <si>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</si>
  <si>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</si>
  <si>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</si>
  <si>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</si>
  <si>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</si>
  <si>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</si>
  <si>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</si>
  <si>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</si>
  <si>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</si>
  <si>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</si>
  <si>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</si>
  <si>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</si>
  <si>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</si>
  <si>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</si>
  <si>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</si>
  <si>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</si>
  <si>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</si>
  <si>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</si>
  <si>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</si>
  <si>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</si>
  <si>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</si>
  <si>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</si>
  <si>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</si>
  <si>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</si>
  <si>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</si>
  <si>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</si>
  <si>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</si>
  <si>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</si>
  <si>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</si>
  <si>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</si>
  <si>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</si>
  <si>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</si>
  <si>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</si>
  <si>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</si>
  <si>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</si>
  <si>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</si>
  <si>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</si>
  <si>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</si>
  <si>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</si>
  <si>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</si>
  <si>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</si>
  <si>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</si>
  <si>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</si>
  <si>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</si>
  <si>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</si>
  <si>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</si>
  <si>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</si>
  <si>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</si>
  <si>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</si>
  <si>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</si>
  <si>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</si>
  <si>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</si>
  <si>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</si>
  <si>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</si>
  <si>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</si>
  <si>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</si>
  <si>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</si>
  <si>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</si>
  <si>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N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</si>
  <si>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</si>
  <si>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</si>
  <si>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</si>
  <si>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</si>
  <si>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</si>
  <si>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</si>
  <si>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</si>
  <si>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</si>
  <si>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</si>
  <si>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</si>
  <si>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</si>
  <si>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</si>
  <si>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</si>
  <si>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</si>
  <si>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</si>
  <si>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</si>
  <si>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</si>
  <si>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</si>
  <si>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</si>
  <si>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</si>
  <si>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</si>
  <si>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</si>
  <si>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</si>
  <si>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</si>
  <si>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</si>
  <si>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</si>
  <si>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</si>
  <si>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</si>
  <si>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</si>
  <si>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</si>
  <si>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</si>
  <si>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</si>
  <si>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</si>
  <si>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</si>
  <si>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</si>
  <si>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</si>
  <si>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</si>
  <si>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</si>
  <si>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</si>
  <si>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</si>
  <si>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</si>
  <si>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</si>
  <si>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</si>
  <si>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</si>
  <si>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</si>
  <si>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</si>
  <si>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</si>
  <si>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</si>
  <si>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</si>
  <si>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</si>
  <si>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</si>
  <si>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</si>
  <si>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</si>
  <si>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</si>
  <si>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</si>
  <si>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</si>
  <si>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</si>
  <si>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</si>
  <si>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</si>
  <si>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</si>
  <si>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</si>
  <si>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</si>
  <si>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</si>
  <si>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</si>
  <si>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</si>
  <si>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</si>
  <si>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</si>
  <si>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</si>
  <si>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</si>
  <si>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</si>
  <si>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</si>
  <si>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</si>
  <si>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</si>
  <si>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</si>
  <si>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</si>
  <si>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</si>
  <si>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</si>
  <si>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</si>
  <si>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</si>
  <si>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</si>
  <si>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</si>
  <si>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</si>
  <si>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</si>
  <si>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</si>
  <si>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</si>
  <si>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</si>
  <si>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</si>
  <si>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</si>
  <si>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</si>
  <si>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</si>
  <si>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</si>
  <si>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</si>
  <si>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</si>
  <si>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</si>
  <si>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</si>
  <si>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</si>
  <si>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</si>
  <si>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</si>
  <si>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</si>
  <si>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</si>
  <si>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</si>
  <si>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</si>
  <si>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</si>
  <si>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</si>
  <si>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</si>
  <si>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</si>
  <si>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</si>
  <si>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</si>
  <si>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</si>
  <si>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</si>
  <si>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</si>
  <si>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</si>
  <si>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</si>
  <si>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</si>
  <si>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</si>
  <si>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</si>
  <si>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</si>
  <si>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</si>
  <si>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</si>
  <si>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</si>
  <si>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</si>
  <si>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</si>
  <si>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</si>
  <si>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</si>
  <si>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</si>
  <si>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</si>
  <si>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</si>
  <si>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</si>
  <si>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</si>
  <si>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</si>
  <si>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</si>
  <si>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</si>
  <si>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</si>
  <si>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</si>
  <si>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</si>
  <si>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</si>
  <si>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</si>
  <si>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</si>
  <si>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</si>
  <si>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</si>
  <si>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</si>
  <si>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</si>
  <si>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</si>
  <si>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</si>
  <si>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</si>
  <si>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</si>
  <si>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</si>
  <si>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</si>
  <si>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</si>
  <si>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</si>
  <si>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</si>
  <si>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</si>
  <si>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</si>
  <si>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</si>
  <si>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</si>
  <si>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</si>
  <si>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</si>
  <si>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</si>
  <si>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</si>
  <si>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</si>
  <si>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</si>
  <si>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</si>
  <si>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</si>
  <si>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</si>
  <si>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</si>
  <si>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</si>
  <si>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</si>
  <si>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</si>
  <si>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</si>
  <si>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</si>
  <si>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</si>
  <si>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</si>
  <si>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</si>
  <si>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</si>
  <si>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</si>
  <si>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</si>
  <si>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</si>
  <si>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</si>
  <si>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</si>
  <si>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</si>
  <si>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</si>
  <si>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</si>
  <si>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</si>
  <si>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</si>
  <si>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</si>
  <si>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</si>
  <si>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</si>
  <si>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</si>
  <si>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</si>
  <si>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</si>
  <si>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</si>
  <si>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</si>
  <si>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</si>
  <si>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</si>
  <si>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</si>
  <si>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</si>
  <si>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</si>
  <si>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</si>
  <si>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</si>
  <si>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</si>
  <si>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</si>
  <si>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</si>
  <si>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</si>
  <si>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</si>
  <si>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</si>
  <si>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</si>
  <si>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</si>
  <si>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</si>
  <si>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</si>
  <si>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</si>
  <si>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</si>
  <si>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</si>
  <si>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</si>
  <si>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</si>
  <si>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</si>
  <si>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</si>
  <si>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</si>
  <si>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</si>
  <si>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</si>
  <si>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</si>
  <si>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</si>
  <si>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</si>
  <si>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</si>
  <si>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</si>
  <si>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</si>
  <si>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</si>
  <si>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Rs.210/-</t>
  </si>
  <si>
    <t>440-450</t>
  </si>
  <si>
    <t>ACE</t>
  </si>
  <si>
    <t>DHANUKA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</si>
  <si>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</si>
  <si>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</si>
  <si>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</si>
  <si>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</si>
  <si>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</si>
  <si>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</si>
  <si>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</si>
  <si>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</si>
  <si>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</si>
  <si>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</si>
  <si>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</si>
  <si>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</si>
  <si>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</si>
  <si>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</si>
  <si>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</si>
  <si>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</si>
  <si>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</si>
  <si>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</si>
  <si>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KFINTECH</t>
  </si>
  <si>
    <t>KSB</t>
  </si>
  <si>
    <t>MEDANTA</t>
  </si>
  <si>
    <t>NSLNISP</t>
  </si>
  <si>
    <t>RUSTOMJEE</t>
  </si>
  <si>
    <t>TMB</t>
  </si>
  <si>
    <t>% Change in OI</t>
  </si>
  <si>
    <t>MINDACORP</t>
  </si>
  <si>
    <t>MANKIND</t>
  </si>
  <si>
    <t>NSE</t>
  </si>
  <si>
    <t>J</t>
  </si>
  <si>
    <t>RKFORGE</t>
  </si>
  <si>
    <t>Profiit of Rs.65/-</t>
  </si>
  <si>
    <t>Profiit of Rs.145/-</t>
  </si>
  <si>
    <t>Profiit of Rs.42.50/-</t>
  </si>
  <si>
    <t>ISGEC</t>
  </si>
  <si>
    <t>695-705</t>
  </si>
  <si>
    <t xml:space="preserve">LATENTVIEW </t>
  </si>
  <si>
    <t>500-550</t>
  </si>
  <si>
    <t>5700-6000</t>
  </si>
  <si>
    <t>690-720</t>
  </si>
  <si>
    <t>EPIGRAL</t>
  </si>
  <si>
    <t>370-375</t>
  </si>
  <si>
    <t>2285-2385</t>
  </si>
  <si>
    <t>2550-2700</t>
  </si>
  <si>
    <t>285-305</t>
  </si>
  <si>
    <t>330-350</t>
  </si>
  <si>
    <t>Sell</t>
  </si>
  <si>
    <t>990-995</t>
  </si>
  <si>
    <t>132-140</t>
  </si>
  <si>
    <t>3800-4000</t>
  </si>
  <si>
    <t>5400-5450</t>
  </si>
  <si>
    <t>CAPLIPOINT</t>
  </si>
  <si>
    <t>1085-1095</t>
  </si>
  <si>
    <t>245-265</t>
  </si>
  <si>
    <t>465-495</t>
  </si>
  <si>
    <t>265-285</t>
  </si>
  <si>
    <t>Second Buying Date</t>
  </si>
  <si>
    <t>903-929</t>
  </si>
  <si>
    <t>990-1050</t>
  </si>
  <si>
    <t>TATAMOTORS 640 CE 30-NOV</t>
  </si>
  <si>
    <t>TATAMOTORS 670 CE 30-NOV</t>
  </si>
  <si>
    <t>ABBOTINDIA NOV FUT</t>
  </si>
  <si>
    <t>NIFTY 18950 PE 02-NOV</t>
  </si>
  <si>
    <t>NIFTY 18850 PE 02-NOV (2 Lots)</t>
  </si>
  <si>
    <t>ARE&amp;M</t>
  </si>
  <si>
    <t>TCS 3400 CE 30-NOV</t>
  </si>
  <si>
    <t>TCS 3480 CE 30-NOV</t>
  </si>
  <si>
    <t>22888-23150</t>
  </si>
  <si>
    <t>BANKNIFTY 42500 PE 1-NOV</t>
  </si>
  <si>
    <t>R</t>
  </si>
  <si>
    <t>1120-1180</t>
  </si>
  <si>
    <t>Profit of Rs.41/-</t>
  </si>
  <si>
    <t>TATACONSUM 925 CE 30-NOV</t>
  </si>
  <si>
    <t>TATACONSUM 940 CE 30-NOV</t>
  </si>
  <si>
    <t>Loss of Rs.5/-</t>
  </si>
  <si>
    <t>Retail Research Technical Calls &amp; Fundamental Performance Report for the month of November-2023</t>
  </si>
  <si>
    <t>Loss of Rs 275/-</t>
  </si>
  <si>
    <t>ITC NOV FUT</t>
  </si>
  <si>
    <t>439-445</t>
  </si>
  <si>
    <t>BHARTIARTL NOV FUT</t>
  </si>
  <si>
    <t>930-941</t>
  </si>
  <si>
    <t>NIFTY 19150 CE 02-NOV</t>
  </si>
  <si>
    <t>25-35</t>
  </si>
  <si>
    <t>Loss of Rs.11/-</t>
  </si>
  <si>
    <t>8.5</t>
  </si>
  <si>
    <t>FINNIFTY 19550 CE 07-NOV</t>
  </si>
  <si>
    <t>FINNIFTY19200 PE 07-NOV</t>
  </si>
  <si>
    <t>OFSS NOV FUT</t>
  </si>
  <si>
    <t>4023-4075</t>
  </si>
  <si>
    <t>EXIDEIND NOV FUT</t>
  </si>
  <si>
    <t>260-263</t>
  </si>
  <si>
    <t>TATAMOTORS 650 CE 30-NOV</t>
  </si>
  <si>
    <t>TATAMOTORS 680 CE 30-NOV</t>
  </si>
  <si>
    <t>MULTIPLIER SHARE &amp; STOCK ADVISORS PRIVATE LIMITED</t>
  </si>
  <si>
    <t>Profit of Rs.6.25/-</t>
  </si>
  <si>
    <t>Profit of Rs.5.5/-</t>
  </si>
  <si>
    <t>Profit of Rs.3.25/-</t>
  </si>
  <si>
    <t>Profit of Rs.1.5/-</t>
  </si>
  <si>
    <t>Profit of Rs.16.5/-</t>
  </si>
  <si>
    <t>ADORWELD</t>
  </si>
  <si>
    <t>COALINDIA NOV FUT</t>
  </si>
  <si>
    <t>320-325</t>
  </si>
  <si>
    <t>COFORGE NOV FUT</t>
  </si>
  <si>
    <t>5190-5260</t>
  </si>
  <si>
    <t>88-94</t>
  </si>
  <si>
    <t>375-400</t>
  </si>
  <si>
    <t>181.5-189.5</t>
  </si>
  <si>
    <t>204-214</t>
  </si>
  <si>
    <t>FINNIFTY 19500 PE 07-NOV</t>
  </si>
  <si>
    <t>Profit of Rs.10/-</t>
  </si>
  <si>
    <t>FINNIFTY 19500 CE 07-NOV</t>
  </si>
  <si>
    <t>45-65</t>
  </si>
  <si>
    <t>Profit of Rs.15.5/-</t>
  </si>
  <si>
    <t>BAJFINANCE NOV FUT</t>
  </si>
  <si>
    <t>7689-7773</t>
  </si>
  <si>
    <t>Loss of Rs 80/-</t>
  </si>
  <si>
    <t>BANKNIFTY 43800 CE 15-NOV</t>
  </si>
  <si>
    <t>BANKNIFTY 43800 CE 08-NOV</t>
  </si>
  <si>
    <t>Profit of Rs.38.5/-</t>
  </si>
  <si>
    <t>Profit of Rs.26.5/-</t>
  </si>
  <si>
    <t>FINNIFTY 19550 CE 13-NOV</t>
  </si>
  <si>
    <t>120-150</t>
  </si>
  <si>
    <t>GRANULES NOV FUT</t>
  </si>
  <si>
    <t>366-371</t>
  </si>
  <si>
    <t>119-125</t>
  </si>
  <si>
    <t>Profit of Rs.65/-</t>
  </si>
  <si>
    <t>NIFTY 19550 CE 16-NOV</t>
  </si>
  <si>
    <t>NIFTY 19550 CE 09-NOV</t>
  </si>
  <si>
    <t>Profit of Rs.6/-</t>
  </si>
  <si>
    <t>CUMMINSIND NOV FUT</t>
  </si>
  <si>
    <t>1790-1825</t>
  </si>
  <si>
    <t>LUPIN NOV FUT</t>
  </si>
  <si>
    <t>1231-1244</t>
  </si>
  <si>
    <t>PETRONET NOV FUT</t>
  </si>
  <si>
    <t>198-194</t>
  </si>
  <si>
    <t>Loss of Rs.50/-</t>
  </si>
  <si>
    <t>Profit of Rs.7.5/-</t>
  </si>
  <si>
    <t>NIFTY NOV FUT</t>
  </si>
  <si>
    <t>19550-19650</t>
  </si>
  <si>
    <t>Profit of Rs.50/-</t>
  </si>
  <si>
    <t>Loss of Rs.12/-</t>
  </si>
  <si>
    <t>Loss of Rs.70/-</t>
  </si>
  <si>
    <t>HDFCLIFE NOV FUT</t>
  </si>
  <si>
    <t>632-642</t>
  </si>
  <si>
    <t>50-70</t>
  </si>
  <si>
    <t>SIEMENS NOV FUT</t>
  </si>
  <si>
    <t>3451-3489</t>
  </si>
  <si>
    <t>BANKNIFTY 43800 PE 15-NOV</t>
  </si>
  <si>
    <t>BANKNIFTY 44100 CE 15-NOV</t>
  </si>
  <si>
    <t>Accu &lt;&gt;</t>
  </si>
  <si>
    <t>3441-3541</t>
  </si>
  <si>
    <t>LIBAS</t>
  </si>
  <si>
    <t>Libas Consu Products Ltd</t>
  </si>
  <si>
    <t>JAI VINAYAK SECURITIES</t>
  </si>
  <si>
    <t>QE SECURITIES LLP</t>
  </si>
  <si>
    <t>HRTI PRIVATE LIMITED</t>
  </si>
  <si>
    <t>Profit of Rs.3/-</t>
  </si>
  <si>
    <t>Profit of Rs.26/-</t>
  </si>
  <si>
    <t>Loss of Rs.11.5/-</t>
  </si>
  <si>
    <t>Profit of Rs.29/-</t>
  </si>
  <si>
    <t>Profit of Rs.9.5/-</t>
  </si>
  <si>
    <t>4093-4145</t>
  </si>
  <si>
    <t>BANKNIFTY 44300 CE 15-NOV</t>
  </si>
  <si>
    <t>72-120</t>
  </si>
  <si>
    <t>Loss of Rs.36/-</t>
  </si>
  <si>
    <t>FINNIFTY 19750 CE 21-NOV</t>
  </si>
  <si>
    <t>145-180</t>
  </si>
  <si>
    <t>3435-3445</t>
  </si>
  <si>
    <t>Profit of Rs.90/-</t>
  </si>
  <si>
    <t>ABB NOV FUT</t>
  </si>
  <si>
    <t>4349-4433</t>
  </si>
  <si>
    <t>Loss of Rs.39/-</t>
  </si>
  <si>
    <t>NIFTY 19700 PE 16-NOV</t>
  </si>
  <si>
    <t>DIXON 5350 CE 30-NOV</t>
  </si>
  <si>
    <t>DIXON 5500 CE 30-NOV</t>
  </si>
  <si>
    <t>NAUKRI NOV FUT</t>
  </si>
  <si>
    <t>POWERGRID NOV FUT</t>
  </si>
  <si>
    <t>40-60</t>
  </si>
  <si>
    <t>Loss of Rs.22.5/-</t>
  </si>
  <si>
    <t>Profit of Rs22./-</t>
  </si>
  <si>
    <t>Profit of Rs.24.5/-</t>
  </si>
  <si>
    <t>4805-4875</t>
  </si>
  <si>
    <t>211-214</t>
  </si>
  <si>
    <t>KARVA AUTOMART LIMITED</t>
  </si>
  <si>
    <t>TCS 3500 CE 30-NOV</t>
  </si>
  <si>
    <t>TCS 3600 CE 30-NOV</t>
  </si>
  <si>
    <t>DIXON NOV FUT</t>
  </si>
  <si>
    <t>DIXON 5600 CE 30-NOV</t>
  </si>
  <si>
    <t>5525-5630</t>
  </si>
  <si>
    <t>Profit of Rs.57.5/-</t>
  </si>
  <si>
    <t>169-174</t>
  </si>
  <si>
    <t>185-195</t>
  </si>
  <si>
    <t>Profit of Rs.2.5/-</t>
  </si>
  <si>
    <t>450-470</t>
  </si>
  <si>
    <t>402.5-422.5</t>
  </si>
  <si>
    <t>METROPOLIS NOV FUT</t>
  </si>
  <si>
    <t>1664-1690</t>
  </si>
  <si>
    <t>Profit of Rs.62.5/-</t>
  </si>
  <si>
    <t>Profit of Rs.74/-</t>
  </si>
  <si>
    <t>Profit of Rs.500/-</t>
  </si>
  <si>
    <t>4900-4970</t>
  </si>
  <si>
    <t>NTPC NOV FUT</t>
  </si>
  <si>
    <t>256-259</t>
  </si>
  <si>
    <t>DIXON 5650 CE 30-NOV</t>
  </si>
  <si>
    <t>105-109</t>
  </si>
  <si>
    <t>55-59</t>
  </si>
  <si>
    <t>35.9-37</t>
  </si>
  <si>
    <t>40-42</t>
  </si>
  <si>
    <t>159-164</t>
  </si>
  <si>
    <t>174-185</t>
  </si>
  <si>
    <t>FINNIFTY 19600 CE 21-NOV</t>
  </si>
  <si>
    <t>FINNIFTY 19450 PE 21-NOV</t>
  </si>
  <si>
    <t>SHARPINV</t>
  </si>
  <si>
    <t>NIKHIL RAJESH SINGH</t>
  </si>
  <si>
    <t>Profit of Rs.14.5/-</t>
  </si>
  <si>
    <t>AHLUCONT</t>
  </si>
  <si>
    <t>800-815</t>
  </si>
  <si>
    <t>Profit of Rs.22.5/-</t>
  </si>
  <si>
    <t>4429-4513</t>
  </si>
  <si>
    <t>Loss of Rs.3.5/-</t>
  </si>
  <si>
    <t>FINNIFTY 19600 PE 21-NOV</t>
  </si>
  <si>
    <t>30-40</t>
  </si>
  <si>
    <t>Loss of Rs.12.5/-</t>
  </si>
  <si>
    <t>SEACOAST</t>
  </si>
  <si>
    <t>Profit of Rs.2/-</t>
  </si>
  <si>
    <t>212-215</t>
  </si>
  <si>
    <t>520-560</t>
  </si>
  <si>
    <t>BANKNIFTY 43400 CE 22-NOV</t>
  </si>
  <si>
    <t>110-150</t>
  </si>
  <si>
    <t>BATAINDIA NOV FUT</t>
  </si>
  <si>
    <t>1636-1664</t>
  </si>
  <si>
    <t>Loss of Rs.85/-</t>
  </si>
  <si>
    <t xml:space="preserve">CAMS </t>
  </si>
  <si>
    <t>2665-2765</t>
  </si>
  <si>
    <t>3100-3300</t>
  </si>
  <si>
    <t>IPCALAB NOV FUT</t>
  </si>
  <si>
    <t>1102-1118</t>
  </si>
  <si>
    <t>2705-2805</t>
  </si>
  <si>
    <t>3100-3200</t>
  </si>
  <si>
    <t>Loss of Rs.2.5/-</t>
  </si>
  <si>
    <t>NIKUNJ KAUSHIK SHAH</t>
  </si>
  <si>
    <t>VIVAA</t>
  </si>
  <si>
    <t>SHRENI SHARES PRIVATE LIMITED</t>
  </si>
  <si>
    <t>Profit of Rs.5/-</t>
  </si>
  <si>
    <t>Profit of Rs.42.5/-</t>
  </si>
  <si>
    <t>TCS NOV FUT</t>
  </si>
  <si>
    <t>3590-3650</t>
  </si>
  <si>
    <t>Profit of Rs.33/-</t>
  </si>
  <si>
    <t>Loss of Rs.16/-</t>
  </si>
  <si>
    <t>Profit of Rs.34.8/-</t>
  </si>
  <si>
    <t>Loss of Rs.21.5/-</t>
  </si>
  <si>
    <t>Loss of Rs.4/-</t>
  </si>
  <si>
    <t>1500-1520</t>
  </si>
  <si>
    <t>NIFTY 19800 PE 30-NOV</t>
  </si>
  <si>
    <t>57-59</t>
  </si>
  <si>
    <t>NIFTY 19700 PE 30-NOV</t>
  </si>
  <si>
    <t>29-31</t>
  </si>
  <si>
    <t>DDIL</t>
  </si>
  <si>
    <t>HAZOOR</t>
  </si>
  <si>
    <t>JTAPARIA</t>
  </si>
  <si>
    <t>MANSI SHARE &amp; STOCK ADVISORS PRIVATE LIMITED</t>
  </si>
  <si>
    <t>ONELIFECAP</t>
  </si>
  <si>
    <t>MARWADI CHANDARANA INTERMEDIARIES BROKERS PRIVATE LIMITED</t>
  </si>
  <si>
    <t>STATE BANK OF INDIA</t>
  </si>
  <si>
    <t>SBLI</t>
  </si>
  <si>
    <t>STARLENT</t>
  </si>
  <si>
    <t>DHIRAJBHAI VAGHJIBHAI KORADIYA</t>
  </si>
  <si>
    <t>5PAISA</t>
  </si>
  <si>
    <t>5paisa Capital Limited</t>
  </si>
  <si>
    <t>VEENA RAJESH SHAH</t>
  </si>
  <si>
    <t>HEADSUP</t>
  </si>
  <si>
    <t>Heads UP Ventures Limited</t>
  </si>
  <si>
    <t>BRONZE SECURITIES PVT LTD</t>
  </si>
  <si>
    <t>ISHAN</t>
  </si>
  <si>
    <t>Ishan International Ltd</t>
  </si>
  <si>
    <t>JAIPURKURT</t>
  </si>
  <si>
    <t>Nandani Creation Limited</t>
  </si>
  <si>
    <t>COMPANY SHIVAAY TRADING</t>
  </si>
  <si>
    <t>LOVABLE</t>
  </si>
  <si>
    <t>Lovable Lingerie Ltd</t>
  </si>
  <si>
    <t>ANKITA VISHAL SHAH</t>
  </si>
  <si>
    <t>Onelife Cap Advisors Ltd</t>
  </si>
  <si>
    <t>AMIT KUMAR JAIN HUF</t>
  </si>
  <si>
    <t>DREAM ACHIEVER CONSULTANCY SERVICES PRIVATE LIMITED</t>
  </si>
  <si>
    <t>SEPC</t>
  </si>
  <si>
    <t>SEPC Limited</t>
  </si>
  <si>
    <t>106.40-111.40</t>
  </si>
  <si>
    <t>Accu&lt;&gt;</t>
  </si>
  <si>
    <t>Profit of Rs.7/-</t>
  </si>
  <si>
    <t>RBLBANK DEC FUT</t>
  </si>
  <si>
    <t>242-246</t>
  </si>
  <si>
    <t>5195-5395</t>
  </si>
  <si>
    <t>METROPOLIS DEC FUT</t>
  </si>
  <si>
    <t>1687-1690</t>
  </si>
  <si>
    <t>1716-1743</t>
  </si>
  <si>
    <t>AERPACE</t>
  </si>
  <si>
    <t>RAMASWAMY PEDINEKALUVA</t>
  </si>
  <si>
    <t>VIVEK KANDA</t>
  </si>
  <si>
    <t>ANILKUMAR</t>
  </si>
  <si>
    <t>ALKOSIGN</t>
  </si>
  <si>
    <t>MOHIT KUMAR MATHUR</t>
  </si>
  <si>
    <t>ALSTONE</t>
  </si>
  <si>
    <t>BAGH KOTHI INVESTMENT AND FINANCE PRIVATE LIMITED</t>
  </si>
  <si>
    <t>AQUARIUS FINCAP &amp; CREDITS PRIVATE LIMITED</t>
  </si>
  <si>
    <t>HUM TUM MARKETING PRIVATE LIMITED</t>
  </si>
  <si>
    <t>ARROWHEAD</t>
  </si>
  <si>
    <t>SAHASTRAA ADVISORS PRIVATE LIMITED</t>
  </si>
  <si>
    <t>AVANTEL</t>
  </si>
  <si>
    <t>KANTHETI</t>
  </si>
  <si>
    <t>BITL</t>
  </si>
  <si>
    <t>PRASHANT SEHRA</t>
  </si>
  <si>
    <t>TARABAI KAMALKISHORE GOENKA</t>
  </si>
  <si>
    <t>CHCL</t>
  </si>
  <si>
    <t>DAYAL TOURS AND TRAVELS INDIA PRIVATE LIMITED</t>
  </si>
  <si>
    <t>KAVITA SURAJ ZANWAR</t>
  </si>
  <si>
    <t>PRAVEEN ARORA</t>
  </si>
  <si>
    <t>DHYAANI</t>
  </si>
  <si>
    <t>CHINTAN NAYAN BHAI RAJYAGURU</t>
  </si>
  <si>
    <t>HIMFIBP</t>
  </si>
  <si>
    <t>SKYVEIL TRADE SOLUTIONS LLP</t>
  </si>
  <si>
    <t>VINAYAK INTERNATIONAL</t>
  </si>
  <si>
    <t>SHIV NARAYAN INVESTMENTS PRIVATE LIMITED</t>
  </si>
  <si>
    <t>HIMTEK</t>
  </si>
  <si>
    <t>EMERGING INDIA GROWTH FUND</t>
  </si>
  <si>
    <t>INDRENEW</t>
  </si>
  <si>
    <t>SHRENI CONSTRUCTION PRIVATE LIMITED .</t>
  </si>
  <si>
    <t>RIDDHI ANILKUMAR AGRAWAL</t>
  </si>
  <si>
    <t>SIDDHI ANILKUMAR AGRAWAL</t>
  </si>
  <si>
    <t>VIVEK KUMAR BHAUKA</t>
  </si>
  <si>
    <t>KALYANI</t>
  </si>
  <si>
    <t>KANJIBHAI RABADIYA</t>
  </si>
  <si>
    <t>SHERWOOD SECURITIES PVT LTD</t>
  </si>
  <si>
    <t>KDLL</t>
  </si>
  <si>
    <t>SHWETA SINGHAL</t>
  </si>
  <si>
    <t>MEGASTAR</t>
  </si>
  <si>
    <t>BNP PARIBAS ARBITRAGE</t>
  </si>
  <si>
    <t>BEELINE MERCHANT BANKING PRIVATE LIMITED</t>
  </si>
  <si>
    <t>GOENKA BUSINESS &amp; FINANCE LIMITED</t>
  </si>
  <si>
    <t>SHWETA GOYAL</t>
  </si>
  <si>
    <t>BOFA SECURITIES EUROPE SA</t>
  </si>
  <si>
    <t>NATURO</t>
  </si>
  <si>
    <t>SATYAVIBHUMUPPANA</t>
  </si>
  <si>
    <t>OMNIPOTENT</t>
  </si>
  <si>
    <t>RAMJI</t>
  </si>
  <si>
    <t>PRINCE P SHAH</t>
  </si>
  <si>
    <t>OONE</t>
  </si>
  <si>
    <t>SRINIVAS RAO MUDDANA NRO NON PIS</t>
  </si>
  <si>
    <t>ORCHIDPHAR</t>
  </si>
  <si>
    <t>DHANUKA LABORATORIES LIMITED</t>
  </si>
  <si>
    <t>UTI MUTUAL FUND</t>
  </si>
  <si>
    <t>RAMASIGNS</t>
  </si>
  <si>
    <t>PANKAJ HASMUKH JOBALIA</t>
  </si>
  <si>
    <t>RESPONSINF</t>
  </si>
  <si>
    <t>YUGA STOCKS AND COMMODITIES PRIVATE LIMITED .</t>
  </si>
  <si>
    <t>RLFL</t>
  </si>
  <si>
    <t>DEIPAKK BAWA AND SONS</t>
  </si>
  <si>
    <t>SAMPRE</t>
  </si>
  <si>
    <t>DEBASHISH NEOGI</t>
  </si>
  <si>
    <t>SARVOTTAM</t>
  </si>
  <si>
    <t>AMNESTI MULTISERVICES PRIVATE LIMITED</t>
  </si>
  <si>
    <t>MINAXIBEN HIRALAL PARMAR</t>
  </si>
  <si>
    <t>SOFCOM</t>
  </si>
  <si>
    <t>SAMKIT BHAWAR JAIN</t>
  </si>
  <si>
    <t>COMMENDAM INVESTMENTS PVT LTD</t>
  </si>
  <si>
    <t>JAIN FAMILY CAPITAL CO.</t>
  </si>
  <si>
    <t>TRANSFD</t>
  </si>
  <si>
    <t>RUCHIRA GOYAL</t>
  </si>
  <si>
    <t>ANNAPURNA</t>
  </si>
  <si>
    <t>Annapurna Swadisht Ltd</t>
  </si>
  <si>
    <t>AJAY SHIV NARAYAN UPADHYAYA</t>
  </si>
  <si>
    <t>ANTGRAPHIC</t>
  </si>
  <si>
    <t>Antarctica Graphics Ltd</t>
  </si>
  <si>
    <t>VIBRANT SECURITIES PVT. LTD</t>
  </si>
  <si>
    <t>BIOFILCHEM</t>
  </si>
  <si>
    <t>Biofil Chemicals &amp; Pharm</t>
  </si>
  <si>
    <t>PIYUSH MAKHIJANI</t>
  </si>
  <si>
    <t>CLOUDPP</t>
  </si>
  <si>
    <t>Var Cld Ltd Rs.2.5 ppd up</t>
  </si>
  <si>
    <t>PRABHATKUMARPANJIAR</t>
  </si>
  <si>
    <t>ESSENTIA</t>
  </si>
  <si>
    <t>Integra Essentia Limited</t>
  </si>
  <si>
    <t>GATECHDVR</t>
  </si>
  <si>
    <t>GACM Technologies Limited</t>
  </si>
  <si>
    <t>PAVANKUMAR DONEPUDI</t>
  </si>
  <si>
    <t>IPL</t>
  </si>
  <si>
    <t>India Pesticides Limited</t>
  </si>
  <si>
    <t>VT CAPITAL MARKET PVT LTD</t>
  </si>
  <si>
    <t>SHARE INDIA SECURITIES LIMITED</t>
  </si>
  <si>
    <t>Multi Commodity Exchange</t>
  </si>
  <si>
    <t>Megastar Foods Limited</t>
  </si>
  <si>
    <t>NAVKARCORP</t>
  </si>
  <si>
    <t>Navkar Corporation Ltd.</t>
  </si>
  <si>
    <t>NDTV</t>
  </si>
  <si>
    <t>New Delhi Television Limi</t>
  </si>
  <si>
    <t>PATIL VAIBHAVI SUSHILKUMAR</t>
  </si>
  <si>
    <t>ORTINLAB</t>
  </si>
  <si>
    <t>Ortin Laboratories Ltd</t>
  </si>
  <si>
    <t>RITEZONE</t>
  </si>
  <si>
    <t>Rite Zone Chemcon Ind Ltd</t>
  </si>
  <si>
    <t>MAYADEVI K KABRA</t>
  </si>
  <si>
    <t>RPSGVENT</t>
  </si>
  <si>
    <t>RPSG VENTURES LIMITED</t>
  </si>
  <si>
    <t>MANSI SHARE AND STOCK ADVISORS PVT LTD</t>
  </si>
  <si>
    <t>SHAREINDIA</t>
  </si>
  <si>
    <t>Share Ind. Securities Ltd</t>
  </si>
  <si>
    <t>ARIKA SECURITIES PRIVATE LIMITED</t>
  </si>
  <si>
    <t>SHEMAROO</t>
  </si>
  <si>
    <t>Shemaroo Enter. Ltd.</t>
  </si>
  <si>
    <t>SRPL</t>
  </si>
  <si>
    <t>Shree Ram Proteins Ltd.</t>
  </si>
  <si>
    <t>WOMANCART</t>
  </si>
  <si>
    <t>Womancart Limited</t>
  </si>
  <si>
    <t>PRATIBHA ABHAIKUMAR NAHAR</t>
  </si>
  <si>
    <t>RAVI SARDA</t>
  </si>
  <si>
    <t>JAISWAL PAWAN</t>
  </si>
  <si>
    <t>RATNAMANIKYAM  CHITTURI</t>
  </si>
  <si>
    <t>DIL</t>
  </si>
  <si>
    <t>Debock Industries Limited</t>
  </si>
  <si>
    <t>JAYSHREE NIRMAN LTD.</t>
  </si>
  <si>
    <t>WAYBROAD TRADING PRIVATE LIMITED</t>
  </si>
  <si>
    <t>L7 HITECH PRIVATE LIMITED</t>
  </si>
  <si>
    <t>GICL</t>
  </si>
  <si>
    <t>Globe Intl Carriers Ltd</t>
  </si>
  <si>
    <t>BHAMINI KAMAL PAREKH</t>
  </si>
  <si>
    <t>GODHA</t>
  </si>
  <si>
    <t>Godha Cabcon Insulat Ltd</t>
  </si>
  <si>
    <t>GOKUL</t>
  </si>
  <si>
    <t>Gokul Refoils and Solvent</t>
  </si>
  <si>
    <t>ANAND RATHI GLOBAL FINANCE LTD</t>
  </si>
  <si>
    <t>LOTUSEYE</t>
  </si>
  <si>
    <t>Lotus Eye Hosp &amp; Inst Ltd</t>
  </si>
  <si>
    <t>SUNDARAMOORTHY RAJKUMAR</t>
  </si>
  <si>
    <t>SAACHIN SAVLA</t>
  </si>
  <si>
    <t>JAYESH CHANDRAKANT SAVLA</t>
  </si>
  <si>
    <t>VINESH LAXMICHAND SAVLA</t>
  </si>
  <si>
    <t>PARVEEN GUPTA</t>
  </si>
  <si>
    <t>SUPREMEENG</t>
  </si>
  <si>
    <t>Supreme Engineering Ltd</t>
  </si>
  <si>
    <t>VETO</t>
  </si>
  <si>
    <t>Veto Switchgear Cable Ltd</t>
  </si>
  <si>
    <t>VETO ELECTROPOWERS (INDIA) PRIVATE LIMITED</t>
  </si>
  <si>
    <t>SATYA VIBHU MUPPANA</t>
  </si>
  <si>
    <t>Profit of Rs.0.25/-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</si>
</sst>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rgb="FF99CC00"/>
      </patternFill>
    </fill>
  </fills>
  <borders count="5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2">
    <xf numFmtId="0" fontId="0" fillId="0" borderId="0"/>
    <xf numFmtId="0" fontId="3" fillId="0" borderId="23"/>
    <xf numFmtId="0" fontId="3" fillId="0" borderId="23"/>
    <xf numFmtId="0" fontId="40" fillId="0" borderId="32" applyNumberFormat="0" applyFill="0" applyAlignment="0" applyProtection="0"/>
    <xf numFmtId="0" fontId="41" fillId="0" borderId="33" applyNumberFormat="0" applyFill="0" applyAlignment="0" applyProtection="0"/>
    <xf numFmtId="0" fontId="42" fillId="0" borderId="34" applyNumberFormat="0" applyFill="0" applyAlignment="0" applyProtection="0"/>
    <xf numFmtId="0" fontId="46" fillId="16" borderId="35" applyNumberFormat="0" applyAlignment="0" applyProtection="0"/>
    <xf numFmtId="0" fontId="47" fillId="17" borderId="36" applyNumberFormat="0" applyAlignment="0" applyProtection="0"/>
    <xf numFmtId="0" fontId="48" fillId="17" borderId="35" applyNumberFormat="0" applyAlignment="0" applyProtection="0"/>
    <xf numFmtId="0" fontId="49" fillId="0" borderId="37" applyNumberFormat="0" applyFill="0" applyAlignment="0" applyProtection="0"/>
    <xf numFmtId="0" fontId="50" fillId="18" borderId="38" applyNumberFormat="0" applyAlignment="0" applyProtection="0"/>
    <xf numFmtId="0" fontId="53" fillId="0" borderId="40" applyNumberFormat="0" applyFill="0" applyAlignment="0" applyProtection="0"/>
    <xf numFmtId="0" fontId="2" fillId="0" borderId="23"/>
    <xf numFmtId="0" fontId="2" fillId="21" borderId="23" applyNumberFormat="0" applyBorder="0" applyAlignment="0" applyProtection="0"/>
    <xf numFmtId="0" fontId="2" fillId="25" borderId="23" applyNumberFormat="0" applyBorder="0" applyAlignment="0" applyProtection="0"/>
    <xf numFmtId="0" fontId="2" fillId="29" borderId="23" applyNumberFormat="0" applyBorder="0" applyAlignment="0" applyProtection="0"/>
    <xf numFmtId="0" fontId="2" fillId="33" borderId="23" applyNumberFormat="0" applyBorder="0" applyAlignment="0" applyProtection="0"/>
    <xf numFmtId="0" fontId="2" fillId="37" borderId="23" applyNumberFormat="0" applyBorder="0" applyAlignment="0" applyProtection="0"/>
    <xf numFmtId="0" fontId="2" fillId="41" borderId="23" applyNumberFormat="0" applyBorder="0" applyAlignment="0" applyProtection="0"/>
    <xf numFmtId="0" fontId="2" fillId="22" borderId="23" applyNumberFormat="0" applyBorder="0" applyAlignment="0" applyProtection="0"/>
    <xf numFmtId="0" fontId="2" fillId="26" borderId="23" applyNumberFormat="0" applyBorder="0" applyAlignment="0" applyProtection="0"/>
    <xf numFmtId="0" fontId="2" fillId="30" borderId="23" applyNumberFormat="0" applyBorder="0" applyAlignment="0" applyProtection="0"/>
    <xf numFmtId="0" fontId="2" fillId="34" borderId="23" applyNumberFormat="0" applyBorder="0" applyAlignment="0" applyProtection="0"/>
    <xf numFmtId="0" fontId="2" fillId="38" borderId="23" applyNumberFormat="0" applyBorder="0" applyAlignment="0" applyProtection="0"/>
    <xf numFmtId="0" fontId="2" fillId="42" borderId="23" applyNumberFormat="0" applyBorder="0" applyAlignment="0" applyProtection="0"/>
    <xf numFmtId="0" fontId="54" fillId="23" borderId="23" applyNumberFormat="0" applyBorder="0" applyAlignment="0" applyProtection="0"/>
    <xf numFmtId="0" fontId="54" fillId="27" borderId="23" applyNumberFormat="0" applyBorder="0" applyAlignment="0" applyProtection="0"/>
    <xf numFmtId="0" fontId="54" fillId="31" borderId="23" applyNumberFormat="0" applyBorder="0" applyAlignment="0" applyProtection="0"/>
    <xf numFmtId="0" fontId="54" fillId="35" borderId="23" applyNumberFormat="0" applyBorder="0" applyAlignment="0" applyProtection="0"/>
    <xf numFmtId="0" fontId="54" fillId="39" borderId="23" applyNumberFormat="0" applyBorder="0" applyAlignment="0" applyProtection="0"/>
    <xf numFmtId="0" fontId="54" fillId="43" borderId="23" applyNumberFormat="0" applyBorder="0" applyAlignment="0" applyProtection="0"/>
    <xf numFmtId="0" fontId="54" fillId="20" borderId="23" applyNumberFormat="0" applyBorder="0" applyAlignment="0" applyProtection="0"/>
    <xf numFmtId="0" fontId="54" fillId="24" borderId="23" applyNumberFormat="0" applyBorder="0" applyAlignment="0" applyProtection="0"/>
    <xf numFmtId="0" fontId="54" fillId="28" borderId="23" applyNumberFormat="0" applyBorder="0" applyAlignment="0" applyProtection="0"/>
    <xf numFmtId="0" fontId="54" fillId="32" borderId="23" applyNumberFormat="0" applyBorder="0" applyAlignment="0" applyProtection="0"/>
    <xf numFmtId="0" fontId="54" fillId="36" borderId="23" applyNumberFormat="0" applyBorder="0" applyAlignment="0" applyProtection="0"/>
    <xf numFmtId="0" fontId="54" fillId="40" borderId="23" applyNumberFormat="0" applyBorder="0" applyAlignment="0" applyProtection="0"/>
    <xf numFmtId="0" fontId="44" fillId="14" borderId="23" applyNumberFormat="0" applyBorder="0" applyAlignment="0" applyProtection="0"/>
    <xf numFmtId="0" fontId="52" fillId="0" borderId="23" applyNumberFormat="0" applyFill="0" applyBorder="0" applyAlignment="0" applyProtection="0"/>
    <xf numFmtId="0" fontId="43" fillId="13" borderId="23" applyNumberFormat="0" applyBorder="0" applyAlignment="0" applyProtection="0"/>
    <xf numFmtId="0" fontId="42" fillId="0" borderId="23" applyNumberFormat="0" applyFill="0" applyBorder="0" applyAlignment="0" applyProtection="0"/>
    <xf numFmtId="0" fontId="55" fillId="0" borderId="23" applyNumberFormat="0" applyFill="0" applyBorder="0" applyAlignment="0" applyProtection="0">
      <alignment vertical="top"/>
      <protection locked="0"/>
    </xf>
    <xf numFmtId="0" fontId="56" fillId="15" borderId="23" applyNumberFormat="0" applyBorder="0" applyAlignment="0" applyProtection="0"/>
    <xf numFmtId="0" fontId="3" fillId="0" borderId="23"/>
    <xf numFmtId="0" fontId="3" fillId="0" borderId="23"/>
    <xf numFmtId="0" fontId="2" fillId="19" borderId="39" applyNumberFormat="0" applyFont="0" applyAlignment="0" applyProtection="0"/>
    <xf numFmtId="9" fontId="2" fillId="0" borderId="23" applyFont="0" applyFill="0" applyBorder="0" applyAlignment="0" applyProtection="0"/>
    <xf numFmtId="0" fontId="57" fillId="0" borderId="23" applyNumberFormat="0" applyFill="0" applyBorder="0" applyAlignment="0" applyProtection="0"/>
    <xf numFmtId="0" fontId="51" fillId="0" borderId="23" applyNumberFormat="0" applyFill="0" applyBorder="0" applyAlignment="0" applyProtection="0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2" fillId="19" borderId="39" applyNumberFormat="0" applyFont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9" fillId="0" borderId="23" applyNumberFormat="0" applyFill="0" applyBorder="0" applyAlignment="0" applyProtection="0"/>
    <xf numFmtId="0" fontId="45" fillId="15" borderId="23" applyNumberFormat="0" applyBorder="0" applyAlignment="0" applyProtection="0"/>
    <xf numFmtId="0" fontId="2" fillId="23" borderId="23" applyNumberFormat="0" applyBorder="0" applyAlignment="0" applyProtection="0"/>
    <xf numFmtId="0" fontId="2" fillId="27" borderId="23" applyNumberFormat="0" applyBorder="0" applyAlignment="0" applyProtection="0"/>
    <xf numFmtId="0" fontId="2" fillId="31" borderId="23" applyNumberFormat="0" applyBorder="0" applyAlignment="0" applyProtection="0"/>
    <xf numFmtId="0" fontId="2" fillId="35" borderId="23" applyNumberFormat="0" applyBorder="0" applyAlignment="0" applyProtection="0"/>
    <xf numFmtId="0" fontId="2" fillId="39" borderId="23" applyNumberFormat="0" applyBorder="0" applyAlignment="0" applyProtection="0"/>
    <xf numFmtId="0" fontId="2" fillId="43" borderId="23" applyNumberFormat="0" applyBorder="0" applyAlignment="0" applyProtection="0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58" fillId="0" borderId="23"/>
  </cellStyleXfs>
  <cellXfs count="474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9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8" xfId="0" applyNumberFormat="1" applyFont="1" applyFill="1" applyBorder="1" applyAlignment="1">
      <alignment horizontal="center"/>
    </xf>
    <xf numFmtId="2" fontId="6" fillId="4" borderId="18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5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4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7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36" fillId="0" borderId="2" xfId="0" applyFont="1" applyBorder="1"/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1" fillId="2" borderId="25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7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8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7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7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7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 vertical="center" wrapText="1"/>
    </xf>
    <xf numFmtId="167" fontId="3" fillId="2" borderId="3" xfId="0" applyNumberFormat="1" applyFont="1" applyFill="1" applyBorder="1" applyAlignment="1">
      <alignment horizontal="center" vertical="center"/>
    </xf>
    <xf numFmtId="167" fontId="3" fillId="2" borderId="3" xfId="0" applyNumberFormat="1" applyFont="1" applyFill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2" fontId="3" fillId="0" borderId="28" xfId="0" applyNumberFormat="1" applyFont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167" fontId="3" fillId="2" borderId="2" xfId="0" applyNumberFormat="1" applyFont="1" applyFill="1" applyBorder="1" applyAlignment="1">
      <alignment horizontal="left"/>
    </xf>
    <xf numFmtId="2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2" fontId="3" fillId="2" borderId="29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165" fontId="36" fillId="0" borderId="30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2" fontId="37" fillId="0" borderId="30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5" fontId="3" fillId="0" borderId="30" xfId="0" applyNumberFormat="1" applyFont="1" applyBorder="1" applyAlignment="1">
      <alignment horizontal="center" vertical="center"/>
    </xf>
    <xf numFmtId="43" fontId="36" fillId="0" borderId="30" xfId="0" applyNumberFormat="1" applyFont="1" applyBorder="1" applyAlignment="1">
      <alignment horizontal="center" vertical="top"/>
    </xf>
    <xf numFmtId="10" fontId="37" fillId="0" borderId="30" xfId="0" applyNumberFormat="1" applyFont="1" applyBorder="1" applyAlignment="1">
      <alignment horizontal="center" vertical="center" wrapText="1"/>
    </xf>
    <xf numFmtId="16" fontId="37" fillId="0" borderId="30" xfId="0" applyNumberFormat="1" applyFont="1" applyBorder="1" applyAlignment="1">
      <alignment horizontal="center" vertical="center"/>
    </xf>
    <xf numFmtId="0" fontId="36" fillId="0" borderId="30" xfId="0" applyFont="1" applyBorder="1" applyAlignment="1">
      <alignment horizontal="left"/>
    </xf>
    <xf numFmtId="0" fontId="6" fillId="4" borderId="24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wrapText="1"/>
    </xf>
    <xf numFmtId="0" fontId="6" fillId="4" borderId="30" xfId="0" applyFont="1" applyFill="1" applyBorder="1" applyAlignment="1">
      <alignment horizontal="center" vertical="center" wrapText="1"/>
    </xf>
    <xf numFmtId="0" fontId="36" fillId="12" borderId="30" xfId="0" applyFont="1" applyFill="1" applyBorder="1" applyAlignment="1">
      <alignment horizontal="center" vertical="center"/>
    </xf>
    <xf numFmtId="0" fontId="37" fillId="12" borderId="30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166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vertical="top"/>
    </xf>
    <xf numFmtId="2" fontId="29" fillId="2" borderId="23" xfId="0" applyNumberFormat="1" applyFont="1" applyFill="1" applyBorder="1" applyAlignment="1">
      <alignment horizontal="center" vertical="center" wrapText="1"/>
    </xf>
    <xf numFmtId="164" fontId="29" fillId="2" borderId="23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/>
    <xf numFmtId="2" fontId="36" fillId="11" borderId="2" xfId="0" applyNumberFormat="1" applyFont="1" applyFill="1" applyBorder="1" applyAlignment="1">
      <alignment horizontal="center" vertical="center"/>
    </xf>
    <xf numFmtId="0" fontId="3" fillId="0" borderId="24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30" xfId="1" applyFont="1" applyBorder="1"/>
    <xf numFmtId="2" fontId="6" fillId="0" borderId="30" xfId="1" applyNumberFormat="1" applyFont="1" applyBorder="1" applyAlignment="1">
      <alignment horizontal="right"/>
    </xf>
    <xf numFmtId="2" fontId="6" fillId="0" borderId="30" xfId="1" applyNumberFormat="1" applyFont="1" applyBorder="1"/>
    <xf numFmtId="10" fontId="6" fillId="0" borderId="30" xfId="46" applyNumberFormat="1" applyFont="1" applyBorder="1"/>
    <xf numFmtId="0" fontId="36" fillId="11" borderId="30" xfId="0" applyFont="1" applyFill="1" applyBorder="1"/>
    <xf numFmtId="0" fontId="6" fillId="4" borderId="7" xfId="0" applyFont="1" applyFill="1" applyBorder="1" applyAlignment="1">
      <alignment horizontal="center"/>
    </xf>
    <xf numFmtId="0" fontId="3" fillId="0" borderId="23" xfId="0" applyFont="1" applyBorder="1"/>
    <xf numFmtId="15" fontId="3" fillId="0" borderId="23" xfId="0" applyNumberFormat="1" applyFont="1" applyBorder="1"/>
    <xf numFmtId="2" fontId="3" fillId="0" borderId="23" xfId="0" applyNumberFormat="1" applyFont="1" applyBorder="1"/>
    <xf numFmtId="2" fontId="3" fillId="0" borderId="23" xfId="0" applyNumberFormat="1" applyFont="1" applyBorder="1" applyAlignment="1">
      <alignment horizontal="right"/>
    </xf>
    <xf numFmtId="0" fontId="14" fillId="0" borderId="23" xfId="0" applyFont="1" applyBorder="1"/>
    <xf numFmtId="10" fontId="14" fillId="2" borderId="23" xfId="0" applyNumberFormat="1" applyFont="1" applyFill="1" applyBorder="1" applyAlignment="1">
      <alignment horizontal="center"/>
    </xf>
    <xf numFmtId="0" fontId="3" fillId="0" borderId="30" xfId="0" applyFont="1" applyBorder="1"/>
    <xf numFmtId="0" fontId="3" fillId="0" borderId="23" xfId="0" applyFont="1" applyBorder="1" applyAlignment="1">
      <alignment horizontal="left"/>
    </xf>
    <xf numFmtId="0" fontId="15" fillId="0" borderId="30" xfId="0" applyFont="1" applyBorder="1"/>
    <xf numFmtId="2" fontId="3" fillId="0" borderId="30" xfId="0" applyNumberFormat="1" applyFont="1" applyBorder="1"/>
    <xf numFmtId="15" fontId="53" fillId="0" borderId="30" xfId="12" applyNumberFormat="1" applyFont="1" applyBorder="1"/>
    <xf numFmtId="2" fontId="3" fillId="0" borderId="30" xfId="1" applyNumberFormat="1" applyBorder="1"/>
    <xf numFmtId="15" fontId="1" fillId="0" borderId="30" xfId="12" applyNumberFormat="1" applyFont="1" applyBorder="1"/>
    <xf numFmtId="2" fontId="3" fillId="0" borderId="30" xfId="1" applyNumberFormat="1" applyBorder="1" applyAlignment="1">
      <alignment horizontal="right"/>
    </xf>
    <xf numFmtId="0" fontId="3" fillId="0" borderId="30" xfId="1" applyBorder="1"/>
    <xf numFmtId="10" fontId="3" fillId="0" borderId="30" xfId="46" applyNumberFormat="1" applyFont="1" applyBorder="1"/>
    <xf numFmtId="0" fontId="1" fillId="0" borderId="30" xfId="12" applyFont="1" applyBorder="1" applyAlignment="1">
      <alignment horizontal="left"/>
    </xf>
    <xf numFmtId="49" fontId="1" fillId="0" borderId="30" xfId="12" applyNumberFormat="1" applyFont="1" applyBorder="1"/>
    <xf numFmtId="0" fontId="1" fillId="0" borderId="30" xfId="12" applyFont="1" applyBorder="1"/>
    <xf numFmtId="0" fontId="3" fillId="0" borderId="30" xfId="0" applyFont="1" applyBorder="1" applyAlignment="1">
      <alignment horizontal="left"/>
    </xf>
    <xf numFmtId="0" fontId="0" fillId="0" borderId="30" xfId="0" applyBorder="1"/>
    <xf numFmtId="16" fontId="36" fillId="0" borderId="23" xfId="0" applyNumberFormat="1" applyFont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16" fontId="36" fillId="12" borderId="2" xfId="0" applyNumberFormat="1" applyFont="1" applyFill="1" applyBorder="1" applyAlignment="1">
      <alignment horizontal="center" vertical="center"/>
    </xf>
    <xf numFmtId="0" fontId="36" fillId="12" borderId="2" xfId="0" applyFont="1" applyFill="1" applyBorder="1"/>
    <xf numFmtId="0" fontId="36" fillId="44" borderId="2" xfId="0" applyFont="1" applyFill="1" applyBorder="1" applyAlignment="1">
      <alignment horizontal="center" vertical="center"/>
    </xf>
    <xf numFmtId="2" fontId="37" fillId="44" borderId="2" xfId="0" applyNumberFormat="1" applyFont="1" applyFill="1" applyBorder="1" applyAlignment="1">
      <alignment horizontal="center" vertical="center"/>
    </xf>
    <xf numFmtId="166" fontId="36" fillId="44" borderId="2" xfId="0" applyNumberFormat="1" applyFont="1" applyFill="1" applyBorder="1" applyAlignment="1">
      <alignment horizontal="center" vertical="center"/>
    </xf>
    <xf numFmtId="0" fontId="37" fillId="44" borderId="2" xfId="0" applyFont="1" applyFill="1" applyBorder="1" applyAlignment="1">
      <alignment horizontal="center" vertical="center"/>
    </xf>
    <xf numFmtId="0" fontId="36" fillId="0" borderId="30" xfId="0" applyFont="1" applyBorder="1"/>
    <xf numFmtId="16" fontId="36" fillId="0" borderId="2" xfId="0" applyNumberFormat="1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0" fontId="3" fillId="12" borderId="30" xfId="0" applyFont="1" applyFill="1" applyBorder="1" applyAlignment="1">
      <alignment horizontal="center" vertical="center"/>
    </xf>
    <xf numFmtId="15" fontId="3" fillId="12" borderId="30" xfId="0" applyNumberFormat="1" applyFont="1" applyFill="1" applyBorder="1" applyAlignment="1">
      <alignment horizontal="center" vertical="center"/>
    </xf>
    <xf numFmtId="0" fontId="36" fillId="12" borderId="30" xfId="0" applyFont="1" applyFill="1" applyBorder="1" applyAlignment="1">
      <alignment horizontal="left"/>
    </xf>
    <xf numFmtId="43" fontId="36" fillId="12" borderId="30" xfId="0" applyNumberFormat="1" applyFont="1" applyFill="1" applyBorder="1" applyAlignment="1">
      <alignment horizontal="center" vertical="top"/>
    </xf>
    <xf numFmtId="2" fontId="37" fillId="12" borderId="30" xfId="0" applyNumberFormat="1" applyFont="1" applyFill="1" applyBorder="1" applyAlignment="1">
      <alignment horizontal="center" vertical="center"/>
    </xf>
    <xf numFmtId="16" fontId="36" fillId="11" borderId="30" xfId="0" applyNumberFormat="1" applyFont="1" applyFill="1" applyBorder="1" applyAlignment="1">
      <alignment horizontal="center" vertical="center"/>
    </xf>
    <xf numFmtId="0" fontId="36" fillId="12" borderId="19" xfId="0" applyFont="1" applyFill="1" applyBorder="1" applyAlignment="1">
      <alignment horizontal="center" vertical="center"/>
    </xf>
    <xf numFmtId="0" fontId="37" fillId="44" borderId="46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left" vertical="center" wrapText="1"/>
    </xf>
    <xf numFmtId="0" fontId="6" fillId="0" borderId="23" xfId="0" applyFont="1" applyBorder="1" applyAlignment="1">
      <alignment horizontal="center" vertical="center" wrapText="1"/>
    </xf>
    <xf numFmtId="0" fontId="36" fillId="11" borderId="31" xfId="0" applyFont="1" applyFill="1" applyBorder="1" applyAlignment="1">
      <alignment horizontal="center" vertical="center"/>
    </xf>
    <xf numFmtId="0" fontId="36" fillId="11" borderId="41" xfId="0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0" fontId="36" fillId="11" borderId="31" xfId="0" applyFont="1" applyFill="1" applyBorder="1"/>
    <xf numFmtId="0" fontId="36" fillId="44" borderId="30" xfId="0" applyFont="1" applyFill="1" applyBorder="1" applyAlignment="1">
      <alignment horizontal="center" vertical="center"/>
    </xf>
    <xf numFmtId="2" fontId="36" fillId="44" borderId="30" xfId="0" applyNumberFormat="1" applyFont="1" applyFill="1" applyBorder="1" applyAlignment="1">
      <alignment horizontal="center" vertical="center"/>
    </xf>
    <xf numFmtId="10" fontId="36" fillId="44" borderId="30" xfId="0" applyNumberFormat="1" applyFont="1" applyFill="1" applyBorder="1" applyAlignment="1">
      <alignment horizontal="center" vertical="center" wrapText="1"/>
    </xf>
    <xf numFmtId="16" fontId="36" fillId="44" borderId="30" xfId="0" applyNumberFormat="1" applyFont="1" applyFill="1" applyBorder="1" applyAlignment="1">
      <alignment horizontal="center" vertical="center"/>
    </xf>
    <xf numFmtId="0" fontId="36" fillId="12" borderId="41" xfId="0" applyFont="1" applyFill="1" applyBorder="1" applyAlignment="1">
      <alignment horizontal="center" vertical="center"/>
    </xf>
    <xf numFmtId="16" fontId="36" fillId="12" borderId="30" xfId="0" applyNumberFormat="1" applyFont="1" applyFill="1" applyBorder="1" applyAlignment="1">
      <alignment horizontal="center" vertical="center"/>
    </xf>
    <xf numFmtId="0" fontId="36" fillId="12" borderId="30" xfId="0" applyFont="1" applyFill="1" applyBorder="1"/>
    <xf numFmtId="0" fontId="37" fillId="44" borderId="26" xfId="0" applyFont="1" applyFill="1" applyBorder="1" applyAlignment="1">
      <alignment horizontal="center" vertical="center"/>
    </xf>
    <xf numFmtId="2" fontId="36" fillId="12" borderId="2" xfId="0" applyNumberFormat="1" applyFont="1" applyFill="1" applyBorder="1" applyAlignment="1">
      <alignment horizontal="center" vertical="center"/>
    </xf>
    <xf numFmtId="0" fontId="37" fillId="6" borderId="46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0" fontId="36" fillId="11" borderId="2" xfId="0" applyFont="1" applyFill="1" applyBorder="1"/>
    <xf numFmtId="0" fontId="36" fillId="11" borderId="19" xfId="0" applyFont="1" applyFill="1" applyBorder="1" applyAlignment="1">
      <alignment horizontal="center" vertical="center"/>
    </xf>
    <xf numFmtId="49" fontId="36" fillId="11" borderId="30" xfId="0" applyNumberFormat="1" applyFont="1" applyFill="1" applyBorder="1" applyAlignment="1">
      <alignment horizontal="center" vertical="center"/>
    </xf>
    <xf numFmtId="49" fontId="36" fillId="6" borderId="2" xfId="0" applyNumberFormat="1" applyFont="1" applyFill="1" applyBorder="1" applyAlignment="1">
      <alignment horizontal="center" vertical="center"/>
    </xf>
    <xf numFmtId="0" fontId="36" fillId="11" borderId="7" xfId="0" applyFont="1" applyFill="1" applyBorder="1" applyAlignment="1">
      <alignment horizontal="center" vertical="center"/>
    </xf>
    <xf numFmtId="0" fontId="36" fillId="11" borderId="7" xfId="0" applyFont="1" applyFill="1" applyBorder="1"/>
    <xf numFmtId="0" fontId="36" fillId="11" borderId="24" xfId="0" applyFont="1" applyFill="1" applyBorder="1" applyAlignment="1">
      <alignment horizontal="center" vertical="center"/>
    </xf>
    <xf numFmtId="0" fontId="3" fillId="11" borderId="30" xfId="0" applyFont="1" applyFill="1" applyBorder="1" applyAlignment="1">
      <alignment horizontal="center" vertical="center"/>
    </xf>
    <xf numFmtId="165" fontId="36" fillId="11" borderId="30" xfId="0" applyNumberFormat="1" applyFont="1" applyFill="1" applyBorder="1" applyAlignment="1">
      <alignment horizontal="center" vertical="center"/>
    </xf>
    <xf numFmtId="15" fontId="3" fillId="11" borderId="30" xfId="0" applyNumberFormat="1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left"/>
    </xf>
    <xf numFmtId="43" fontId="36" fillId="11" borderId="30" xfId="0" applyNumberFormat="1" applyFont="1" applyFill="1" applyBorder="1" applyAlignment="1">
      <alignment horizontal="center" vertical="top"/>
    </xf>
    <xf numFmtId="0" fontId="36" fillId="6" borderId="30" xfId="0" applyFont="1" applyFill="1" applyBorder="1" applyAlignment="1">
      <alignment horizontal="center" vertical="center"/>
    </xf>
    <xf numFmtId="2" fontId="36" fillId="6" borderId="30" xfId="0" applyNumberFormat="1" applyFont="1" applyFill="1" applyBorder="1" applyAlignment="1">
      <alignment horizontal="center" vertical="center"/>
    </xf>
    <xf numFmtId="10" fontId="36" fillId="6" borderId="30" xfId="0" applyNumberFormat="1" applyFont="1" applyFill="1" applyBorder="1" applyAlignment="1">
      <alignment horizontal="center" vertical="center" wrapText="1"/>
    </xf>
    <xf numFmtId="16" fontId="36" fillId="6" borderId="30" xfId="0" applyNumberFormat="1" applyFont="1" applyFill="1" applyBorder="1" applyAlignment="1">
      <alignment horizontal="center" vertical="center"/>
    </xf>
    <xf numFmtId="2" fontId="37" fillId="11" borderId="30" xfId="0" applyNumberFormat="1" applyFont="1" applyFill="1" applyBorder="1" applyAlignment="1">
      <alignment horizontal="center" vertical="center"/>
    </xf>
    <xf numFmtId="16" fontId="36" fillId="0" borderId="30" xfId="0" applyNumberFormat="1" applyFont="1" applyBorder="1" applyAlignment="1">
      <alignment horizontal="center" vertical="center"/>
    </xf>
    <xf numFmtId="2" fontId="36" fillId="0" borderId="2" xfId="0" applyNumberFormat="1" applyFont="1" applyBorder="1" applyAlignment="1">
      <alignment horizontal="center" vertical="center"/>
    </xf>
    <xf numFmtId="0" fontId="36" fillId="12" borderId="7" xfId="0" applyFont="1" applyFill="1" applyBorder="1" applyAlignment="1">
      <alignment horizontal="center" vertical="center"/>
    </xf>
    <xf numFmtId="16" fontId="36" fillId="12" borderId="7" xfId="0" applyNumberFormat="1" applyFont="1" applyFill="1" applyBorder="1" applyAlignment="1">
      <alignment horizontal="center" vertical="center"/>
    </xf>
    <xf numFmtId="0" fontId="36" fillId="12" borderId="7" xfId="0" applyFont="1" applyFill="1" applyBorder="1"/>
    <xf numFmtId="0" fontId="36" fillId="12" borderId="24" xfId="0" applyFont="1" applyFill="1" applyBorder="1" applyAlignment="1">
      <alignment horizontal="center" vertical="center"/>
    </xf>
    <xf numFmtId="0" fontId="36" fillId="12" borderId="31" xfId="0" applyFont="1" applyFill="1" applyBorder="1" applyAlignment="1">
      <alignment horizontal="center" vertical="center"/>
    </xf>
    <xf numFmtId="0" fontId="37" fillId="12" borderId="31" xfId="0" applyFont="1" applyFill="1" applyBorder="1" applyAlignment="1">
      <alignment horizontal="center" vertical="center"/>
    </xf>
    <xf numFmtId="0" fontId="37" fillId="44" borderId="50" xfId="0" applyFont="1" applyFill="1" applyBorder="1" applyAlignment="1">
      <alignment horizontal="center" vertical="center"/>
    </xf>
    <xf numFmtId="0" fontId="36" fillId="44" borderId="7" xfId="0" applyFont="1" applyFill="1" applyBorder="1" applyAlignment="1">
      <alignment horizontal="center" vertical="center"/>
    </xf>
    <xf numFmtId="2" fontId="37" fillId="44" borderId="7" xfId="0" applyNumberFormat="1" applyFont="1" applyFill="1" applyBorder="1" applyAlignment="1">
      <alignment horizontal="center" vertical="center"/>
    </xf>
    <xf numFmtId="166" fontId="36" fillId="44" borderId="7" xfId="0" applyNumberFormat="1" applyFont="1" applyFill="1" applyBorder="1" applyAlignment="1">
      <alignment horizontal="center" vertical="center"/>
    </xf>
    <xf numFmtId="0" fontId="37" fillId="44" borderId="7" xfId="0" applyFont="1" applyFill="1" applyBorder="1" applyAlignment="1">
      <alignment horizontal="center" vertical="center"/>
    </xf>
    <xf numFmtId="0" fontId="36" fillId="45" borderId="30" xfId="0" applyFont="1" applyFill="1" applyBorder="1" applyAlignment="1">
      <alignment horizontal="center" vertical="center"/>
    </xf>
    <xf numFmtId="16" fontId="36" fillId="45" borderId="30" xfId="0" applyNumberFormat="1" applyFont="1" applyFill="1" applyBorder="1" applyAlignment="1">
      <alignment horizontal="center" vertical="center"/>
    </xf>
    <xf numFmtId="0" fontId="36" fillId="45" borderId="30" xfId="0" applyFont="1" applyFill="1" applyBorder="1"/>
    <xf numFmtId="0" fontId="37" fillId="46" borderId="30" xfId="0" applyFont="1" applyFill="1" applyBorder="1" applyAlignment="1">
      <alignment horizontal="center" vertical="center"/>
    </xf>
    <xf numFmtId="0" fontId="36" fillId="46" borderId="30" xfId="0" applyFont="1" applyFill="1" applyBorder="1" applyAlignment="1">
      <alignment horizontal="center" vertical="center"/>
    </xf>
    <xf numFmtId="2" fontId="37" fillId="46" borderId="30" xfId="0" applyNumberFormat="1" applyFont="1" applyFill="1" applyBorder="1" applyAlignment="1">
      <alignment horizontal="center" vertical="center"/>
    </xf>
    <xf numFmtId="166" fontId="36" fillId="46" borderId="30" xfId="0" applyNumberFormat="1" applyFont="1" applyFill="1" applyBorder="1" applyAlignment="1">
      <alignment horizontal="center" vertical="center"/>
    </xf>
    <xf numFmtId="0" fontId="36" fillId="12" borderId="26" xfId="0" applyFont="1" applyFill="1" applyBorder="1" applyAlignment="1">
      <alignment horizontal="center" vertical="center"/>
    </xf>
    <xf numFmtId="16" fontId="36" fillId="12" borderId="26" xfId="0" applyNumberFormat="1" applyFont="1" applyFill="1" applyBorder="1" applyAlignment="1">
      <alignment horizontal="center" vertical="center"/>
    </xf>
    <xf numFmtId="0" fontId="36" fillId="12" borderId="26" xfId="0" applyFont="1" applyFill="1" applyBorder="1"/>
    <xf numFmtId="0" fontId="36" fillId="12" borderId="51" xfId="0" applyFont="1" applyFill="1" applyBorder="1" applyAlignment="1">
      <alignment horizontal="center" vertical="center"/>
    </xf>
    <xf numFmtId="0" fontId="37" fillId="12" borderId="41" xfId="0" applyFont="1" applyFill="1" applyBorder="1" applyAlignment="1">
      <alignment horizontal="center" vertical="center"/>
    </xf>
    <xf numFmtId="16" fontId="36" fillId="11" borderId="41" xfId="0" applyNumberFormat="1" applyFont="1" applyFill="1" applyBorder="1" applyAlignment="1">
      <alignment horizontal="center" vertical="center"/>
    </xf>
    <xf numFmtId="0" fontId="36" fillId="11" borderId="41" xfId="0" applyFont="1" applyFill="1" applyBorder="1"/>
    <xf numFmtId="0" fontId="37" fillId="11" borderId="41" xfId="0" applyFont="1" applyFill="1" applyBorder="1" applyAlignment="1">
      <alignment horizontal="center" vertical="center"/>
    </xf>
    <xf numFmtId="16" fontId="36" fillId="0" borderId="26" xfId="0" applyNumberFormat="1" applyFont="1" applyBorder="1" applyAlignment="1">
      <alignment horizontal="center" vertical="center"/>
    </xf>
    <xf numFmtId="2" fontId="36" fillId="0" borderId="30" xfId="0" applyNumberFormat="1" applyFont="1" applyBorder="1" applyAlignment="1">
      <alignment horizontal="center" vertical="center"/>
    </xf>
    <xf numFmtId="1" fontId="3" fillId="47" borderId="2" xfId="0" applyNumberFormat="1" applyFont="1" applyFill="1" applyBorder="1" applyAlignment="1">
      <alignment horizontal="center" vertical="center" wrapText="1"/>
    </xf>
    <xf numFmtId="167" fontId="3" fillId="47" borderId="2" xfId="0" applyNumberFormat="1" applyFont="1" applyFill="1" applyBorder="1" applyAlignment="1">
      <alignment horizontal="center" vertical="center"/>
    </xf>
    <xf numFmtId="0" fontId="15" fillId="11" borderId="2" xfId="0" applyFont="1" applyFill="1" applyBorder="1"/>
    <xf numFmtId="0" fontId="15" fillId="11" borderId="2" xfId="0" applyFont="1" applyFill="1" applyBorder="1" applyAlignment="1">
      <alignment horizontal="center"/>
    </xf>
    <xf numFmtId="0" fontId="3" fillId="11" borderId="2" xfId="0" applyFont="1" applyFill="1" applyBorder="1" applyAlignment="1">
      <alignment horizontal="center"/>
    </xf>
    <xf numFmtId="0" fontId="3" fillId="48" borderId="4" xfId="0" applyFont="1" applyFill="1" applyBorder="1" applyAlignment="1">
      <alignment horizontal="center"/>
    </xf>
    <xf numFmtId="2" fontId="3" fillId="48" borderId="2" xfId="0" applyNumberFormat="1" applyFont="1" applyFill="1" applyBorder="1" applyAlignment="1">
      <alignment horizontal="center" vertical="center" wrapText="1"/>
    </xf>
    <xf numFmtId="10" fontId="3" fillId="48" borderId="2" xfId="0" applyNumberFormat="1" applyFont="1" applyFill="1" applyBorder="1" applyAlignment="1">
      <alignment horizontal="center" vertical="center" wrapText="1"/>
    </xf>
    <xf numFmtId="0" fontId="3" fillId="48" borderId="2" xfId="0" applyFont="1" applyFill="1" applyBorder="1" applyAlignment="1">
      <alignment horizontal="center"/>
    </xf>
    <xf numFmtId="167" fontId="3" fillId="48" borderId="2" xfId="0" applyNumberFormat="1" applyFont="1" applyFill="1" applyBorder="1" applyAlignment="1">
      <alignment horizontal="center" vertical="center" wrapText="1"/>
    </xf>
    <xf numFmtId="0" fontId="37" fillId="0" borderId="31" xfId="0" applyFont="1" applyBorder="1" applyAlignment="1">
      <alignment horizontal="center" vertical="center"/>
    </xf>
    <xf numFmtId="166" fontId="36" fillId="0" borderId="30" xfId="0" applyNumberFormat="1" applyFont="1" applyBorder="1" applyAlignment="1">
      <alignment horizontal="center" vertical="center"/>
    </xf>
    <xf numFmtId="165" fontId="36" fillId="11" borderId="2" xfId="0" applyNumberFormat="1" applyFont="1" applyFill="1" applyBorder="1" applyAlignment="1">
      <alignment horizontal="center" vertical="center"/>
    </xf>
    <xf numFmtId="0" fontId="0" fillId="11" borderId="30" xfId="0" applyFill="1" applyBorder="1"/>
    <xf numFmtId="2" fontId="37" fillId="0" borderId="19" xfId="0" applyNumberFormat="1" applyFont="1" applyBorder="1" applyAlignment="1">
      <alignment horizontal="center" vertical="center"/>
    </xf>
    <xf numFmtId="10" fontId="37" fillId="0" borderId="24" xfId="0" applyNumberFormat="1" applyFont="1" applyBorder="1" applyAlignment="1">
      <alignment horizontal="center" vertical="center" wrapText="1"/>
    </xf>
    <xf numFmtId="16" fontId="37" fillId="0" borderId="55" xfId="0" applyNumberFormat="1" applyFont="1" applyBorder="1" applyAlignment="1">
      <alignment horizontal="center" vertical="center"/>
    </xf>
    <xf numFmtId="165" fontId="36" fillId="0" borderId="31" xfId="0" applyNumberFormat="1" applyFont="1" applyBorder="1" applyAlignment="1">
      <alignment horizontal="center" vertical="center"/>
    </xf>
    <xf numFmtId="166" fontId="37" fillId="0" borderId="30" xfId="0" applyNumberFormat="1" applyFont="1" applyBorder="1" applyAlignment="1">
      <alignment horizontal="center" vertical="center"/>
    </xf>
    <xf numFmtId="0" fontId="37" fillId="46" borderId="26" xfId="0" applyFont="1" applyFill="1" applyBorder="1" applyAlignment="1">
      <alignment horizontal="center" vertical="center"/>
    </xf>
    <xf numFmtId="0" fontId="36" fillId="46" borderId="2" xfId="0" applyFont="1" applyFill="1" applyBorder="1" applyAlignment="1">
      <alignment horizontal="center" vertical="center"/>
    </xf>
    <xf numFmtId="2" fontId="36" fillId="45" borderId="2" xfId="0" applyNumberFormat="1" applyFont="1" applyFill="1" applyBorder="1" applyAlignment="1">
      <alignment horizontal="center" vertical="center"/>
    </xf>
    <xf numFmtId="166" fontId="36" fillId="46" borderId="2" xfId="0" applyNumberFormat="1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16" fontId="36" fillId="45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7" fillId="6" borderId="26" xfId="0" applyFont="1" applyFill="1" applyBorder="1" applyAlignment="1">
      <alignment horizontal="center" vertical="center"/>
    </xf>
    <xf numFmtId="0" fontId="37" fillId="44" borderId="26" xfId="0" applyFont="1" applyFill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16" fontId="36" fillId="0" borderId="30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6" fillId="12" borderId="31" xfId="0" applyFont="1" applyFill="1" applyBorder="1" applyAlignment="1">
      <alignment horizontal="center" vertical="center"/>
    </xf>
    <xf numFmtId="0" fontId="36" fillId="12" borderId="31" xfId="0" applyFont="1" applyFill="1" applyBorder="1"/>
    <xf numFmtId="0" fontId="36" fillId="0" borderId="30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16" fontId="36" fillId="0" borderId="30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7" fillId="45" borderId="30" xfId="0" applyFont="1" applyFill="1" applyBorder="1" applyAlignment="1">
      <alignment horizontal="center" vertical="center"/>
    </xf>
    <xf numFmtId="2" fontId="37" fillId="46" borderId="2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1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20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2" xfId="0" applyFont="1" applyFill="1" applyBorder="1"/>
    <xf numFmtId="0" fontId="13" fillId="0" borderId="23" xfId="0" applyFont="1" applyBorder="1"/>
    <xf numFmtId="2" fontId="31" fillId="2" borderId="22" xfId="0" applyNumberFormat="1" applyFont="1" applyFill="1" applyBorder="1" applyAlignment="1">
      <alignment horizontal="left" wrapText="1"/>
    </xf>
    <xf numFmtId="16" fontId="36" fillId="11" borderId="48" xfId="0" applyNumberFormat="1" applyFont="1" applyFill="1" applyBorder="1" applyAlignment="1">
      <alignment horizontal="center" vertical="center"/>
    </xf>
    <xf numFmtId="16" fontId="36" fillId="11" borderId="45" xfId="0" applyNumberFormat="1" applyFont="1" applyFill="1" applyBorder="1" applyAlignment="1">
      <alignment horizontal="center" vertical="center"/>
    </xf>
    <xf numFmtId="166" fontId="36" fillId="6" borderId="48" xfId="0" applyNumberFormat="1" applyFont="1" applyFill="1" applyBorder="1" applyAlignment="1">
      <alignment horizontal="center" vertical="center"/>
    </xf>
    <xf numFmtId="166" fontId="36" fillId="6" borderId="45" xfId="0" applyNumberFormat="1" applyFont="1" applyFill="1" applyBorder="1" applyAlignment="1">
      <alignment horizontal="center" vertical="center"/>
    </xf>
    <xf numFmtId="0" fontId="37" fillId="6" borderId="43" xfId="0" applyFont="1" applyFill="1" applyBorder="1" applyAlignment="1">
      <alignment horizontal="center" vertical="center"/>
    </xf>
    <xf numFmtId="0" fontId="37" fillId="6" borderId="47" xfId="0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36" fillId="11" borderId="41" xfId="0" applyFont="1" applyFill="1" applyBorder="1" applyAlignment="1">
      <alignment horizontal="center" vertical="center"/>
    </xf>
    <xf numFmtId="16" fontId="36" fillId="11" borderId="31" xfId="0" applyNumberFormat="1" applyFont="1" applyFill="1" applyBorder="1" applyAlignment="1">
      <alignment horizontal="center" vertical="center"/>
    </xf>
    <xf numFmtId="16" fontId="36" fillId="11" borderId="41" xfId="0" applyNumberFormat="1" applyFont="1" applyFill="1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37" fillId="6" borderId="48" xfId="0" applyFont="1" applyFill="1" applyBorder="1" applyAlignment="1">
      <alignment horizontal="center" vertical="center"/>
    </xf>
    <xf numFmtId="0" fontId="37" fillId="6" borderId="45" xfId="0" applyFont="1" applyFill="1" applyBorder="1" applyAlignment="1">
      <alignment horizontal="center" vertical="center"/>
    </xf>
    <xf numFmtId="16" fontId="36" fillId="11" borderId="7" xfId="0" applyNumberFormat="1" applyFont="1" applyFill="1" applyBorder="1" applyAlignment="1">
      <alignment horizontal="center" vertical="center"/>
    </xf>
    <xf numFmtId="16" fontId="36" fillId="11" borderId="26" xfId="0" applyNumberFormat="1" applyFont="1" applyFill="1" applyBorder="1" applyAlignment="1">
      <alignment horizontal="center" vertical="center"/>
    </xf>
    <xf numFmtId="0" fontId="36" fillId="11" borderId="7" xfId="0" applyFont="1" applyFill="1" applyBorder="1" applyAlignment="1">
      <alignment horizontal="center" vertical="center"/>
    </xf>
    <xf numFmtId="0" fontId="36" fillId="11" borderId="29" xfId="0" applyFont="1" applyFill="1" applyBorder="1" applyAlignment="1">
      <alignment horizontal="center" vertical="center"/>
    </xf>
    <xf numFmtId="16" fontId="36" fillId="11" borderId="29" xfId="0" applyNumberFormat="1" applyFont="1" applyFill="1" applyBorder="1" applyAlignment="1">
      <alignment horizontal="center" vertical="center"/>
    </xf>
    <xf numFmtId="0" fontId="37" fillId="6" borderId="49" xfId="0" applyFont="1" applyFill="1" applyBorder="1" applyAlignment="1">
      <alignment horizontal="center" vertical="center"/>
    </xf>
    <xf numFmtId="0" fontId="37" fillId="6" borderId="44" xfId="0" applyFont="1" applyFill="1" applyBorder="1" applyAlignment="1">
      <alignment horizontal="center" vertical="center"/>
    </xf>
    <xf numFmtId="0" fontId="37" fillId="6" borderId="7" xfId="0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0" fontId="36" fillId="6" borderId="7" xfId="0" applyFont="1" applyFill="1" applyBorder="1" applyAlignment="1">
      <alignment horizontal="center" vertical="center"/>
    </xf>
    <xf numFmtId="0" fontId="36" fillId="6" borderId="26" xfId="0" applyFont="1" applyFill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16" fontId="36" fillId="0" borderId="30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6" fillId="12" borderId="31" xfId="0" applyFont="1" applyFill="1" applyBorder="1" applyAlignment="1">
      <alignment horizontal="center" vertical="center"/>
    </xf>
    <xf numFmtId="0" fontId="36" fillId="12" borderId="41" xfId="0" applyFont="1" applyFill="1" applyBorder="1" applyAlignment="1">
      <alignment horizontal="center" vertical="center"/>
    </xf>
    <xf numFmtId="16" fontId="36" fillId="12" borderId="31" xfId="0" applyNumberFormat="1" applyFont="1" applyFill="1" applyBorder="1" applyAlignment="1">
      <alignment horizontal="center" vertical="center"/>
    </xf>
    <xf numFmtId="16" fontId="36" fillId="12" borderId="41" xfId="0" applyNumberFormat="1" applyFont="1" applyFill="1" applyBorder="1" applyAlignment="1">
      <alignment horizontal="center" vertical="center"/>
    </xf>
    <xf numFmtId="0" fontId="36" fillId="11" borderId="42" xfId="0" applyFont="1" applyFill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  <xf numFmtId="0" fontId="37" fillId="11" borderId="49" xfId="0" applyFont="1" applyFill="1" applyBorder="1" applyAlignment="1">
      <alignment horizontal="center" vertical="center"/>
    </xf>
    <xf numFmtId="0" fontId="37" fillId="11" borderId="44" xfId="0" applyFont="1" applyFill="1" applyBorder="1" applyAlignment="1">
      <alignment horizontal="center" vertical="center"/>
    </xf>
    <xf numFmtId="166" fontId="36" fillId="6" borderId="7" xfId="0" applyNumberFormat="1" applyFont="1" applyFill="1" applyBorder="1" applyAlignment="1">
      <alignment horizontal="center" vertical="center"/>
    </xf>
    <xf numFmtId="166" fontId="36" fillId="6" borderId="26" xfId="0" applyNumberFormat="1" applyFont="1" applyFill="1" applyBorder="1" applyAlignment="1">
      <alignment horizontal="center" vertical="center"/>
    </xf>
    <xf numFmtId="0" fontId="0" fillId="0" borderId="41" xfId="0" applyBorder="1"/>
    <xf numFmtId="166" fontId="36" fillId="44" borderId="7" xfId="0" applyNumberFormat="1" applyFont="1" applyFill="1" applyBorder="1" applyAlignment="1">
      <alignment horizontal="center" vertical="center"/>
    </xf>
    <xf numFmtId="166" fontId="36" fillId="44" borderId="26" xfId="0" applyNumberFormat="1" applyFont="1" applyFill="1" applyBorder="1" applyAlignment="1">
      <alignment horizontal="center" vertical="center"/>
    </xf>
    <xf numFmtId="0" fontId="37" fillId="44" borderId="7" xfId="0" applyFont="1" applyFill="1" applyBorder="1" applyAlignment="1">
      <alignment horizontal="center" vertical="center"/>
    </xf>
    <xf numFmtId="0" fontId="37" fillId="44" borderId="26" xfId="0" applyFont="1" applyFill="1" applyBorder="1" applyAlignment="1">
      <alignment horizontal="center" vertical="center"/>
    </xf>
    <xf numFmtId="0" fontId="37" fillId="44" borderId="43" xfId="0" applyFont="1" applyFill="1" applyBorder="1" applyAlignment="1">
      <alignment horizontal="center" vertical="center"/>
    </xf>
    <xf numFmtId="0" fontId="37" fillId="44" borderId="47" xfId="0" applyFont="1" applyFill="1" applyBorder="1" applyAlignment="1">
      <alignment horizontal="center" vertical="center"/>
    </xf>
    <xf numFmtId="16" fontId="36" fillId="12" borderId="7" xfId="0" applyNumberFormat="1" applyFont="1" applyFill="1" applyBorder="1" applyAlignment="1">
      <alignment horizontal="center" vertical="center"/>
    </xf>
    <xf numFmtId="16" fontId="36" fillId="12" borderId="26" xfId="0" applyNumberFormat="1" applyFont="1" applyFill="1" applyBorder="1" applyAlignment="1">
      <alignment horizontal="center" vertical="center"/>
    </xf>
    <xf numFmtId="16" fontId="36" fillId="12" borderId="45" xfId="0" applyNumberFormat="1" applyFont="1" applyFill="1" applyBorder="1" applyAlignment="1">
      <alignment horizontal="center" vertical="center"/>
    </xf>
    <xf numFmtId="0" fontId="36" fillId="12" borderId="52" xfId="0" applyFont="1" applyFill="1" applyBorder="1" applyAlignment="1">
      <alignment horizontal="center" vertical="center"/>
    </xf>
    <xf numFmtId="16" fontId="36" fillId="12" borderId="52" xfId="0" applyNumberFormat="1" applyFont="1" applyFill="1" applyBorder="1" applyAlignment="1">
      <alignment horizontal="center" vertical="center"/>
    </xf>
    <xf numFmtId="166" fontId="36" fillId="44" borderId="45" xfId="0" applyNumberFormat="1" applyFont="1" applyFill="1" applyBorder="1" applyAlignment="1">
      <alignment horizontal="center" vertical="center"/>
    </xf>
    <xf numFmtId="166" fontId="36" fillId="6" borderId="29" xfId="0" applyNumberFormat="1" applyFont="1" applyFill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0" fontId="36" fillId="0" borderId="41" xfId="0" applyFont="1" applyBorder="1" applyAlignment="1">
      <alignment horizontal="center" vertical="center"/>
    </xf>
    <xf numFmtId="16" fontId="36" fillId="0" borderId="31" xfId="0" applyNumberFormat="1" applyFont="1" applyBorder="1" applyAlignment="1">
      <alignment horizontal="center" vertical="center"/>
    </xf>
    <xf numFmtId="16" fontId="36" fillId="0" borderId="41" xfId="0" applyNumberFormat="1" applyFont="1" applyBorder="1" applyAlignment="1">
      <alignment horizontal="center" vertical="center"/>
    </xf>
    <xf numFmtId="0" fontId="37" fillId="0" borderId="42" xfId="0" applyFont="1" applyBorder="1" applyAlignment="1">
      <alignment horizontal="center" vertical="center"/>
    </xf>
    <xf numFmtId="0" fontId="37" fillId="0" borderId="41" xfId="0" applyFont="1" applyBorder="1" applyAlignment="1">
      <alignment horizontal="center" vertical="center"/>
    </xf>
    <xf numFmtId="0" fontId="37" fillId="44" borderId="44" xfId="0" applyFont="1" applyFill="1" applyBorder="1" applyAlignment="1">
      <alignment horizontal="center" vertical="center"/>
    </xf>
    <xf numFmtId="0" fontId="37" fillId="44" borderId="45" xfId="0" applyFont="1" applyFill="1" applyBorder="1" applyAlignment="1">
      <alignment horizontal="center" vertical="center"/>
    </xf>
    <xf numFmtId="0" fontId="37" fillId="6" borderId="53" xfId="0" applyFont="1" applyFill="1" applyBorder="1" applyAlignment="1">
      <alignment horizontal="center" vertical="center"/>
    </xf>
    <xf numFmtId="0" fontId="37" fillId="6" borderId="54" xfId="0" applyFont="1" applyFill="1" applyBorder="1" applyAlignment="1">
      <alignment horizontal="center" vertical="center"/>
    </xf>
  </cellXfs>
  <cellStyles count="92"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64"/>
    <cellStyle name="60% - Accent1 3" xfId="25"/>
    <cellStyle name="60% - Accent2 2" xfId="65"/>
    <cellStyle name="60% - Accent2 3" xfId="26"/>
    <cellStyle name="60% - Accent3 2" xfId="66"/>
    <cellStyle name="60% - Accent3 3" xfId="27"/>
    <cellStyle name="60% - Accent4 2" xfId="67"/>
    <cellStyle name="60% - Accent4 3" xfId="28"/>
    <cellStyle name="60% - Accent5 2" xfId="68"/>
    <cellStyle name="60% - Accent5 3" xfId="29"/>
    <cellStyle name="60% - Accent6 2" xfId="69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3" xfId="52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2" xfId="1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3" xfId="45"/>
    <cellStyle name="Output" xfId="7" builtinId="21" customBuiltin="1"/>
    <cellStyle name="Percent 2" xfId="46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214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10" sqref="B1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45259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45259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04" t="s">
        <v>16</v>
      </c>
      <c r="B9" s="406" t="s">
        <v>17</v>
      </c>
      <c r="C9" s="406" t="s">
        <v>18</v>
      </c>
      <c r="D9" s="406" t="s">
        <v>19</v>
      </c>
      <c r="E9" s="26" t="s">
        <v>20</v>
      </c>
      <c r="F9" s="26" t="s">
        <v>21</v>
      </c>
      <c r="G9" s="401" t="s">
        <v>22</v>
      </c>
      <c r="H9" s="402"/>
      <c r="I9" s="403"/>
      <c r="J9" s="401" t="s">
        <v>23</v>
      </c>
      <c r="K9" s="402"/>
      <c r="L9" s="403"/>
      <c r="M9" s="26"/>
      <c r="N9" s="27"/>
      <c r="O9" s="27"/>
      <c r="P9" s="27"/>
    </row>
    <row r="10" spans="1:16" ht="38.25">
      <c r="A10" s="405"/>
      <c r="B10" s="407"/>
      <c r="C10" s="407"/>
      <c r="D10" s="407"/>
      <c r="E10" s="28" t="s">
        <v>24</v>
      </c>
      <c r="F10" s="28" t="s">
        <v>24</v>
      </c>
      <c r="G10" s="255" t="s">
        <v>25</v>
      </c>
      <c r="H10" s="255" t="s">
        <v>26</v>
      </c>
      <c r="I10" s="255" t="s">
        <v>27</v>
      </c>
      <c r="J10" s="255" t="s">
        <v>28</v>
      </c>
      <c r="K10" s="255" t="s">
        <v>29</v>
      </c>
      <c r="L10" s="255" t="s">
        <v>30</v>
      </c>
      <c r="M10" s="255" t="s">
        <v>31</v>
      </c>
      <c r="N10" s="29" t="s">
        <v>32</v>
      </c>
      <c r="O10" s="29" t="s">
        <v>33</v>
      </c>
      <c r="P10" s="30" t="s">
        <v>860</v>
      </c>
    </row>
    <row r="11" spans="1:16" ht="12.75" customHeight="1">
      <c r="A11" s="262">
        <v>1</v>
      </c>
      <c r="B11" s="275" t="s">
        <v>34</v>
      </c>
      <c r="C11" s="252" t="s">
        <v>35</v>
      </c>
      <c r="D11" s="266">
        <v>45260</v>
      </c>
      <c r="E11" s="252">
        <v>19936.7</v>
      </c>
      <c r="F11" s="252">
        <v>19906.533333333333</v>
      </c>
      <c r="G11" s="251">
        <v>19858.066666666666</v>
      </c>
      <c r="H11" s="251">
        <v>19779.433333333334</v>
      </c>
      <c r="I11" s="251">
        <v>19730.966666666667</v>
      </c>
      <c r="J11" s="251">
        <v>19985.166666666664</v>
      </c>
      <c r="K11" s="251">
        <v>20033.633333333331</v>
      </c>
      <c r="L11" s="251">
        <v>20112.266666666663</v>
      </c>
      <c r="M11" s="250">
        <v>19955</v>
      </c>
      <c r="N11" s="250">
        <v>19827.900000000001</v>
      </c>
      <c r="O11" s="250">
        <v>13231600</v>
      </c>
      <c r="P11" s="253">
        <v>3.0699123661148978E-2</v>
      </c>
    </row>
    <row r="12" spans="1:16" ht="12.75" customHeight="1">
      <c r="A12" s="262">
        <v>2</v>
      </c>
      <c r="B12" s="275" t="s">
        <v>34</v>
      </c>
      <c r="C12" s="252" t="s">
        <v>36</v>
      </c>
      <c r="D12" s="266">
        <v>45260</v>
      </c>
      <c r="E12" s="252">
        <v>43984.3</v>
      </c>
      <c r="F12" s="252">
        <v>43941.26666666667</v>
      </c>
      <c r="G12" s="251">
        <v>43834.133333333339</v>
      </c>
      <c r="H12" s="251">
        <v>43683.966666666667</v>
      </c>
      <c r="I12" s="251">
        <v>43576.833333333336</v>
      </c>
      <c r="J12" s="251">
        <v>44091.433333333342</v>
      </c>
      <c r="K12" s="251">
        <v>44198.566666666673</v>
      </c>
      <c r="L12" s="251">
        <v>44348.733333333344</v>
      </c>
      <c r="M12" s="250">
        <v>44048.4</v>
      </c>
      <c r="N12" s="250">
        <v>43791.1</v>
      </c>
      <c r="O12" s="250">
        <v>2997225</v>
      </c>
      <c r="P12" s="253">
        <v>5.9425153891425025E-2</v>
      </c>
    </row>
    <row r="13" spans="1:16" ht="12.75" customHeight="1">
      <c r="A13" s="262">
        <v>3</v>
      </c>
      <c r="B13" s="275" t="s">
        <v>34</v>
      </c>
      <c r="C13" s="274" t="s">
        <v>37</v>
      </c>
      <c r="D13" s="268">
        <v>45258</v>
      </c>
      <c r="E13" s="267">
        <v>19698</v>
      </c>
      <c r="F13" s="267">
        <v>19688.266666666666</v>
      </c>
      <c r="G13" s="269">
        <v>19657.433333333334</v>
      </c>
      <c r="H13" s="269">
        <v>19616.866666666669</v>
      </c>
      <c r="I13" s="269">
        <v>19586.033333333336</v>
      </c>
      <c r="J13" s="269">
        <v>19728.833333333332</v>
      </c>
      <c r="K13" s="269">
        <v>19759.666666666668</v>
      </c>
      <c r="L13" s="269">
        <v>19800.23333333333</v>
      </c>
      <c r="M13" s="270">
        <v>19719.099999999999</v>
      </c>
      <c r="N13" s="270">
        <v>19647.7</v>
      </c>
      <c r="O13" s="270">
        <v>156960</v>
      </c>
      <c r="P13" s="271">
        <v>0.73474801061007955</v>
      </c>
    </row>
    <row r="14" spans="1:16" ht="12.75" customHeight="1">
      <c r="A14" s="262">
        <v>4</v>
      </c>
      <c r="B14" s="275" t="s">
        <v>34</v>
      </c>
      <c r="C14" s="274" t="s">
        <v>38</v>
      </c>
      <c r="D14" s="268">
        <v>45282</v>
      </c>
      <c r="E14" s="267">
        <v>9550.65</v>
      </c>
      <c r="F14" s="267">
        <v>9533.3833333333332</v>
      </c>
      <c r="G14" s="269">
        <v>9500.4666666666672</v>
      </c>
      <c r="H14" s="269">
        <v>9450.2833333333347</v>
      </c>
      <c r="I14" s="269">
        <v>9417.3666666666686</v>
      </c>
      <c r="J14" s="269">
        <v>9583.5666666666657</v>
      </c>
      <c r="K14" s="269">
        <v>9616.4833333333336</v>
      </c>
      <c r="L14" s="269">
        <v>9666.6666666666642</v>
      </c>
      <c r="M14" s="270">
        <v>9566.2999999999993</v>
      </c>
      <c r="N14" s="270">
        <v>9483.2000000000007</v>
      </c>
      <c r="O14" s="270">
        <v>588525</v>
      </c>
      <c r="P14" s="271">
        <v>-0.43587347232207047</v>
      </c>
    </row>
    <row r="15" spans="1:16" ht="12.75" customHeight="1">
      <c r="A15" s="262">
        <v>5</v>
      </c>
      <c r="B15" s="275" t="s">
        <v>39</v>
      </c>
      <c r="C15" s="267" t="s">
        <v>40</v>
      </c>
      <c r="D15" s="268">
        <v>45260</v>
      </c>
      <c r="E15" s="267">
        <v>530.4</v>
      </c>
      <c r="F15" s="267">
        <v>530.9</v>
      </c>
      <c r="G15" s="269">
        <v>527.29999999999995</v>
      </c>
      <c r="H15" s="269">
        <v>524.19999999999993</v>
      </c>
      <c r="I15" s="269">
        <v>520.59999999999991</v>
      </c>
      <c r="J15" s="269">
        <v>534</v>
      </c>
      <c r="K15" s="269">
        <v>537.60000000000014</v>
      </c>
      <c r="L15" s="269">
        <v>540.70000000000005</v>
      </c>
      <c r="M15" s="270">
        <v>534.5</v>
      </c>
      <c r="N15" s="270">
        <v>527.79999999999995</v>
      </c>
      <c r="O15" s="270">
        <v>15027000</v>
      </c>
      <c r="P15" s="271">
        <v>-2.5612760990792374E-2</v>
      </c>
    </row>
    <row r="16" spans="1:16" ht="12.75" customHeight="1">
      <c r="A16" s="262">
        <v>6</v>
      </c>
      <c r="B16" s="275" t="s">
        <v>41</v>
      </c>
      <c r="C16" s="272" t="s">
        <v>42</v>
      </c>
      <c r="D16" s="268">
        <v>45260</v>
      </c>
      <c r="E16" s="267">
        <v>4254.3</v>
      </c>
      <c r="F16" s="267">
        <v>4240.3499999999995</v>
      </c>
      <c r="G16" s="269">
        <v>4205.9499999999989</v>
      </c>
      <c r="H16" s="269">
        <v>4157.5999999999995</v>
      </c>
      <c r="I16" s="269">
        <v>4123.1999999999989</v>
      </c>
      <c r="J16" s="269">
        <v>4288.6999999999989</v>
      </c>
      <c r="K16" s="269">
        <v>4323.0999999999985</v>
      </c>
      <c r="L16" s="269">
        <v>4371.4499999999989</v>
      </c>
      <c r="M16" s="270">
        <v>4274.75</v>
      </c>
      <c r="N16" s="270">
        <v>4192</v>
      </c>
      <c r="O16" s="270">
        <v>1303125</v>
      </c>
      <c r="P16" s="271">
        <v>-6.6698427822772747E-3</v>
      </c>
    </row>
    <row r="17" spans="1:16" ht="12.75" customHeight="1">
      <c r="A17" s="262">
        <v>7</v>
      </c>
      <c r="B17" s="275" t="s">
        <v>43</v>
      </c>
      <c r="C17" s="272" t="s">
        <v>44</v>
      </c>
      <c r="D17" s="268">
        <v>45260</v>
      </c>
      <c r="E17" s="267">
        <v>23721.1</v>
      </c>
      <c r="F17" s="267">
        <v>23824.133333333331</v>
      </c>
      <c r="G17" s="269">
        <v>23585.666666666664</v>
      </c>
      <c r="H17" s="269">
        <v>23450.233333333334</v>
      </c>
      <c r="I17" s="269">
        <v>23211.766666666666</v>
      </c>
      <c r="J17" s="269">
        <v>23959.566666666662</v>
      </c>
      <c r="K17" s="269">
        <v>24198.033333333329</v>
      </c>
      <c r="L17" s="269">
        <v>24333.46666666666</v>
      </c>
      <c r="M17" s="270">
        <v>24062.6</v>
      </c>
      <c r="N17" s="270">
        <v>23688.7</v>
      </c>
      <c r="O17" s="270">
        <v>74200</v>
      </c>
      <c r="P17" s="271">
        <v>-1.9037546271813855E-2</v>
      </c>
    </row>
    <row r="18" spans="1:16" ht="12.75" customHeight="1">
      <c r="A18" s="262">
        <v>8</v>
      </c>
      <c r="B18" s="275" t="s">
        <v>45</v>
      </c>
      <c r="C18" s="273" t="s">
        <v>46</v>
      </c>
      <c r="D18" s="268">
        <v>45260</v>
      </c>
      <c r="E18" s="267">
        <v>170.5</v>
      </c>
      <c r="F18" s="267">
        <v>169.66666666666666</v>
      </c>
      <c r="G18" s="269">
        <v>168.43333333333331</v>
      </c>
      <c r="H18" s="269">
        <v>166.36666666666665</v>
      </c>
      <c r="I18" s="269">
        <v>165.1333333333333</v>
      </c>
      <c r="J18" s="269">
        <v>171.73333333333332</v>
      </c>
      <c r="K18" s="269">
        <v>172.96666666666667</v>
      </c>
      <c r="L18" s="269">
        <v>175.03333333333333</v>
      </c>
      <c r="M18" s="270">
        <v>170.9</v>
      </c>
      <c r="N18" s="270">
        <v>167.6</v>
      </c>
      <c r="O18" s="270">
        <v>57137400</v>
      </c>
      <c r="P18" s="271">
        <v>-2.8998807011103973E-2</v>
      </c>
    </row>
    <row r="19" spans="1:16" ht="12.75" customHeight="1">
      <c r="A19" s="262">
        <v>9</v>
      </c>
      <c r="B19" s="275" t="s">
        <v>47</v>
      </c>
      <c r="C19" s="270" t="s">
        <v>48</v>
      </c>
      <c r="D19" s="268">
        <v>45260</v>
      </c>
      <c r="E19" s="267">
        <v>229.2</v>
      </c>
      <c r="F19" s="267">
        <v>229.88333333333335</v>
      </c>
      <c r="G19" s="269">
        <v>227.1166666666667</v>
      </c>
      <c r="H19" s="269">
        <v>225.03333333333336</v>
      </c>
      <c r="I19" s="269">
        <v>222.26666666666671</v>
      </c>
      <c r="J19" s="269">
        <v>231.9666666666667</v>
      </c>
      <c r="K19" s="269">
        <v>234.73333333333335</v>
      </c>
      <c r="L19" s="269">
        <v>236.81666666666669</v>
      </c>
      <c r="M19" s="270">
        <v>232.65</v>
      </c>
      <c r="N19" s="270">
        <v>227.8</v>
      </c>
      <c r="O19" s="270">
        <v>31551000</v>
      </c>
      <c r="P19" s="271">
        <v>-5.2397313759175383E-2</v>
      </c>
    </row>
    <row r="20" spans="1:16" ht="12.75" customHeight="1">
      <c r="A20" s="262">
        <v>10</v>
      </c>
      <c r="B20" s="275" t="s">
        <v>49</v>
      </c>
      <c r="C20" s="267" t="s">
        <v>50</v>
      </c>
      <c r="D20" s="268">
        <v>45260</v>
      </c>
      <c r="E20" s="267">
        <v>1872.65</v>
      </c>
      <c r="F20" s="267">
        <v>1862.75</v>
      </c>
      <c r="G20" s="269">
        <v>1831</v>
      </c>
      <c r="H20" s="269">
        <v>1789.35</v>
      </c>
      <c r="I20" s="269">
        <v>1757.6</v>
      </c>
      <c r="J20" s="269">
        <v>1904.4</v>
      </c>
      <c r="K20" s="269">
        <v>1936.15</v>
      </c>
      <c r="L20" s="269">
        <v>1977.8000000000002</v>
      </c>
      <c r="M20" s="270">
        <v>1894.5</v>
      </c>
      <c r="N20" s="270">
        <v>1821.1</v>
      </c>
      <c r="O20" s="270">
        <v>5233500</v>
      </c>
      <c r="P20" s="271">
        <v>3.341034298915941E-2</v>
      </c>
    </row>
    <row r="21" spans="1:16" ht="12.75" customHeight="1">
      <c r="A21" s="262">
        <v>11</v>
      </c>
      <c r="B21" s="275" t="s">
        <v>45</v>
      </c>
      <c r="C21" s="267" t="s">
        <v>51</v>
      </c>
      <c r="D21" s="268">
        <v>45260</v>
      </c>
      <c r="E21" s="267">
        <v>2429.6</v>
      </c>
      <c r="F21" s="267">
        <v>2399.8000000000002</v>
      </c>
      <c r="G21" s="269">
        <v>2305.6000000000004</v>
      </c>
      <c r="H21" s="269">
        <v>2181.6000000000004</v>
      </c>
      <c r="I21" s="269">
        <v>2087.4000000000005</v>
      </c>
      <c r="J21" s="269">
        <v>2523.8000000000002</v>
      </c>
      <c r="K21" s="269">
        <v>2618</v>
      </c>
      <c r="L21" s="269">
        <v>2742</v>
      </c>
      <c r="M21" s="270">
        <v>2494</v>
      </c>
      <c r="N21" s="270">
        <v>2275.8000000000002</v>
      </c>
      <c r="O21" s="270">
        <v>11946900</v>
      </c>
      <c r="P21" s="271">
        <v>0.11175321049692909</v>
      </c>
    </row>
    <row r="22" spans="1:16" ht="12.75" customHeight="1">
      <c r="A22" s="262">
        <v>12</v>
      </c>
      <c r="B22" s="275" t="s">
        <v>45</v>
      </c>
      <c r="C22" s="267" t="s">
        <v>52</v>
      </c>
      <c r="D22" s="268">
        <v>45260</v>
      </c>
      <c r="E22" s="267">
        <v>837.4</v>
      </c>
      <c r="F22" s="267">
        <v>832.36666666666667</v>
      </c>
      <c r="G22" s="269">
        <v>810.0333333333333</v>
      </c>
      <c r="H22" s="269">
        <v>782.66666666666663</v>
      </c>
      <c r="I22" s="269">
        <v>760.33333333333326</v>
      </c>
      <c r="J22" s="269">
        <v>859.73333333333335</v>
      </c>
      <c r="K22" s="269">
        <v>882.06666666666661</v>
      </c>
      <c r="L22" s="269">
        <v>909.43333333333339</v>
      </c>
      <c r="M22" s="270">
        <v>854.7</v>
      </c>
      <c r="N22" s="270">
        <v>805</v>
      </c>
      <c r="O22" s="270">
        <v>55649600</v>
      </c>
      <c r="P22" s="271">
        <v>-7.0940207539359678E-3</v>
      </c>
    </row>
    <row r="23" spans="1:16" ht="12.75" customHeight="1">
      <c r="A23" s="262">
        <v>13</v>
      </c>
      <c r="B23" s="275" t="s">
        <v>43</v>
      </c>
      <c r="C23" s="267" t="s">
        <v>53</v>
      </c>
      <c r="D23" s="268">
        <v>45260</v>
      </c>
      <c r="E23" s="267">
        <v>4561.3500000000004</v>
      </c>
      <c r="F23" s="267">
        <v>4561.5166666666673</v>
      </c>
      <c r="G23" s="269">
        <v>4518.2333333333345</v>
      </c>
      <c r="H23" s="269">
        <v>4475.1166666666668</v>
      </c>
      <c r="I23" s="269">
        <v>4431.8333333333339</v>
      </c>
      <c r="J23" s="269">
        <v>4604.633333333335</v>
      </c>
      <c r="K23" s="269">
        <v>4647.9166666666679</v>
      </c>
      <c r="L23" s="269">
        <v>4691.0333333333356</v>
      </c>
      <c r="M23" s="270">
        <v>4604.8</v>
      </c>
      <c r="N23" s="270">
        <v>4518.3999999999996</v>
      </c>
      <c r="O23" s="270">
        <v>932800</v>
      </c>
      <c r="P23" s="271">
        <v>8.3643122676579931E-2</v>
      </c>
    </row>
    <row r="24" spans="1:16" ht="12.75" customHeight="1">
      <c r="A24" s="262">
        <v>14</v>
      </c>
      <c r="B24" s="275" t="s">
        <v>49</v>
      </c>
      <c r="C24" s="267" t="s">
        <v>54</v>
      </c>
      <c r="D24" s="268">
        <v>45260</v>
      </c>
      <c r="E24" s="267">
        <v>431</v>
      </c>
      <c r="F24" s="267">
        <v>427.84999999999997</v>
      </c>
      <c r="G24" s="269">
        <v>420.79999999999995</v>
      </c>
      <c r="H24" s="269">
        <v>410.59999999999997</v>
      </c>
      <c r="I24" s="269">
        <v>403.54999999999995</v>
      </c>
      <c r="J24" s="269">
        <v>438.04999999999995</v>
      </c>
      <c r="K24" s="269">
        <v>445.1</v>
      </c>
      <c r="L24" s="269">
        <v>455.29999999999995</v>
      </c>
      <c r="M24" s="270">
        <v>434.9</v>
      </c>
      <c r="N24" s="270">
        <v>417.65</v>
      </c>
      <c r="O24" s="270">
        <v>60800400</v>
      </c>
      <c r="P24" s="271">
        <v>-2.9339923561021868E-2</v>
      </c>
    </row>
    <row r="25" spans="1:16" ht="12.75" customHeight="1">
      <c r="A25" s="262">
        <v>15</v>
      </c>
      <c r="B25" s="275" t="s">
        <v>45</v>
      </c>
      <c r="C25" s="267" t="s">
        <v>55</v>
      </c>
      <c r="D25" s="268">
        <v>45260</v>
      </c>
      <c r="E25" s="267">
        <v>5379.45</v>
      </c>
      <c r="F25" s="267">
        <v>5385.1833333333334</v>
      </c>
      <c r="G25" s="269">
        <v>5344.3166666666666</v>
      </c>
      <c r="H25" s="269">
        <v>5309.1833333333334</v>
      </c>
      <c r="I25" s="269">
        <v>5268.3166666666666</v>
      </c>
      <c r="J25" s="269">
        <v>5420.3166666666666</v>
      </c>
      <c r="K25" s="269">
        <v>5461.1833333333334</v>
      </c>
      <c r="L25" s="269">
        <v>5496.3166666666666</v>
      </c>
      <c r="M25" s="270">
        <v>5426.05</v>
      </c>
      <c r="N25" s="270">
        <v>5350.05</v>
      </c>
      <c r="O25" s="270">
        <v>2239625</v>
      </c>
      <c r="P25" s="271">
        <v>1.4208083323899015E-2</v>
      </c>
    </row>
    <row r="26" spans="1:16" ht="12.75" customHeight="1">
      <c r="A26" s="262">
        <v>16</v>
      </c>
      <c r="B26" s="275" t="s">
        <v>56</v>
      </c>
      <c r="C26" s="267" t="s">
        <v>57</v>
      </c>
      <c r="D26" s="268">
        <v>45260</v>
      </c>
      <c r="E26" s="267">
        <v>422.9</v>
      </c>
      <c r="F26" s="267">
        <v>420.3</v>
      </c>
      <c r="G26" s="269">
        <v>417.1</v>
      </c>
      <c r="H26" s="269">
        <v>411.3</v>
      </c>
      <c r="I26" s="269">
        <v>408.1</v>
      </c>
      <c r="J26" s="269">
        <v>426.1</v>
      </c>
      <c r="K26" s="269">
        <v>429.29999999999995</v>
      </c>
      <c r="L26" s="269">
        <v>435.1</v>
      </c>
      <c r="M26" s="270">
        <v>423.5</v>
      </c>
      <c r="N26" s="270">
        <v>414.5</v>
      </c>
      <c r="O26" s="270">
        <v>13919600</v>
      </c>
      <c r="P26" s="271">
        <v>-6.0146923783287419E-2</v>
      </c>
    </row>
    <row r="27" spans="1:16" ht="12.75" customHeight="1">
      <c r="A27" s="262">
        <v>17</v>
      </c>
      <c r="B27" s="275" t="s">
        <v>56</v>
      </c>
      <c r="C27" s="267" t="s">
        <v>58</v>
      </c>
      <c r="D27" s="268">
        <v>45260</v>
      </c>
      <c r="E27" s="267">
        <v>179.6</v>
      </c>
      <c r="F27" s="267">
        <v>179.58333333333334</v>
      </c>
      <c r="G27" s="269">
        <v>178.2166666666667</v>
      </c>
      <c r="H27" s="269">
        <v>176.83333333333334</v>
      </c>
      <c r="I27" s="269">
        <v>175.4666666666667</v>
      </c>
      <c r="J27" s="269">
        <v>180.9666666666667</v>
      </c>
      <c r="K27" s="269">
        <v>182.33333333333331</v>
      </c>
      <c r="L27" s="269">
        <v>183.7166666666667</v>
      </c>
      <c r="M27" s="270">
        <v>180.95</v>
      </c>
      <c r="N27" s="270">
        <v>178.2</v>
      </c>
      <c r="O27" s="270">
        <v>79295000</v>
      </c>
      <c r="P27" s="271">
        <v>3.3159609120521176E-2</v>
      </c>
    </row>
    <row r="28" spans="1:16" ht="12.75" customHeight="1">
      <c r="A28" s="262">
        <v>18</v>
      </c>
      <c r="B28" s="275" t="s">
        <v>59</v>
      </c>
      <c r="C28" s="267" t="s">
        <v>60</v>
      </c>
      <c r="D28" s="268">
        <v>45260</v>
      </c>
      <c r="E28" s="267">
        <v>3152.45</v>
      </c>
      <c r="F28" s="267">
        <v>3151.1499999999996</v>
      </c>
      <c r="G28" s="269">
        <v>3137.4499999999994</v>
      </c>
      <c r="H28" s="269">
        <v>3122.45</v>
      </c>
      <c r="I28" s="269">
        <v>3108.7499999999995</v>
      </c>
      <c r="J28" s="269">
        <v>3166.1499999999992</v>
      </c>
      <c r="K28" s="269">
        <v>3179.85</v>
      </c>
      <c r="L28" s="269">
        <v>3194.849999999999</v>
      </c>
      <c r="M28" s="270">
        <v>3164.85</v>
      </c>
      <c r="N28" s="270">
        <v>3136.15</v>
      </c>
      <c r="O28" s="270">
        <v>5252000</v>
      </c>
      <c r="P28" s="271">
        <v>-3.8799414348462666E-2</v>
      </c>
    </row>
    <row r="29" spans="1:16" ht="12.75" customHeight="1">
      <c r="A29" s="262">
        <v>19</v>
      </c>
      <c r="B29" s="275" t="s">
        <v>45</v>
      </c>
      <c r="C29" s="267" t="s">
        <v>61</v>
      </c>
      <c r="D29" s="268">
        <v>45260</v>
      </c>
      <c r="E29" s="267">
        <v>1933.1</v>
      </c>
      <c r="F29" s="267">
        <v>1932.8333333333333</v>
      </c>
      <c r="G29" s="269">
        <v>1915.0166666666664</v>
      </c>
      <c r="H29" s="269">
        <v>1896.9333333333332</v>
      </c>
      <c r="I29" s="269">
        <v>1879.1166666666663</v>
      </c>
      <c r="J29" s="269">
        <v>1950.9166666666665</v>
      </c>
      <c r="K29" s="269">
        <v>1968.7333333333336</v>
      </c>
      <c r="L29" s="269">
        <v>1986.8166666666666</v>
      </c>
      <c r="M29" s="270">
        <v>1950.65</v>
      </c>
      <c r="N29" s="270">
        <v>1914.75</v>
      </c>
      <c r="O29" s="270">
        <v>3579718</v>
      </c>
      <c r="P29" s="271">
        <v>2.8143775693053652E-2</v>
      </c>
    </row>
    <row r="30" spans="1:16" ht="12.75" customHeight="1">
      <c r="A30" s="262">
        <v>20</v>
      </c>
      <c r="B30" s="275" t="s">
        <v>45</v>
      </c>
      <c r="C30" s="272" t="s">
        <v>62</v>
      </c>
      <c r="D30" s="268">
        <v>45260</v>
      </c>
      <c r="E30" s="267">
        <v>6549.2</v>
      </c>
      <c r="F30" s="267">
        <v>6563.4333333333334</v>
      </c>
      <c r="G30" s="269">
        <v>6525.8166666666666</v>
      </c>
      <c r="H30" s="269">
        <v>6502.4333333333334</v>
      </c>
      <c r="I30" s="269">
        <v>6464.8166666666666</v>
      </c>
      <c r="J30" s="269">
        <v>6586.8166666666666</v>
      </c>
      <c r="K30" s="269">
        <v>6624.4333333333334</v>
      </c>
      <c r="L30" s="269">
        <v>6647.8166666666666</v>
      </c>
      <c r="M30" s="270">
        <v>6601.05</v>
      </c>
      <c r="N30" s="270">
        <v>6540.05</v>
      </c>
      <c r="O30" s="270">
        <v>354900</v>
      </c>
      <c r="P30" s="271">
        <v>-4.0745996351104805E-2</v>
      </c>
    </row>
    <row r="31" spans="1:16" ht="12.75" customHeight="1">
      <c r="A31" s="262">
        <v>21</v>
      </c>
      <c r="B31" s="275" t="s">
        <v>63</v>
      </c>
      <c r="C31" s="267" t="s">
        <v>64</v>
      </c>
      <c r="D31" s="268">
        <v>45260</v>
      </c>
      <c r="E31" s="267">
        <v>737.6</v>
      </c>
      <c r="F31" s="267">
        <v>733.38333333333321</v>
      </c>
      <c r="G31" s="269">
        <v>722.76666666666642</v>
      </c>
      <c r="H31" s="269">
        <v>707.93333333333317</v>
      </c>
      <c r="I31" s="269">
        <v>697.31666666666638</v>
      </c>
      <c r="J31" s="269">
        <v>748.21666666666647</v>
      </c>
      <c r="K31" s="269">
        <v>758.83333333333326</v>
      </c>
      <c r="L31" s="269">
        <v>773.66666666666652</v>
      </c>
      <c r="M31" s="270">
        <v>744</v>
      </c>
      <c r="N31" s="270">
        <v>718.55</v>
      </c>
      <c r="O31" s="270">
        <v>15006000</v>
      </c>
      <c r="P31" s="271">
        <v>2.2416025073243851E-2</v>
      </c>
    </row>
    <row r="32" spans="1:16" ht="12.75" customHeight="1">
      <c r="A32" s="262">
        <v>22</v>
      </c>
      <c r="B32" s="275" t="s">
        <v>43</v>
      </c>
      <c r="C32" s="267" t="s">
        <v>65</v>
      </c>
      <c r="D32" s="268">
        <v>45260</v>
      </c>
      <c r="E32" s="267">
        <v>1017.55</v>
      </c>
      <c r="F32" s="267">
        <v>1021.65</v>
      </c>
      <c r="G32" s="269">
        <v>1008</v>
      </c>
      <c r="H32" s="269">
        <v>998.45</v>
      </c>
      <c r="I32" s="269">
        <v>984.80000000000007</v>
      </c>
      <c r="J32" s="269">
        <v>1031.1999999999998</v>
      </c>
      <c r="K32" s="269">
        <v>1044.8499999999999</v>
      </c>
      <c r="L32" s="269">
        <v>1054.3999999999999</v>
      </c>
      <c r="M32" s="270">
        <v>1035.3</v>
      </c>
      <c r="N32" s="270">
        <v>1012.1</v>
      </c>
      <c r="O32" s="270">
        <v>20056300</v>
      </c>
      <c r="P32" s="271">
        <v>3.1628380672173814E-2</v>
      </c>
    </row>
    <row r="33" spans="1:16" ht="12.75" customHeight="1">
      <c r="A33" s="262">
        <v>23</v>
      </c>
      <c r="B33" s="275" t="s">
        <v>63</v>
      </c>
      <c r="C33" s="267" t="s">
        <v>66</v>
      </c>
      <c r="D33" s="268">
        <v>45260</v>
      </c>
      <c r="E33" s="267">
        <v>1021.9</v>
      </c>
      <c r="F33" s="267">
        <v>1018.1166666666667</v>
      </c>
      <c r="G33" s="269">
        <v>1013.7833333333333</v>
      </c>
      <c r="H33" s="269">
        <v>1005.6666666666666</v>
      </c>
      <c r="I33" s="269">
        <v>1001.3333333333333</v>
      </c>
      <c r="J33" s="269">
        <v>1026.2333333333333</v>
      </c>
      <c r="K33" s="269">
        <v>1030.5666666666666</v>
      </c>
      <c r="L33" s="269">
        <v>1038.6833333333334</v>
      </c>
      <c r="M33" s="270">
        <v>1022.45</v>
      </c>
      <c r="N33" s="270">
        <v>1010</v>
      </c>
      <c r="O33" s="270">
        <v>53702500</v>
      </c>
      <c r="P33" s="271">
        <v>3.5915365603713306E-2</v>
      </c>
    </row>
    <row r="34" spans="1:16" ht="12.75" customHeight="1">
      <c r="A34" s="262">
        <v>24</v>
      </c>
      <c r="B34" s="275" t="s">
        <v>56</v>
      </c>
      <c r="C34" s="267" t="s">
        <v>67</v>
      </c>
      <c r="D34" s="268">
        <v>45260</v>
      </c>
      <c r="E34" s="267">
        <v>6003.35</v>
      </c>
      <c r="F34" s="267">
        <v>5988.7333333333336</v>
      </c>
      <c r="G34" s="269">
        <v>5932.9666666666672</v>
      </c>
      <c r="H34" s="269">
        <v>5862.5833333333339</v>
      </c>
      <c r="I34" s="269">
        <v>5806.8166666666675</v>
      </c>
      <c r="J34" s="269">
        <v>6059.1166666666668</v>
      </c>
      <c r="K34" s="269">
        <v>6114.8833333333332</v>
      </c>
      <c r="L34" s="269">
        <v>6185.2666666666664</v>
      </c>
      <c r="M34" s="270">
        <v>6044.5</v>
      </c>
      <c r="N34" s="270">
        <v>5918.35</v>
      </c>
      <c r="O34" s="270">
        <v>3104625</v>
      </c>
      <c r="P34" s="271">
        <v>4.0772712034864232E-2</v>
      </c>
    </row>
    <row r="35" spans="1:16" ht="12.75" customHeight="1">
      <c r="A35" s="262">
        <v>25</v>
      </c>
      <c r="B35" s="275" t="s">
        <v>68</v>
      </c>
      <c r="C35" s="267" t="s">
        <v>69</v>
      </c>
      <c r="D35" s="268">
        <v>45260</v>
      </c>
      <c r="E35" s="267">
        <v>1654.6</v>
      </c>
      <c r="F35" s="267">
        <v>1643.9166666666667</v>
      </c>
      <c r="G35" s="269">
        <v>1629.8333333333335</v>
      </c>
      <c r="H35" s="269">
        <v>1605.0666666666668</v>
      </c>
      <c r="I35" s="269">
        <v>1590.9833333333336</v>
      </c>
      <c r="J35" s="269">
        <v>1668.6833333333334</v>
      </c>
      <c r="K35" s="269">
        <v>1682.7666666666669</v>
      </c>
      <c r="L35" s="269">
        <v>1707.5333333333333</v>
      </c>
      <c r="M35" s="270">
        <v>1658</v>
      </c>
      <c r="N35" s="270">
        <v>1619.15</v>
      </c>
      <c r="O35" s="270">
        <v>8910000</v>
      </c>
      <c r="P35" s="271">
        <v>2.3726087206296317E-2</v>
      </c>
    </row>
    <row r="36" spans="1:16" ht="12.75" customHeight="1">
      <c r="A36" s="262">
        <v>26</v>
      </c>
      <c r="B36" s="275" t="s">
        <v>68</v>
      </c>
      <c r="C36" s="267" t="s">
        <v>70</v>
      </c>
      <c r="D36" s="268">
        <v>45260</v>
      </c>
      <c r="E36" s="267">
        <v>7134.45</v>
      </c>
      <c r="F36" s="267">
        <v>7101.7333333333327</v>
      </c>
      <c r="G36" s="269">
        <v>7062.616666666665</v>
      </c>
      <c r="H36" s="269">
        <v>6990.7833333333319</v>
      </c>
      <c r="I36" s="269">
        <v>6951.6666666666642</v>
      </c>
      <c r="J36" s="269">
        <v>7173.5666666666657</v>
      </c>
      <c r="K36" s="269">
        <v>7212.6833333333325</v>
      </c>
      <c r="L36" s="269">
        <v>7284.5166666666664</v>
      </c>
      <c r="M36" s="270">
        <v>7140.85</v>
      </c>
      <c r="N36" s="270">
        <v>7029.9</v>
      </c>
      <c r="O36" s="270">
        <v>7415125</v>
      </c>
      <c r="P36" s="271">
        <v>-1.0104242097640659E-3</v>
      </c>
    </row>
    <row r="37" spans="1:16" ht="12.75" customHeight="1">
      <c r="A37" s="262">
        <v>27</v>
      </c>
      <c r="B37" s="275" t="s">
        <v>56</v>
      </c>
      <c r="C37" s="267" t="s">
        <v>71</v>
      </c>
      <c r="D37" s="268">
        <v>45260</v>
      </c>
      <c r="E37" s="267">
        <v>2627.15</v>
      </c>
      <c r="F37" s="267">
        <v>2616.2833333333333</v>
      </c>
      <c r="G37" s="269">
        <v>2594.9666666666667</v>
      </c>
      <c r="H37" s="269">
        <v>2562.7833333333333</v>
      </c>
      <c r="I37" s="269">
        <v>2541.4666666666667</v>
      </c>
      <c r="J37" s="269">
        <v>2648.4666666666667</v>
      </c>
      <c r="K37" s="269">
        <v>2669.7833333333333</v>
      </c>
      <c r="L37" s="269">
        <v>2701.9666666666667</v>
      </c>
      <c r="M37" s="270">
        <v>2637.6</v>
      </c>
      <c r="N37" s="270">
        <v>2584.1</v>
      </c>
      <c r="O37" s="270">
        <v>1811100</v>
      </c>
      <c r="P37" s="271">
        <v>-5.9950171286203675E-2</v>
      </c>
    </row>
    <row r="38" spans="1:16" ht="12.75" customHeight="1">
      <c r="A38" s="262">
        <v>28</v>
      </c>
      <c r="B38" s="275" t="s">
        <v>45</v>
      </c>
      <c r="C38" s="273" t="s">
        <v>72</v>
      </c>
      <c r="D38" s="268">
        <v>45260</v>
      </c>
      <c r="E38" s="267">
        <v>467.75</v>
      </c>
      <c r="F38" s="267">
        <v>463.4666666666667</v>
      </c>
      <c r="G38" s="269">
        <v>454.48333333333341</v>
      </c>
      <c r="H38" s="269">
        <v>441.2166666666667</v>
      </c>
      <c r="I38" s="269">
        <v>432.23333333333341</v>
      </c>
      <c r="J38" s="269">
        <v>476.73333333333341</v>
      </c>
      <c r="K38" s="269">
        <v>485.71666666666675</v>
      </c>
      <c r="L38" s="269">
        <v>498.98333333333341</v>
      </c>
      <c r="M38" s="270">
        <v>472.45</v>
      </c>
      <c r="N38" s="270">
        <v>450.2</v>
      </c>
      <c r="O38" s="270">
        <v>11086400</v>
      </c>
      <c r="P38" s="271">
        <v>-7.8712937109426936E-2</v>
      </c>
    </row>
    <row r="39" spans="1:16" ht="12.75" customHeight="1">
      <c r="A39" s="262">
        <v>29</v>
      </c>
      <c r="B39" s="275" t="s">
        <v>63</v>
      </c>
      <c r="C39" s="267" t="s">
        <v>73</v>
      </c>
      <c r="D39" s="268">
        <v>45260</v>
      </c>
      <c r="E39" s="267">
        <v>217.55</v>
      </c>
      <c r="F39" s="267">
        <v>216.48333333333335</v>
      </c>
      <c r="G39" s="269">
        <v>214.01666666666671</v>
      </c>
      <c r="H39" s="269">
        <v>210.48333333333335</v>
      </c>
      <c r="I39" s="269">
        <v>208.01666666666671</v>
      </c>
      <c r="J39" s="269">
        <v>220.01666666666671</v>
      </c>
      <c r="K39" s="269">
        <v>222.48333333333335</v>
      </c>
      <c r="L39" s="269">
        <v>226.01666666666671</v>
      </c>
      <c r="M39" s="270">
        <v>218.95</v>
      </c>
      <c r="N39" s="270">
        <v>212.95</v>
      </c>
      <c r="O39" s="270">
        <v>75677500</v>
      </c>
      <c r="P39" s="271">
        <v>-3.0893840440517351E-2</v>
      </c>
    </row>
    <row r="40" spans="1:16" ht="12.75" customHeight="1">
      <c r="A40" s="262">
        <v>30</v>
      </c>
      <c r="B40" s="275" t="s">
        <v>63</v>
      </c>
      <c r="C40" s="267" t="s">
        <v>74</v>
      </c>
      <c r="D40" s="268">
        <v>45260</v>
      </c>
      <c r="E40" s="267">
        <v>197.15</v>
      </c>
      <c r="F40" s="267">
        <v>196.2833333333333</v>
      </c>
      <c r="G40" s="269">
        <v>193.31666666666661</v>
      </c>
      <c r="H40" s="269">
        <v>189.48333333333329</v>
      </c>
      <c r="I40" s="269">
        <v>186.51666666666659</v>
      </c>
      <c r="J40" s="269">
        <v>200.11666666666662</v>
      </c>
      <c r="K40" s="269">
        <v>203.08333333333331</v>
      </c>
      <c r="L40" s="269">
        <v>206.91666666666663</v>
      </c>
      <c r="M40" s="270">
        <v>199.25</v>
      </c>
      <c r="N40" s="270">
        <v>192.45</v>
      </c>
      <c r="O40" s="270">
        <v>132973425</v>
      </c>
      <c r="P40" s="271">
        <v>-6.3721552878179391E-2</v>
      </c>
    </row>
    <row r="41" spans="1:16" ht="12.75" customHeight="1">
      <c r="A41" s="262">
        <v>31</v>
      </c>
      <c r="B41" s="275" t="s">
        <v>59</v>
      </c>
      <c r="C41" s="267" t="s">
        <v>75</v>
      </c>
      <c r="D41" s="268">
        <v>45260</v>
      </c>
      <c r="E41" s="267">
        <v>1619.6</v>
      </c>
      <c r="F41" s="267">
        <v>1612.5833333333333</v>
      </c>
      <c r="G41" s="269">
        <v>1599.5166666666664</v>
      </c>
      <c r="H41" s="269">
        <v>1579.4333333333332</v>
      </c>
      <c r="I41" s="269">
        <v>1566.3666666666663</v>
      </c>
      <c r="J41" s="269">
        <v>1632.6666666666665</v>
      </c>
      <c r="K41" s="269">
        <v>1645.7333333333336</v>
      </c>
      <c r="L41" s="269">
        <v>1665.8166666666666</v>
      </c>
      <c r="M41" s="270">
        <v>1625.65</v>
      </c>
      <c r="N41" s="270">
        <v>1592.5</v>
      </c>
      <c r="O41" s="270">
        <v>2259375</v>
      </c>
      <c r="P41" s="271">
        <v>-8.5041761579346994E-2</v>
      </c>
    </row>
    <row r="42" spans="1:16" ht="12.75" customHeight="1">
      <c r="A42" s="262">
        <v>32</v>
      </c>
      <c r="B42" s="275" t="s">
        <v>41</v>
      </c>
      <c r="C42" s="267" t="s">
        <v>76</v>
      </c>
      <c r="D42" s="268">
        <v>45260</v>
      </c>
      <c r="E42" s="267">
        <v>141.65</v>
      </c>
      <c r="F42" s="267">
        <v>141.4</v>
      </c>
      <c r="G42" s="269">
        <v>140.70000000000002</v>
      </c>
      <c r="H42" s="269">
        <v>139.75</v>
      </c>
      <c r="I42" s="269">
        <v>139.05000000000001</v>
      </c>
      <c r="J42" s="269">
        <v>142.35000000000002</v>
      </c>
      <c r="K42" s="269">
        <v>143.05000000000001</v>
      </c>
      <c r="L42" s="269">
        <v>144.00000000000003</v>
      </c>
      <c r="M42" s="270">
        <v>142.1</v>
      </c>
      <c r="N42" s="270">
        <v>140.44999999999999</v>
      </c>
      <c r="O42" s="270">
        <v>82159800</v>
      </c>
      <c r="P42" s="271">
        <v>4.3887601390498264E-2</v>
      </c>
    </row>
    <row r="43" spans="1:16" ht="12.75" customHeight="1">
      <c r="A43" s="262">
        <v>33</v>
      </c>
      <c r="B43" s="275" t="s">
        <v>59</v>
      </c>
      <c r="C43" s="267" t="s">
        <v>77</v>
      </c>
      <c r="D43" s="268">
        <v>45260</v>
      </c>
      <c r="E43" s="267">
        <v>575.20000000000005</v>
      </c>
      <c r="F43" s="267">
        <v>575.56666666666672</v>
      </c>
      <c r="G43" s="269">
        <v>570.68333333333339</v>
      </c>
      <c r="H43" s="269">
        <v>566.16666666666663</v>
      </c>
      <c r="I43" s="269">
        <v>561.2833333333333</v>
      </c>
      <c r="J43" s="269">
        <v>580.08333333333348</v>
      </c>
      <c r="K43" s="269">
        <v>584.96666666666692</v>
      </c>
      <c r="L43" s="269">
        <v>589.48333333333358</v>
      </c>
      <c r="M43" s="270">
        <v>580.45000000000005</v>
      </c>
      <c r="N43" s="270">
        <v>571.04999999999995</v>
      </c>
      <c r="O43" s="270">
        <v>9665040</v>
      </c>
      <c r="P43" s="271">
        <v>-9.8164798620519772E-2</v>
      </c>
    </row>
    <row r="44" spans="1:16" ht="12.75" customHeight="1">
      <c r="A44" s="262">
        <v>34</v>
      </c>
      <c r="B44" s="275" t="s">
        <v>56</v>
      </c>
      <c r="C44" s="267" t="s">
        <v>78</v>
      </c>
      <c r="D44" s="268">
        <v>45260</v>
      </c>
      <c r="E44" s="267">
        <v>1099.45</v>
      </c>
      <c r="F44" s="267">
        <v>1104.5666666666666</v>
      </c>
      <c r="G44" s="269">
        <v>1086.6833333333332</v>
      </c>
      <c r="H44" s="269">
        <v>1073.9166666666665</v>
      </c>
      <c r="I44" s="269">
        <v>1056.0333333333331</v>
      </c>
      <c r="J44" s="269">
        <v>1117.3333333333333</v>
      </c>
      <c r="K44" s="269">
        <v>1135.2166666666665</v>
      </c>
      <c r="L44" s="269">
        <v>1147.9833333333333</v>
      </c>
      <c r="M44" s="270">
        <v>1122.45</v>
      </c>
      <c r="N44" s="270">
        <v>1091.8</v>
      </c>
      <c r="O44" s="270">
        <v>7532500</v>
      </c>
      <c r="P44" s="271">
        <v>7.2165682157853531E-2</v>
      </c>
    </row>
    <row r="45" spans="1:16" ht="12.75" customHeight="1">
      <c r="A45" s="262">
        <v>35</v>
      </c>
      <c r="B45" s="275" t="s">
        <v>79</v>
      </c>
      <c r="C45" s="267" t="s">
        <v>80</v>
      </c>
      <c r="D45" s="268">
        <v>45260</v>
      </c>
      <c r="E45" s="267">
        <v>985.4</v>
      </c>
      <c r="F45" s="267">
        <v>981.98333333333323</v>
      </c>
      <c r="G45" s="269">
        <v>977.06666666666649</v>
      </c>
      <c r="H45" s="269">
        <v>968.73333333333323</v>
      </c>
      <c r="I45" s="269">
        <v>963.81666666666649</v>
      </c>
      <c r="J45" s="269">
        <v>990.31666666666649</v>
      </c>
      <c r="K45" s="269">
        <v>995.23333333333323</v>
      </c>
      <c r="L45" s="269">
        <v>1003.5666666666665</v>
      </c>
      <c r="M45" s="270">
        <v>986.9</v>
      </c>
      <c r="N45" s="270">
        <v>973.65</v>
      </c>
      <c r="O45" s="270">
        <v>39521900</v>
      </c>
      <c r="P45" s="271">
        <v>3.233330851882181E-2</v>
      </c>
    </row>
    <row r="46" spans="1:16" ht="12.75" customHeight="1">
      <c r="A46" s="262">
        <v>36</v>
      </c>
      <c r="B46" s="275" t="s">
        <v>41</v>
      </c>
      <c r="C46" s="267" t="s">
        <v>81</v>
      </c>
      <c r="D46" s="268">
        <v>45260</v>
      </c>
      <c r="E46" s="267">
        <v>155.80000000000001</v>
      </c>
      <c r="F46" s="267">
        <v>154.66666666666669</v>
      </c>
      <c r="G46" s="269">
        <v>152.18333333333337</v>
      </c>
      <c r="H46" s="269">
        <v>148.56666666666669</v>
      </c>
      <c r="I46" s="269">
        <v>146.08333333333337</v>
      </c>
      <c r="J46" s="269">
        <v>158.28333333333336</v>
      </c>
      <c r="K46" s="269">
        <v>160.76666666666671</v>
      </c>
      <c r="L46" s="269">
        <v>164.38333333333335</v>
      </c>
      <c r="M46" s="270">
        <v>157.15</v>
      </c>
      <c r="N46" s="270">
        <v>151.05000000000001</v>
      </c>
      <c r="O46" s="270">
        <v>105425250</v>
      </c>
      <c r="P46" s="271">
        <v>-0.11712464277863267</v>
      </c>
    </row>
    <row r="47" spans="1:16" ht="12.75" customHeight="1">
      <c r="A47" s="262">
        <v>37</v>
      </c>
      <c r="B47" s="275" t="s">
        <v>43</v>
      </c>
      <c r="C47" s="267" t="s">
        <v>82</v>
      </c>
      <c r="D47" s="268">
        <v>45260</v>
      </c>
      <c r="E47" s="267">
        <v>233.4</v>
      </c>
      <c r="F47" s="267">
        <v>234.48333333333335</v>
      </c>
      <c r="G47" s="269">
        <v>230.2166666666667</v>
      </c>
      <c r="H47" s="269">
        <v>227.03333333333336</v>
      </c>
      <c r="I47" s="269">
        <v>222.76666666666671</v>
      </c>
      <c r="J47" s="269">
        <v>237.66666666666669</v>
      </c>
      <c r="K47" s="269">
        <v>241.93333333333334</v>
      </c>
      <c r="L47" s="269">
        <v>245.11666666666667</v>
      </c>
      <c r="M47" s="270">
        <v>238.75</v>
      </c>
      <c r="N47" s="270">
        <v>231.3</v>
      </c>
      <c r="O47" s="270">
        <v>39442500</v>
      </c>
      <c r="P47" s="271">
        <v>2.7966694209623087E-3</v>
      </c>
    </row>
    <row r="48" spans="1:16" ht="12.75" customHeight="1">
      <c r="A48" s="262">
        <v>38</v>
      </c>
      <c r="B48" s="275" t="s">
        <v>56</v>
      </c>
      <c r="C48" s="267" t="s">
        <v>83</v>
      </c>
      <c r="D48" s="268">
        <v>45260</v>
      </c>
      <c r="E48" s="267">
        <v>21279.1</v>
      </c>
      <c r="F48" s="267">
        <v>21207.75</v>
      </c>
      <c r="G48" s="269">
        <v>21071.599999999999</v>
      </c>
      <c r="H48" s="269">
        <v>20864.099999999999</v>
      </c>
      <c r="I48" s="269">
        <v>20727.949999999997</v>
      </c>
      <c r="J48" s="269">
        <v>21415.25</v>
      </c>
      <c r="K48" s="269">
        <v>21551.4</v>
      </c>
      <c r="L48" s="269">
        <v>21758.9</v>
      </c>
      <c r="M48" s="270">
        <v>21343.9</v>
      </c>
      <c r="N48" s="270">
        <v>21000.25</v>
      </c>
      <c r="O48" s="270">
        <v>163550</v>
      </c>
      <c r="P48" s="271">
        <v>1.1440940012368584E-2</v>
      </c>
    </row>
    <row r="49" spans="1:16" ht="12.75" customHeight="1">
      <c r="A49" s="262">
        <v>39</v>
      </c>
      <c r="B49" s="275" t="s">
        <v>84</v>
      </c>
      <c r="C49" s="267" t="s">
        <v>85</v>
      </c>
      <c r="D49" s="268">
        <v>45260</v>
      </c>
      <c r="E49" s="267">
        <v>424.7</v>
      </c>
      <c r="F49" s="267">
        <v>421.36666666666662</v>
      </c>
      <c r="G49" s="269">
        <v>416.23333333333323</v>
      </c>
      <c r="H49" s="269">
        <v>407.76666666666659</v>
      </c>
      <c r="I49" s="269">
        <v>402.63333333333321</v>
      </c>
      <c r="J49" s="269">
        <v>429.83333333333326</v>
      </c>
      <c r="K49" s="269">
        <v>434.96666666666658</v>
      </c>
      <c r="L49" s="269">
        <v>443.43333333333328</v>
      </c>
      <c r="M49" s="270">
        <v>426.5</v>
      </c>
      <c r="N49" s="270">
        <v>412.9</v>
      </c>
      <c r="O49" s="270">
        <v>38865600</v>
      </c>
      <c r="P49" s="271">
        <v>9.8829516539440207E-2</v>
      </c>
    </row>
    <row r="50" spans="1:16" ht="12.75" customHeight="1">
      <c r="A50" s="262">
        <v>40</v>
      </c>
      <c r="B50" s="275" t="s">
        <v>59</v>
      </c>
      <c r="C50" s="267" t="s">
        <v>86</v>
      </c>
      <c r="D50" s="268">
        <v>45260</v>
      </c>
      <c r="E50" s="267">
        <v>4707</v>
      </c>
      <c r="F50" s="267">
        <v>4689.583333333333</v>
      </c>
      <c r="G50" s="269">
        <v>4664.3166666666657</v>
      </c>
      <c r="H50" s="269">
        <v>4621.6333333333323</v>
      </c>
      <c r="I50" s="269">
        <v>4596.366666666665</v>
      </c>
      <c r="J50" s="269">
        <v>4732.2666666666664</v>
      </c>
      <c r="K50" s="269">
        <v>4757.5333333333347</v>
      </c>
      <c r="L50" s="269">
        <v>4800.2166666666672</v>
      </c>
      <c r="M50" s="270">
        <v>4714.8500000000004</v>
      </c>
      <c r="N50" s="270">
        <v>4646.8999999999996</v>
      </c>
      <c r="O50" s="270">
        <v>2211200</v>
      </c>
      <c r="P50" s="271">
        <v>2.8082573925981031E-2</v>
      </c>
    </row>
    <row r="51" spans="1:16" ht="12.75" customHeight="1">
      <c r="A51" s="262">
        <v>41</v>
      </c>
      <c r="B51" s="275" t="s">
        <v>87</v>
      </c>
      <c r="C51" s="272" t="s">
        <v>88</v>
      </c>
      <c r="D51" s="268">
        <v>45260</v>
      </c>
      <c r="E51" s="267">
        <v>613.6</v>
      </c>
      <c r="F51" s="267">
        <v>611.08333333333337</v>
      </c>
      <c r="G51" s="269">
        <v>603.91666666666674</v>
      </c>
      <c r="H51" s="269">
        <v>594.23333333333335</v>
      </c>
      <c r="I51" s="269">
        <v>587.06666666666672</v>
      </c>
      <c r="J51" s="269">
        <v>620.76666666666677</v>
      </c>
      <c r="K51" s="269">
        <v>627.93333333333351</v>
      </c>
      <c r="L51" s="269">
        <v>637.61666666666679</v>
      </c>
      <c r="M51" s="270">
        <v>618.25</v>
      </c>
      <c r="N51" s="270">
        <v>601.4</v>
      </c>
      <c r="O51" s="270">
        <v>6615000</v>
      </c>
      <c r="P51" s="271">
        <v>2.749301025163094E-2</v>
      </c>
    </row>
    <row r="52" spans="1:16" ht="12.75" customHeight="1">
      <c r="A52" s="262">
        <v>42</v>
      </c>
      <c r="B52" s="275" t="s">
        <v>63</v>
      </c>
      <c r="C52" s="267" t="s">
        <v>89</v>
      </c>
      <c r="D52" s="268">
        <v>45260</v>
      </c>
      <c r="E52" s="267">
        <v>397.1</v>
      </c>
      <c r="F52" s="267">
        <v>395.66666666666669</v>
      </c>
      <c r="G52" s="269">
        <v>391.73333333333335</v>
      </c>
      <c r="H52" s="269">
        <v>386.36666666666667</v>
      </c>
      <c r="I52" s="269">
        <v>382.43333333333334</v>
      </c>
      <c r="J52" s="269">
        <v>401.03333333333336</v>
      </c>
      <c r="K52" s="269">
        <v>404.96666666666664</v>
      </c>
      <c r="L52" s="269">
        <v>410.33333333333337</v>
      </c>
      <c r="M52" s="270">
        <v>399.6</v>
      </c>
      <c r="N52" s="270">
        <v>390.3</v>
      </c>
      <c r="O52" s="270">
        <v>47844000</v>
      </c>
      <c r="P52" s="271">
        <v>1.1184661036293083E-2</v>
      </c>
    </row>
    <row r="53" spans="1:16" ht="12.75" customHeight="1">
      <c r="A53" s="262">
        <v>43</v>
      </c>
      <c r="B53" s="275" t="s">
        <v>68</v>
      </c>
      <c r="C53" s="274" t="s">
        <v>90</v>
      </c>
      <c r="D53" s="268">
        <v>45260</v>
      </c>
      <c r="E53" s="267">
        <v>757.45</v>
      </c>
      <c r="F53" s="267">
        <v>757.11666666666667</v>
      </c>
      <c r="G53" s="269">
        <v>753.08333333333337</v>
      </c>
      <c r="H53" s="269">
        <v>748.7166666666667</v>
      </c>
      <c r="I53" s="269">
        <v>744.68333333333339</v>
      </c>
      <c r="J53" s="269">
        <v>761.48333333333335</v>
      </c>
      <c r="K53" s="269">
        <v>765.51666666666665</v>
      </c>
      <c r="L53" s="269">
        <v>769.88333333333333</v>
      </c>
      <c r="M53" s="270">
        <v>761.15</v>
      </c>
      <c r="N53" s="270">
        <v>752.75</v>
      </c>
      <c r="O53" s="270">
        <v>3958500</v>
      </c>
      <c r="P53" s="271">
        <v>-1.264591439688716E-2</v>
      </c>
    </row>
    <row r="54" spans="1:16" ht="12.75" customHeight="1">
      <c r="A54" s="262">
        <v>44</v>
      </c>
      <c r="B54" s="275" t="s">
        <v>45</v>
      </c>
      <c r="C54" s="272" t="s">
        <v>91</v>
      </c>
      <c r="D54" s="268">
        <v>45260</v>
      </c>
      <c r="E54" s="267">
        <v>315.10000000000002</v>
      </c>
      <c r="F54" s="267">
        <v>313.34999999999997</v>
      </c>
      <c r="G54" s="269">
        <v>309.74999999999994</v>
      </c>
      <c r="H54" s="269">
        <v>304.39999999999998</v>
      </c>
      <c r="I54" s="269">
        <v>300.79999999999995</v>
      </c>
      <c r="J54" s="269">
        <v>318.69999999999993</v>
      </c>
      <c r="K54" s="269">
        <v>322.29999999999995</v>
      </c>
      <c r="L54" s="269">
        <v>327.64999999999992</v>
      </c>
      <c r="M54" s="270">
        <v>316.95</v>
      </c>
      <c r="N54" s="270">
        <v>308</v>
      </c>
      <c r="O54" s="270">
        <v>14436200</v>
      </c>
      <c r="P54" s="271">
        <v>5.2924053982535066E-3</v>
      </c>
    </row>
    <row r="55" spans="1:16" ht="12.75" customHeight="1">
      <c r="A55" s="262">
        <v>45</v>
      </c>
      <c r="B55" s="275" t="s">
        <v>68</v>
      </c>
      <c r="C55" s="267" t="s">
        <v>92</v>
      </c>
      <c r="D55" s="268">
        <v>45260</v>
      </c>
      <c r="E55" s="267">
        <v>1109.4000000000001</v>
      </c>
      <c r="F55" s="267">
        <v>1103.1833333333334</v>
      </c>
      <c r="G55" s="269">
        <v>1094.3666666666668</v>
      </c>
      <c r="H55" s="269">
        <v>1079.3333333333335</v>
      </c>
      <c r="I55" s="269">
        <v>1070.5166666666669</v>
      </c>
      <c r="J55" s="269">
        <v>1118.2166666666667</v>
      </c>
      <c r="K55" s="269">
        <v>1127.0333333333333</v>
      </c>
      <c r="L55" s="269">
        <v>1142.0666666666666</v>
      </c>
      <c r="M55" s="270">
        <v>1112</v>
      </c>
      <c r="N55" s="270">
        <v>1088.1500000000001</v>
      </c>
      <c r="O55" s="270">
        <v>14084375</v>
      </c>
      <c r="P55" s="271">
        <v>-1.3828716467550654E-2</v>
      </c>
    </row>
    <row r="56" spans="1:16" ht="12.75" customHeight="1">
      <c r="A56" s="262">
        <v>46</v>
      </c>
      <c r="B56" s="275" t="s">
        <v>43</v>
      </c>
      <c r="C56" s="267" t="s">
        <v>93</v>
      </c>
      <c r="D56" s="268">
        <v>45260</v>
      </c>
      <c r="E56" s="267">
        <v>1194.0999999999999</v>
      </c>
      <c r="F56" s="267">
        <v>1195.1000000000001</v>
      </c>
      <c r="G56" s="269">
        <v>1187.2000000000003</v>
      </c>
      <c r="H56" s="269">
        <v>1180.3000000000002</v>
      </c>
      <c r="I56" s="269">
        <v>1172.4000000000003</v>
      </c>
      <c r="J56" s="269">
        <v>1202.0000000000002</v>
      </c>
      <c r="K56" s="269">
        <v>1209.9000000000003</v>
      </c>
      <c r="L56" s="269">
        <v>1216.8000000000002</v>
      </c>
      <c r="M56" s="270">
        <v>1203</v>
      </c>
      <c r="N56" s="270">
        <v>1188.2</v>
      </c>
      <c r="O56" s="270">
        <v>13252850</v>
      </c>
      <c r="P56" s="271">
        <v>1.8329837179102988E-2</v>
      </c>
    </row>
    <row r="57" spans="1:16" ht="12.75" customHeight="1">
      <c r="A57" s="262">
        <v>47</v>
      </c>
      <c r="B57" s="275" t="s">
        <v>45</v>
      </c>
      <c r="C57" s="267" t="s">
        <v>94</v>
      </c>
      <c r="D57" s="268">
        <v>45260</v>
      </c>
      <c r="E57" s="267">
        <v>342</v>
      </c>
      <c r="F57" s="267">
        <v>339.46666666666664</v>
      </c>
      <c r="G57" s="269">
        <v>336.13333333333327</v>
      </c>
      <c r="H57" s="269">
        <v>330.26666666666665</v>
      </c>
      <c r="I57" s="269">
        <v>326.93333333333328</v>
      </c>
      <c r="J57" s="269">
        <v>345.33333333333326</v>
      </c>
      <c r="K57" s="269">
        <v>348.66666666666663</v>
      </c>
      <c r="L57" s="269">
        <v>354.53333333333325</v>
      </c>
      <c r="M57" s="270">
        <v>342.8</v>
      </c>
      <c r="N57" s="270">
        <v>333.6</v>
      </c>
      <c r="O57" s="270">
        <v>68512500</v>
      </c>
      <c r="P57" s="271">
        <v>5.2419354838709679E-2</v>
      </c>
    </row>
    <row r="58" spans="1:16" ht="12.75" customHeight="1">
      <c r="A58" s="262">
        <v>48</v>
      </c>
      <c r="B58" s="275" t="s">
        <v>87</v>
      </c>
      <c r="C58" s="267" t="s">
        <v>95</v>
      </c>
      <c r="D58" s="268">
        <v>45260</v>
      </c>
      <c r="E58" s="267">
        <v>5577.3</v>
      </c>
      <c r="F58" s="267">
        <v>5577.6333333333341</v>
      </c>
      <c r="G58" s="269">
        <v>5506.2166666666681</v>
      </c>
      <c r="H58" s="269">
        <v>5435.1333333333341</v>
      </c>
      <c r="I58" s="269">
        <v>5363.7166666666681</v>
      </c>
      <c r="J58" s="269">
        <v>5648.7166666666681</v>
      </c>
      <c r="K58" s="269">
        <v>5720.1333333333341</v>
      </c>
      <c r="L58" s="269">
        <v>5791.2166666666681</v>
      </c>
      <c r="M58" s="270">
        <v>5649.05</v>
      </c>
      <c r="N58" s="270">
        <v>5506.55</v>
      </c>
      <c r="O58" s="270">
        <v>1241400</v>
      </c>
      <c r="P58" s="271">
        <v>5.6285896617740909E-2</v>
      </c>
    </row>
    <row r="59" spans="1:16" ht="12.75" customHeight="1">
      <c r="A59" s="262">
        <v>49</v>
      </c>
      <c r="B59" s="275" t="s">
        <v>59</v>
      </c>
      <c r="C59" s="267" t="s">
        <v>96</v>
      </c>
      <c r="D59" s="268">
        <v>45260</v>
      </c>
      <c r="E59" s="267">
        <v>2181.9499999999998</v>
      </c>
      <c r="F59" s="267">
        <v>2183.9333333333329</v>
      </c>
      <c r="G59" s="269">
        <v>2168.016666666666</v>
      </c>
      <c r="H59" s="269">
        <v>2154.083333333333</v>
      </c>
      <c r="I59" s="269">
        <v>2138.1666666666661</v>
      </c>
      <c r="J59" s="269">
        <v>2197.8666666666659</v>
      </c>
      <c r="K59" s="269">
        <v>2213.7833333333328</v>
      </c>
      <c r="L59" s="269">
        <v>2227.7166666666658</v>
      </c>
      <c r="M59" s="270">
        <v>2199.85</v>
      </c>
      <c r="N59" s="270">
        <v>2170</v>
      </c>
      <c r="O59" s="270">
        <v>3700900</v>
      </c>
      <c r="P59" s="271">
        <v>6.5683008091385053E-3</v>
      </c>
    </row>
    <row r="60" spans="1:16" ht="12.75" customHeight="1">
      <c r="A60" s="262">
        <v>50</v>
      </c>
      <c r="B60" s="275" t="s">
        <v>45</v>
      </c>
      <c r="C60" s="267" t="s">
        <v>97</v>
      </c>
      <c r="D60" s="268">
        <v>45260</v>
      </c>
      <c r="E60" s="267">
        <v>766.65</v>
      </c>
      <c r="F60" s="267">
        <v>761.44999999999993</v>
      </c>
      <c r="G60" s="269">
        <v>752.44999999999982</v>
      </c>
      <c r="H60" s="269">
        <v>738.24999999999989</v>
      </c>
      <c r="I60" s="269">
        <v>729.24999999999977</v>
      </c>
      <c r="J60" s="269">
        <v>775.64999999999986</v>
      </c>
      <c r="K60" s="269">
        <v>784.65000000000009</v>
      </c>
      <c r="L60" s="269">
        <v>798.84999999999991</v>
      </c>
      <c r="M60" s="270">
        <v>770.45</v>
      </c>
      <c r="N60" s="270">
        <v>747.25</v>
      </c>
      <c r="O60" s="270">
        <v>6817000</v>
      </c>
      <c r="P60" s="271">
        <v>3.3191876326159442E-2</v>
      </c>
    </row>
    <row r="61" spans="1:16" ht="12.75" customHeight="1">
      <c r="A61" s="262">
        <v>51</v>
      </c>
      <c r="B61" s="275" t="s">
        <v>45</v>
      </c>
      <c r="C61" s="274" t="s">
        <v>98</v>
      </c>
      <c r="D61" s="268">
        <v>45260</v>
      </c>
      <c r="E61" s="267">
        <v>1123.2</v>
      </c>
      <c r="F61" s="267">
        <v>1125.0999999999999</v>
      </c>
      <c r="G61" s="269">
        <v>1113.1999999999998</v>
      </c>
      <c r="H61" s="269">
        <v>1103.1999999999998</v>
      </c>
      <c r="I61" s="269">
        <v>1091.2999999999997</v>
      </c>
      <c r="J61" s="269">
        <v>1135.0999999999999</v>
      </c>
      <c r="K61" s="269">
        <v>1147</v>
      </c>
      <c r="L61" s="269">
        <v>1157</v>
      </c>
      <c r="M61" s="270">
        <v>1137</v>
      </c>
      <c r="N61" s="270">
        <v>1115.0999999999999</v>
      </c>
      <c r="O61" s="270">
        <v>1217300</v>
      </c>
      <c r="P61" s="271">
        <v>-5.0764192139737992E-2</v>
      </c>
    </row>
    <row r="62" spans="1:16" ht="12.75" customHeight="1">
      <c r="A62" s="262">
        <v>52</v>
      </c>
      <c r="B62" s="275" t="s">
        <v>41</v>
      </c>
      <c r="C62" s="272" t="s">
        <v>99</v>
      </c>
      <c r="D62" s="268">
        <v>45260</v>
      </c>
      <c r="E62" s="267">
        <v>284.2</v>
      </c>
      <c r="F62" s="267">
        <v>284.2</v>
      </c>
      <c r="G62" s="269">
        <v>280.84999999999997</v>
      </c>
      <c r="H62" s="269">
        <v>277.5</v>
      </c>
      <c r="I62" s="269">
        <v>274.14999999999998</v>
      </c>
      <c r="J62" s="269">
        <v>287.54999999999995</v>
      </c>
      <c r="K62" s="269">
        <v>290.89999999999998</v>
      </c>
      <c r="L62" s="269">
        <v>294.24999999999994</v>
      </c>
      <c r="M62" s="270">
        <v>287.55</v>
      </c>
      <c r="N62" s="270">
        <v>280.85000000000002</v>
      </c>
      <c r="O62" s="270">
        <v>12621600</v>
      </c>
      <c r="P62" s="271">
        <v>-9.3246679853065846E-3</v>
      </c>
    </row>
    <row r="63" spans="1:16" ht="12.75" customHeight="1">
      <c r="A63" s="262">
        <v>53</v>
      </c>
      <c r="B63" s="275" t="s">
        <v>63</v>
      </c>
      <c r="C63" s="267" t="s">
        <v>100</v>
      </c>
      <c r="D63" s="268">
        <v>45260</v>
      </c>
      <c r="E63" s="267">
        <v>147.4</v>
      </c>
      <c r="F63" s="267">
        <v>146.83333333333334</v>
      </c>
      <c r="G63" s="269">
        <v>145.31666666666669</v>
      </c>
      <c r="H63" s="269">
        <v>143.23333333333335</v>
      </c>
      <c r="I63" s="269">
        <v>141.7166666666667</v>
      </c>
      <c r="J63" s="269">
        <v>148.91666666666669</v>
      </c>
      <c r="K63" s="269">
        <v>150.43333333333334</v>
      </c>
      <c r="L63" s="269">
        <v>152.51666666666668</v>
      </c>
      <c r="M63" s="270">
        <v>148.35</v>
      </c>
      <c r="N63" s="270">
        <v>144.75</v>
      </c>
      <c r="O63" s="270">
        <v>35365000</v>
      </c>
      <c r="P63" s="271">
        <v>-3.5850599781897495E-2</v>
      </c>
    </row>
    <row r="64" spans="1:16" ht="12.75" customHeight="1">
      <c r="A64" s="262">
        <v>54</v>
      </c>
      <c r="B64" s="275" t="s">
        <v>41</v>
      </c>
      <c r="C64" s="267" t="s">
        <v>101</v>
      </c>
      <c r="D64" s="268">
        <v>45260</v>
      </c>
      <c r="E64" s="267">
        <v>1880.3</v>
      </c>
      <c r="F64" s="267">
        <v>1870.9499999999998</v>
      </c>
      <c r="G64" s="269">
        <v>1859.2999999999997</v>
      </c>
      <c r="H64" s="269">
        <v>1838.3</v>
      </c>
      <c r="I64" s="269">
        <v>1826.6499999999999</v>
      </c>
      <c r="J64" s="269">
        <v>1891.9499999999996</v>
      </c>
      <c r="K64" s="269">
        <v>1903.5999999999997</v>
      </c>
      <c r="L64" s="269">
        <v>1924.5999999999995</v>
      </c>
      <c r="M64" s="270">
        <v>1882.6</v>
      </c>
      <c r="N64" s="270">
        <v>1849.95</v>
      </c>
      <c r="O64" s="270">
        <v>3982800</v>
      </c>
      <c r="P64" s="271">
        <v>6.0044714148834236E-2</v>
      </c>
    </row>
    <row r="65" spans="1:16" ht="12.75" customHeight="1">
      <c r="A65" s="262">
        <v>55</v>
      </c>
      <c r="B65" s="275" t="s">
        <v>59</v>
      </c>
      <c r="C65" s="267" t="s">
        <v>102</v>
      </c>
      <c r="D65" s="268">
        <v>45260</v>
      </c>
      <c r="E65" s="267">
        <v>534.85</v>
      </c>
      <c r="F65" s="267">
        <v>534.78333333333342</v>
      </c>
      <c r="G65" s="269">
        <v>531.61666666666679</v>
      </c>
      <c r="H65" s="269">
        <v>528.38333333333333</v>
      </c>
      <c r="I65" s="269">
        <v>525.2166666666667</v>
      </c>
      <c r="J65" s="269">
        <v>538.01666666666688</v>
      </c>
      <c r="K65" s="269">
        <v>541.18333333333362</v>
      </c>
      <c r="L65" s="269">
        <v>544.41666666666697</v>
      </c>
      <c r="M65" s="270">
        <v>537.95000000000005</v>
      </c>
      <c r="N65" s="270">
        <v>531.54999999999995</v>
      </c>
      <c r="O65" s="270">
        <v>20720000</v>
      </c>
      <c r="P65" s="271">
        <v>2.4158171146122953E-2</v>
      </c>
    </row>
    <row r="66" spans="1:16" ht="12.75" customHeight="1">
      <c r="A66" s="262">
        <v>56</v>
      </c>
      <c r="B66" s="275" t="s">
        <v>49</v>
      </c>
      <c r="C66" s="272" t="s">
        <v>103</v>
      </c>
      <c r="D66" s="268">
        <v>45260</v>
      </c>
      <c r="E66" s="267">
        <v>2211.8000000000002</v>
      </c>
      <c r="F66" s="267">
        <v>2224.5833333333335</v>
      </c>
      <c r="G66" s="269">
        <v>2193.3666666666668</v>
      </c>
      <c r="H66" s="269">
        <v>2174.9333333333334</v>
      </c>
      <c r="I66" s="269">
        <v>2143.7166666666667</v>
      </c>
      <c r="J66" s="269">
        <v>2243.0166666666669</v>
      </c>
      <c r="K66" s="269">
        <v>2274.2333333333331</v>
      </c>
      <c r="L66" s="269">
        <v>2292.666666666667</v>
      </c>
      <c r="M66" s="270">
        <v>2255.8000000000002</v>
      </c>
      <c r="N66" s="270">
        <v>2206.15</v>
      </c>
      <c r="O66" s="270">
        <v>2231750</v>
      </c>
      <c r="P66" s="271">
        <v>6.0087875549222181E-2</v>
      </c>
    </row>
    <row r="67" spans="1:16" ht="12.75" customHeight="1">
      <c r="A67" s="262">
        <v>57</v>
      </c>
      <c r="B67" s="275" t="s">
        <v>39</v>
      </c>
      <c r="C67" s="267" t="s">
        <v>104</v>
      </c>
      <c r="D67" s="268">
        <v>45260</v>
      </c>
      <c r="E67" s="267">
        <v>2182.15</v>
      </c>
      <c r="F67" s="267">
        <v>2193.7166666666667</v>
      </c>
      <c r="G67" s="269">
        <v>2160.4333333333334</v>
      </c>
      <c r="H67" s="269">
        <v>2138.7166666666667</v>
      </c>
      <c r="I67" s="269">
        <v>2105.4333333333334</v>
      </c>
      <c r="J67" s="269">
        <v>2215.4333333333334</v>
      </c>
      <c r="K67" s="269">
        <v>2248.7166666666672</v>
      </c>
      <c r="L67" s="269">
        <v>2270.4333333333334</v>
      </c>
      <c r="M67" s="270">
        <v>2227</v>
      </c>
      <c r="N67" s="270">
        <v>2172</v>
      </c>
      <c r="O67" s="270">
        <v>2530200</v>
      </c>
      <c r="P67" s="271">
        <v>-3.0240312751523515E-2</v>
      </c>
    </row>
    <row r="68" spans="1:16" ht="12.75" customHeight="1">
      <c r="A68" s="262">
        <v>58</v>
      </c>
      <c r="B68" s="275" t="s">
        <v>45</v>
      </c>
      <c r="C68" s="272" t="s">
        <v>105</v>
      </c>
      <c r="D68" s="268">
        <v>45260</v>
      </c>
      <c r="E68" s="267">
        <v>134.15</v>
      </c>
      <c r="F68" s="267">
        <v>135.03333333333333</v>
      </c>
      <c r="G68" s="269">
        <v>132.76666666666665</v>
      </c>
      <c r="H68" s="269">
        <v>131.38333333333333</v>
      </c>
      <c r="I68" s="269">
        <v>129.11666666666665</v>
      </c>
      <c r="J68" s="269">
        <v>136.41666666666666</v>
      </c>
      <c r="K68" s="269">
        <v>138.68333333333337</v>
      </c>
      <c r="L68" s="269">
        <v>140.06666666666666</v>
      </c>
      <c r="M68" s="270">
        <v>137.30000000000001</v>
      </c>
      <c r="N68" s="270">
        <v>133.65</v>
      </c>
      <c r="O68" s="270">
        <v>15420800</v>
      </c>
      <c r="P68" s="271">
        <v>4.0497685653752211E-2</v>
      </c>
    </row>
    <row r="69" spans="1:16" ht="12.75" customHeight="1">
      <c r="A69" s="262">
        <v>59</v>
      </c>
      <c r="B69" s="275" t="s">
        <v>43</v>
      </c>
      <c r="C69" s="267" t="s">
        <v>106</v>
      </c>
      <c r="D69" s="268">
        <v>45260</v>
      </c>
      <c r="E69" s="267">
        <v>3760.4</v>
      </c>
      <c r="F69" s="267">
        <v>3765.3833333333332</v>
      </c>
      <c r="G69" s="269">
        <v>3743.1166666666663</v>
      </c>
      <c r="H69" s="269">
        <v>3725.833333333333</v>
      </c>
      <c r="I69" s="269">
        <v>3703.5666666666662</v>
      </c>
      <c r="J69" s="269">
        <v>3782.6666666666665</v>
      </c>
      <c r="K69" s="269">
        <v>3804.9333333333329</v>
      </c>
      <c r="L69" s="269">
        <v>3822.2166666666667</v>
      </c>
      <c r="M69" s="270">
        <v>3787.65</v>
      </c>
      <c r="N69" s="270">
        <v>3748.1</v>
      </c>
      <c r="O69" s="270">
        <v>2949400</v>
      </c>
      <c r="P69" s="271">
        <v>1.9143054595715272E-2</v>
      </c>
    </row>
    <row r="70" spans="1:16" ht="12.75" customHeight="1">
      <c r="A70" s="262">
        <v>60</v>
      </c>
      <c r="B70" s="275" t="s">
        <v>45</v>
      </c>
      <c r="C70" s="274" t="s">
        <v>107</v>
      </c>
      <c r="D70" s="268">
        <v>45260</v>
      </c>
      <c r="E70" s="267">
        <v>5293.75</v>
      </c>
      <c r="F70" s="267">
        <v>5292.8</v>
      </c>
      <c r="G70" s="269">
        <v>5270.9500000000007</v>
      </c>
      <c r="H70" s="269">
        <v>5248.1500000000005</v>
      </c>
      <c r="I70" s="269">
        <v>5226.3000000000011</v>
      </c>
      <c r="J70" s="269">
        <v>5315.6</v>
      </c>
      <c r="K70" s="269">
        <v>5337.4500000000007</v>
      </c>
      <c r="L70" s="269">
        <v>5360.25</v>
      </c>
      <c r="M70" s="270">
        <v>5314.65</v>
      </c>
      <c r="N70" s="270">
        <v>5270</v>
      </c>
      <c r="O70" s="270">
        <v>1262800</v>
      </c>
      <c r="P70" s="271">
        <v>-2.2146507666098807E-2</v>
      </c>
    </row>
    <row r="71" spans="1:16" ht="12.75" customHeight="1">
      <c r="A71" s="262">
        <v>61</v>
      </c>
      <c r="B71" s="275" t="s">
        <v>108</v>
      </c>
      <c r="C71" s="267" t="s">
        <v>109</v>
      </c>
      <c r="D71" s="268">
        <v>45260</v>
      </c>
      <c r="E71" s="267">
        <v>629.29999999999995</v>
      </c>
      <c r="F71" s="267">
        <v>627.56666666666661</v>
      </c>
      <c r="G71" s="269">
        <v>622.33333333333326</v>
      </c>
      <c r="H71" s="269">
        <v>615.36666666666667</v>
      </c>
      <c r="I71" s="269">
        <v>610.13333333333333</v>
      </c>
      <c r="J71" s="269">
        <v>634.53333333333319</v>
      </c>
      <c r="K71" s="269">
        <v>639.76666666666654</v>
      </c>
      <c r="L71" s="269">
        <v>646.73333333333312</v>
      </c>
      <c r="M71" s="270">
        <v>632.79999999999995</v>
      </c>
      <c r="N71" s="270">
        <v>620.6</v>
      </c>
      <c r="O71" s="270">
        <v>37813050</v>
      </c>
      <c r="P71" s="271">
        <v>-2.3645194274028631E-2</v>
      </c>
    </row>
    <row r="72" spans="1:16" ht="12.75" customHeight="1">
      <c r="A72" s="262">
        <v>62</v>
      </c>
      <c r="B72" s="275" t="s">
        <v>43</v>
      </c>
      <c r="C72" s="267" t="s">
        <v>110</v>
      </c>
      <c r="D72" s="268">
        <v>45260</v>
      </c>
      <c r="E72" s="267">
        <v>5674.3</v>
      </c>
      <c r="F72" s="267">
        <v>5677.333333333333</v>
      </c>
      <c r="G72" s="269">
        <v>5647.4166666666661</v>
      </c>
      <c r="H72" s="269">
        <v>5620.5333333333328</v>
      </c>
      <c r="I72" s="269">
        <v>5590.6166666666659</v>
      </c>
      <c r="J72" s="269">
        <v>5704.2166666666662</v>
      </c>
      <c r="K72" s="269">
        <v>5734.1333333333323</v>
      </c>
      <c r="L72" s="269">
        <v>5761.0166666666664</v>
      </c>
      <c r="M72" s="270">
        <v>5707.25</v>
      </c>
      <c r="N72" s="270">
        <v>5650.45</v>
      </c>
      <c r="O72" s="270">
        <v>3251625</v>
      </c>
      <c r="P72" s="271">
        <v>-1.2639489865634252E-2</v>
      </c>
    </row>
    <row r="73" spans="1:16" ht="12.75" customHeight="1">
      <c r="A73" s="262">
        <v>63</v>
      </c>
      <c r="B73" s="275" t="s">
        <v>56</v>
      </c>
      <c r="C73" s="267" t="s">
        <v>111</v>
      </c>
      <c r="D73" s="268">
        <v>45260</v>
      </c>
      <c r="E73" s="267">
        <v>3834.5</v>
      </c>
      <c r="F73" s="267">
        <v>3840.1666666666665</v>
      </c>
      <c r="G73" s="269">
        <v>3780.6333333333332</v>
      </c>
      <c r="H73" s="269">
        <v>3726.7666666666669</v>
      </c>
      <c r="I73" s="269">
        <v>3667.2333333333336</v>
      </c>
      <c r="J73" s="269">
        <v>3894.0333333333328</v>
      </c>
      <c r="K73" s="269">
        <v>3953.5666666666666</v>
      </c>
      <c r="L73" s="269">
        <v>4007.4333333333325</v>
      </c>
      <c r="M73" s="270">
        <v>3899.7</v>
      </c>
      <c r="N73" s="270">
        <v>3786.3</v>
      </c>
      <c r="O73" s="270">
        <v>3254650</v>
      </c>
      <c r="P73" s="271">
        <v>7.3119211395764501E-3</v>
      </c>
    </row>
    <row r="74" spans="1:16" ht="12.75" customHeight="1">
      <c r="A74" s="262">
        <v>64</v>
      </c>
      <c r="B74" s="275" t="s">
        <v>56</v>
      </c>
      <c r="C74" s="267" t="s">
        <v>112</v>
      </c>
      <c r="D74" s="268">
        <v>45260</v>
      </c>
      <c r="E74" s="267">
        <v>3207.35</v>
      </c>
      <c r="F74" s="267">
        <v>3221.5833333333335</v>
      </c>
      <c r="G74" s="269">
        <v>3184.9666666666672</v>
      </c>
      <c r="H74" s="269">
        <v>3162.5833333333335</v>
      </c>
      <c r="I74" s="269">
        <v>3125.9666666666672</v>
      </c>
      <c r="J74" s="269">
        <v>3243.9666666666672</v>
      </c>
      <c r="K74" s="269">
        <v>3280.583333333333</v>
      </c>
      <c r="L74" s="269">
        <v>3302.9666666666672</v>
      </c>
      <c r="M74" s="270">
        <v>3258.2</v>
      </c>
      <c r="N74" s="270">
        <v>3199.2</v>
      </c>
      <c r="O74" s="270">
        <v>1899700</v>
      </c>
      <c r="P74" s="271">
        <v>4.5874337623012872E-2</v>
      </c>
    </row>
    <row r="75" spans="1:16" ht="12.75" customHeight="1">
      <c r="A75" s="262">
        <v>65</v>
      </c>
      <c r="B75" s="275" t="s">
        <v>56</v>
      </c>
      <c r="C75" s="267" t="s">
        <v>113</v>
      </c>
      <c r="D75" s="268">
        <v>45260</v>
      </c>
      <c r="E75" s="267">
        <v>284.3</v>
      </c>
      <c r="F75" s="267">
        <v>283.93333333333334</v>
      </c>
      <c r="G75" s="269">
        <v>281.91666666666669</v>
      </c>
      <c r="H75" s="269">
        <v>279.53333333333336</v>
      </c>
      <c r="I75" s="269">
        <v>277.51666666666671</v>
      </c>
      <c r="J75" s="269">
        <v>286.31666666666666</v>
      </c>
      <c r="K75" s="269">
        <v>288.33333333333331</v>
      </c>
      <c r="L75" s="269">
        <v>290.71666666666664</v>
      </c>
      <c r="M75" s="270">
        <v>285.95</v>
      </c>
      <c r="N75" s="270">
        <v>281.55</v>
      </c>
      <c r="O75" s="270">
        <v>18968400</v>
      </c>
      <c r="P75" s="271">
        <v>-5.3869635482133235E-2</v>
      </c>
    </row>
    <row r="76" spans="1:16" ht="12.75" customHeight="1">
      <c r="A76" s="262">
        <v>66</v>
      </c>
      <c r="B76" s="275" t="s">
        <v>63</v>
      </c>
      <c r="C76" s="267" t="s">
        <v>114</v>
      </c>
      <c r="D76" s="268">
        <v>45260</v>
      </c>
      <c r="E76" s="267">
        <v>150.1</v>
      </c>
      <c r="F76" s="267">
        <v>148.61666666666667</v>
      </c>
      <c r="G76" s="269">
        <v>146.58333333333334</v>
      </c>
      <c r="H76" s="269">
        <v>143.06666666666666</v>
      </c>
      <c r="I76" s="269">
        <v>141.03333333333333</v>
      </c>
      <c r="J76" s="269">
        <v>152.13333333333335</v>
      </c>
      <c r="K76" s="269">
        <v>154.16666666666666</v>
      </c>
      <c r="L76" s="269">
        <v>157.68333333333337</v>
      </c>
      <c r="M76" s="270">
        <v>150.65</v>
      </c>
      <c r="N76" s="270">
        <v>145.1</v>
      </c>
      <c r="O76" s="270">
        <v>105640000</v>
      </c>
      <c r="P76" s="271">
        <v>-5.1237145808074001E-2</v>
      </c>
    </row>
    <row r="77" spans="1:16" ht="12.75" customHeight="1">
      <c r="A77" s="262">
        <v>67</v>
      </c>
      <c r="B77" s="275" t="s">
        <v>84</v>
      </c>
      <c r="C77" s="267" t="s">
        <v>115</v>
      </c>
      <c r="D77" s="268">
        <v>45260</v>
      </c>
      <c r="E77" s="267">
        <v>125.7</v>
      </c>
      <c r="F77" s="267">
        <v>125.36666666666667</v>
      </c>
      <c r="G77" s="269">
        <v>124.13333333333335</v>
      </c>
      <c r="H77" s="269">
        <v>122.56666666666668</v>
      </c>
      <c r="I77" s="269">
        <v>121.33333333333336</v>
      </c>
      <c r="J77" s="269">
        <v>126.93333333333335</v>
      </c>
      <c r="K77" s="269">
        <v>128.16666666666669</v>
      </c>
      <c r="L77" s="269">
        <v>129.73333333333335</v>
      </c>
      <c r="M77" s="270">
        <v>126.6</v>
      </c>
      <c r="N77" s="270">
        <v>123.8</v>
      </c>
      <c r="O77" s="270">
        <v>153788625</v>
      </c>
      <c r="P77" s="271">
        <v>6.0610841168675461E-2</v>
      </c>
    </row>
    <row r="78" spans="1:16" ht="12.75" customHeight="1">
      <c r="A78" s="262">
        <v>68</v>
      </c>
      <c r="B78" s="275" t="s">
        <v>43</v>
      </c>
      <c r="C78" s="267" t="s">
        <v>116</v>
      </c>
      <c r="D78" s="268">
        <v>45260</v>
      </c>
      <c r="E78" s="267">
        <v>772.95</v>
      </c>
      <c r="F78" s="267">
        <v>778.55000000000007</v>
      </c>
      <c r="G78" s="269">
        <v>765.80000000000018</v>
      </c>
      <c r="H78" s="269">
        <v>758.65000000000009</v>
      </c>
      <c r="I78" s="269">
        <v>745.9000000000002</v>
      </c>
      <c r="J78" s="269">
        <v>785.70000000000016</v>
      </c>
      <c r="K78" s="269">
        <v>798.44999999999993</v>
      </c>
      <c r="L78" s="269">
        <v>805.60000000000014</v>
      </c>
      <c r="M78" s="270">
        <v>791.3</v>
      </c>
      <c r="N78" s="270">
        <v>771.4</v>
      </c>
      <c r="O78" s="270">
        <v>11294050</v>
      </c>
      <c r="P78" s="271">
        <v>1.0311952785524353E-2</v>
      </c>
    </row>
    <row r="79" spans="1:16" ht="12.75" customHeight="1">
      <c r="A79" s="262">
        <v>69</v>
      </c>
      <c r="B79" s="275" t="s">
        <v>117</v>
      </c>
      <c r="C79" s="267" t="s">
        <v>118</v>
      </c>
      <c r="D79" s="268">
        <v>45260</v>
      </c>
      <c r="E79" s="267">
        <v>60.3</v>
      </c>
      <c r="F79" s="267">
        <v>60.516666666666673</v>
      </c>
      <c r="G79" s="269">
        <v>59.333333333333343</v>
      </c>
      <c r="H79" s="269">
        <v>58.366666666666667</v>
      </c>
      <c r="I79" s="269">
        <v>57.183333333333337</v>
      </c>
      <c r="J79" s="269">
        <v>61.483333333333348</v>
      </c>
      <c r="K79" s="269">
        <v>62.666666666666671</v>
      </c>
      <c r="L79" s="269">
        <v>63.633333333333354</v>
      </c>
      <c r="M79" s="270">
        <v>61.7</v>
      </c>
      <c r="N79" s="270">
        <v>59.55</v>
      </c>
      <c r="O79" s="270">
        <v>158118750</v>
      </c>
      <c r="P79" s="271">
        <v>2.3074683360023295E-2</v>
      </c>
    </row>
    <row r="80" spans="1:16" ht="12.75" customHeight="1">
      <c r="A80" s="262">
        <v>70</v>
      </c>
      <c r="B80" s="275" t="s">
        <v>45</v>
      </c>
      <c r="C80" s="273" t="s">
        <v>119</v>
      </c>
      <c r="D80" s="268">
        <v>45260</v>
      </c>
      <c r="E80" s="267">
        <v>687.8</v>
      </c>
      <c r="F80" s="267">
        <v>691.56666666666661</v>
      </c>
      <c r="G80" s="269">
        <v>683.23333333333323</v>
      </c>
      <c r="H80" s="269">
        <v>678.66666666666663</v>
      </c>
      <c r="I80" s="269">
        <v>670.33333333333326</v>
      </c>
      <c r="J80" s="269">
        <v>696.13333333333321</v>
      </c>
      <c r="K80" s="269">
        <v>704.4666666666667</v>
      </c>
      <c r="L80" s="269">
        <v>709.03333333333319</v>
      </c>
      <c r="M80" s="270">
        <v>699.9</v>
      </c>
      <c r="N80" s="270">
        <v>687</v>
      </c>
      <c r="O80" s="270">
        <v>9651200</v>
      </c>
      <c r="P80" s="271">
        <v>1.936015378278182E-2</v>
      </c>
    </row>
    <row r="81" spans="1:16" ht="12.75" customHeight="1">
      <c r="A81" s="262">
        <v>71</v>
      </c>
      <c r="B81" s="275" t="s">
        <v>59</v>
      </c>
      <c r="C81" s="267" t="s">
        <v>120</v>
      </c>
      <c r="D81" s="268">
        <v>45260</v>
      </c>
      <c r="E81" s="267">
        <v>1001.7</v>
      </c>
      <c r="F81" s="267">
        <v>1003.4666666666667</v>
      </c>
      <c r="G81" s="269">
        <v>994.13333333333344</v>
      </c>
      <c r="H81" s="269">
        <v>986.56666666666672</v>
      </c>
      <c r="I81" s="269">
        <v>977.23333333333346</v>
      </c>
      <c r="J81" s="269">
        <v>1011.0333333333334</v>
      </c>
      <c r="K81" s="269">
        <v>1020.3666666666667</v>
      </c>
      <c r="L81" s="269">
        <v>1027.9333333333334</v>
      </c>
      <c r="M81" s="270">
        <v>1012.8</v>
      </c>
      <c r="N81" s="270">
        <v>995.9</v>
      </c>
      <c r="O81" s="270">
        <v>8987500</v>
      </c>
      <c r="P81" s="271">
        <v>-2.2991629524948366E-2</v>
      </c>
    </row>
    <row r="82" spans="1:16" ht="12.75" customHeight="1">
      <c r="A82" s="262">
        <v>72</v>
      </c>
      <c r="B82" s="275" t="s">
        <v>108</v>
      </c>
      <c r="C82" s="267" t="s">
        <v>121</v>
      </c>
      <c r="D82" s="268">
        <v>45260</v>
      </c>
      <c r="E82" s="267">
        <v>1844.9</v>
      </c>
      <c r="F82" s="267">
        <v>1845.05</v>
      </c>
      <c r="G82" s="269">
        <v>1827.1</v>
      </c>
      <c r="H82" s="269">
        <v>1809.3</v>
      </c>
      <c r="I82" s="269">
        <v>1791.35</v>
      </c>
      <c r="J82" s="269">
        <v>1862.85</v>
      </c>
      <c r="K82" s="269">
        <v>1880.8000000000002</v>
      </c>
      <c r="L82" s="269">
        <v>1898.6</v>
      </c>
      <c r="M82" s="270">
        <v>1863</v>
      </c>
      <c r="N82" s="270">
        <v>1827.25</v>
      </c>
      <c r="O82" s="270">
        <v>3560125</v>
      </c>
      <c r="P82" s="271">
        <v>-2.4723487312947299E-2</v>
      </c>
    </row>
    <row r="83" spans="1:16" ht="12.75" customHeight="1">
      <c r="A83" s="262">
        <v>73</v>
      </c>
      <c r="B83" s="275" t="s">
        <v>43</v>
      </c>
      <c r="C83" s="267" t="s">
        <v>122</v>
      </c>
      <c r="D83" s="268">
        <v>45260</v>
      </c>
      <c r="E83" s="267">
        <v>377.5</v>
      </c>
      <c r="F83" s="267">
        <v>379.5</v>
      </c>
      <c r="G83" s="269">
        <v>371.2</v>
      </c>
      <c r="H83" s="269">
        <v>364.9</v>
      </c>
      <c r="I83" s="269">
        <v>356.59999999999997</v>
      </c>
      <c r="J83" s="269">
        <v>385.8</v>
      </c>
      <c r="K83" s="269">
        <v>394.09999999999997</v>
      </c>
      <c r="L83" s="269">
        <v>400.40000000000003</v>
      </c>
      <c r="M83" s="270">
        <v>387.8</v>
      </c>
      <c r="N83" s="270">
        <v>373.2</v>
      </c>
      <c r="O83" s="270">
        <v>11942000</v>
      </c>
      <c r="P83" s="271">
        <v>-0.12152420185375901</v>
      </c>
    </row>
    <row r="84" spans="1:16" ht="12.75" customHeight="1">
      <c r="A84" s="262">
        <v>74</v>
      </c>
      <c r="B84" s="275" t="s">
        <v>49</v>
      </c>
      <c r="C84" s="267" t="s">
        <v>123</v>
      </c>
      <c r="D84" s="268">
        <v>45260</v>
      </c>
      <c r="E84" s="267">
        <v>1977.75</v>
      </c>
      <c r="F84" s="267">
        <v>1972.3666666666668</v>
      </c>
      <c r="G84" s="269">
        <v>1958.2833333333335</v>
      </c>
      <c r="H84" s="269">
        <v>1938.8166666666668</v>
      </c>
      <c r="I84" s="269">
        <v>1924.7333333333336</v>
      </c>
      <c r="J84" s="269">
        <v>1991.8333333333335</v>
      </c>
      <c r="K84" s="269">
        <v>2005.9166666666665</v>
      </c>
      <c r="L84" s="269">
        <v>2025.3833333333334</v>
      </c>
      <c r="M84" s="270">
        <v>1986.45</v>
      </c>
      <c r="N84" s="270">
        <v>1952.9</v>
      </c>
      <c r="O84" s="270">
        <v>10776800</v>
      </c>
      <c r="P84" s="271">
        <v>2.0143884892086329E-2</v>
      </c>
    </row>
    <row r="85" spans="1:16" ht="12.75" customHeight="1">
      <c r="A85" s="262">
        <v>75</v>
      </c>
      <c r="B85" s="275" t="s">
        <v>84</v>
      </c>
      <c r="C85" s="267" t="s">
        <v>124</v>
      </c>
      <c r="D85" s="268">
        <v>45260</v>
      </c>
      <c r="E85" s="267">
        <v>428.9</v>
      </c>
      <c r="F85" s="267">
        <v>426.88333333333327</v>
      </c>
      <c r="G85" s="269">
        <v>423.81666666666655</v>
      </c>
      <c r="H85" s="269">
        <v>418.73333333333329</v>
      </c>
      <c r="I85" s="269">
        <v>415.66666666666657</v>
      </c>
      <c r="J85" s="269">
        <v>431.96666666666653</v>
      </c>
      <c r="K85" s="269">
        <v>435.03333333333325</v>
      </c>
      <c r="L85" s="269">
        <v>440.1166666666665</v>
      </c>
      <c r="M85" s="270">
        <v>429.95</v>
      </c>
      <c r="N85" s="270">
        <v>421.8</v>
      </c>
      <c r="O85" s="270">
        <v>8023750</v>
      </c>
      <c r="P85" s="271">
        <v>-1.9700671960904092E-2</v>
      </c>
    </row>
    <row r="86" spans="1:16" ht="12.75" customHeight="1">
      <c r="A86" s="262">
        <v>76</v>
      </c>
      <c r="B86" s="275" t="s">
        <v>45</v>
      </c>
      <c r="C86" s="274" t="s">
        <v>125</v>
      </c>
      <c r="D86" s="268">
        <v>45260</v>
      </c>
      <c r="E86" s="267">
        <v>2280.1</v>
      </c>
      <c r="F86" s="267">
        <v>2288.3833333333337</v>
      </c>
      <c r="G86" s="269">
        <v>2248.7666666666673</v>
      </c>
      <c r="H86" s="269">
        <v>2217.4333333333338</v>
      </c>
      <c r="I86" s="269">
        <v>2177.8166666666675</v>
      </c>
      <c r="J86" s="269">
        <v>2319.7166666666672</v>
      </c>
      <c r="K86" s="269">
        <v>2359.333333333333</v>
      </c>
      <c r="L86" s="269">
        <v>2390.666666666667</v>
      </c>
      <c r="M86" s="270">
        <v>2328</v>
      </c>
      <c r="N86" s="270">
        <v>2257.0500000000002</v>
      </c>
      <c r="O86" s="270">
        <v>8202900</v>
      </c>
      <c r="P86" s="271">
        <v>-9.3833780160857902E-3</v>
      </c>
    </row>
    <row r="87" spans="1:16" ht="12.75" customHeight="1">
      <c r="A87" s="262">
        <v>77</v>
      </c>
      <c r="B87" s="275" t="s">
        <v>41</v>
      </c>
      <c r="C87" s="267" t="s">
        <v>126</v>
      </c>
      <c r="D87" s="268">
        <v>45260</v>
      </c>
      <c r="E87" s="267">
        <v>1283.95</v>
      </c>
      <c r="F87" s="267">
        <v>1288.1666666666667</v>
      </c>
      <c r="G87" s="269">
        <v>1278.3333333333335</v>
      </c>
      <c r="H87" s="269">
        <v>1272.7166666666667</v>
      </c>
      <c r="I87" s="269">
        <v>1262.8833333333334</v>
      </c>
      <c r="J87" s="269">
        <v>1293.7833333333335</v>
      </c>
      <c r="K87" s="269">
        <v>1303.616666666667</v>
      </c>
      <c r="L87" s="269">
        <v>1309.2333333333336</v>
      </c>
      <c r="M87" s="270">
        <v>1298</v>
      </c>
      <c r="N87" s="270">
        <v>1282.55</v>
      </c>
      <c r="O87" s="270">
        <v>6478500</v>
      </c>
      <c r="P87" s="271">
        <v>7.856253889234598E-3</v>
      </c>
    </row>
    <row r="88" spans="1:16" ht="12.75" customHeight="1">
      <c r="A88" s="262">
        <v>78</v>
      </c>
      <c r="B88" s="275" t="s">
        <v>87</v>
      </c>
      <c r="C88" s="267" t="s">
        <v>127</v>
      </c>
      <c r="D88" s="268">
        <v>45260</v>
      </c>
      <c r="E88" s="267">
        <v>1319.65</v>
      </c>
      <c r="F88" s="267">
        <v>1313.5</v>
      </c>
      <c r="G88" s="269">
        <v>1303.5</v>
      </c>
      <c r="H88" s="269">
        <v>1287.3499999999999</v>
      </c>
      <c r="I88" s="269">
        <v>1277.3499999999999</v>
      </c>
      <c r="J88" s="269">
        <v>1329.65</v>
      </c>
      <c r="K88" s="269">
        <v>1339.65</v>
      </c>
      <c r="L88" s="269">
        <v>1355.8000000000002</v>
      </c>
      <c r="M88" s="270">
        <v>1323.5</v>
      </c>
      <c r="N88" s="270">
        <v>1297.3499999999999</v>
      </c>
      <c r="O88" s="270">
        <v>13998600</v>
      </c>
      <c r="P88" s="271">
        <v>3.5843779136019889E-2</v>
      </c>
    </row>
    <row r="89" spans="1:16" ht="12.75" customHeight="1">
      <c r="A89" s="262">
        <v>79</v>
      </c>
      <c r="B89" s="275" t="s">
        <v>68</v>
      </c>
      <c r="C89" s="267" t="s">
        <v>128</v>
      </c>
      <c r="D89" s="268">
        <v>45260</v>
      </c>
      <c r="E89" s="267">
        <v>2907.05</v>
      </c>
      <c r="F89" s="267">
        <v>2899.6166666666663</v>
      </c>
      <c r="G89" s="269">
        <v>2860.6333333333328</v>
      </c>
      <c r="H89" s="269">
        <v>2814.2166666666662</v>
      </c>
      <c r="I89" s="269">
        <v>2775.2333333333327</v>
      </c>
      <c r="J89" s="269">
        <v>2946.0333333333328</v>
      </c>
      <c r="K89" s="269">
        <v>2985.0166666666664</v>
      </c>
      <c r="L89" s="269">
        <v>3031.4333333333329</v>
      </c>
      <c r="M89" s="270">
        <v>2938.6</v>
      </c>
      <c r="N89" s="270">
        <v>2853.2</v>
      </c>
      <c r="O89" s="270">
        <v>3111000</v>
      </c>
      <c r="P89" s="271">
        <v>-6.5146579804560263E-3</v>
      </c>
    </row>
    <row r="90" spans="1:16" ht="12.75" customHeight="1">
      <c r="A90" s="262">
        <v>80</v>
      </c>
      <c r="B90" s="275" t="s">
        <v>63</v>
      </c>
      <c r="C90" s="267" t="s">
        <v>129</v>
      </c>
      <c r="D90" s="268">
        <v>45260</v>
      </c>
      <c r="E90" s="267">
        <v>1531.75</v>
      </c>
      <c r="F90" s="267">
        <v>1532.1499999999999</v>
      </c>
      <c r="G90" s="269">
        <v>1527.7999999999997</v>
      </c>
      <c r="H90" s="269">
        <v>1523.85</v>
      </c>
      <c r="I90" s="269">
        <v>1519.4999999999998</v>
      </c>
      <c r="J90" s="269">
        <v>1536.0999999999997</v>
      </c>
      <c r="K90" s="269">
        <v>1540.4499999999996</v>
      </c>
      <c r="L90" s="269">
        <v>1544.3999999999996</v>
      </c>
      <c r="M90" s="270">
        <v>1536.5</v>
      </c>
      <c r="N90" s="270">
        <v>1528.2</v>
      </c>
      <c r="O90" s="270">
        <v>164991200</v>
      </c>
      <c r="P90" s="271">
        <v>2.5432536937334362E-3</v>
      </c>
    </row>
    <row r="91" spans="1:16" ht="12.75" customHeight="1">
      <c r="A91" s="262">
        <v>81</v>
      </c>
      <c r="B91" s="275" t="s">
        <v>68</v>
      </c>
      <c r="C91" s="267" t="s">
        <v>130</v>
      </c>
      <c r="D91" s="268">
        <v>45260</v>
      </c>
      <c r="E91" s="267">
        <v>673.8</v>
      </c>
      <c r="F91" s="267">
        <v>671.63333333333333</v>
      </c>
      <c r="G91" s="269">
        <v>667.4666666666667</v>
      </c>
      <c r="H91" s="269">
        <v>661.13333333333333</v>
      </c>
      <c r="I91" s="269">
        <v>656.9666666666667</v>
      </c>
      <c r="J91" s="269">
        <v>677.9666666666667</v>
      </c>
      <c r="K91" s="269">
        <v>682.13333333333344</v>
      </c>
      <c r="L91" s="269">
        <v>688.4666666666667</v>
      </c>
      <c r="M91" s="270">
        <v>675.8</v>
      </c>
      <c r="N91" s="270">
        <v>665.3</v>
      </c>
      <c r="O91" s="270">
        <v>16798100</v>
      </c>
      <c r="P91" s="271">
        <v>4.2085881501939893E-3</v>
      </c>
    </row>
    <row r="92" spans="1:16" ht="12.75" customHeight="1">
      <c r="A92" s="262">
        <v>82</v>
      </c>
      <c r="B92" s="275" t="s">
        <v>56</v>
      </c>
      <c r="C92" s="267" t="s">
        <v>131</v>
      </c>
      <c r="D92" s="268">
        <v>45260</v>
      </c>
      <c r="E92" s="267">
        <v>3615.9</v>
      </c>
      <c r="F92" s="267">
        <v>3596.1</v>
      </c>
      <c r="G92" s="269">
        <v>3567.6</v>
      </c>
      <c r="H92" s="269">
        <v>3519.3</v>
      </c>
      <c r="I92" s="269">
        <v>3490.8</v>
      </c>
      <c r="J92" s="269">
        <v>3644.3999999999996</v>
      </c>
      <c r="K92" s="269">
        <v>3672.8999999999996</v>
      </c>
      <c r="L92" s="269">
        <v>3721.1999999999994</v>
      </c>
      <c r="M92" s="270">
        <v>3624.6</v>
      </c>
      <c r="N92" s="270">
        <v>3547.8</v>
      </c>
      <c r="O92" s="270">
        <v>4414800</v>
      </c>
      <c r="P92" s="271">
        <v>7.7858346151029073E-2</v>
      </c>
    </row>
    <row r="93" spans="1:16" ht="12.75" customHeight="1">
      <c r="A93" s="262">
        <v>83</v>
      </c>
      <c r="B93" s="275" t="s">
        <v>132</v>
      </c>
      <c r="C93" s="267" t="s">
        <v>133</v>
      </c>
      <c r="D93" s="268">
        <v>45260</v>
      </c>
      <c r="E93" s="267">
        <v>516.25</v>
      </c>
      <c r="F93" s="267">
        <v>514.23333333333335</v>
      </c>
      <c r="G93" s="269">
        <v>510.76666666666665</v>
      </c>
      <c r="H93" s="269">
        <v>505.2833333333333</v>
      </c>
      <c r="I93" s="269">
        <v>501.81666666666661</v>
      </c>
      <c r="J93" s="269">
        <v>519.7166666666667</v>
      </c>
      <c r="K93" s="269">
        <v>523.18333333333339</v>
      </c>
      <c r="L93" s="269">
        <v>528.66666666666674</v>
      </c>
      <c r="M93" s="270">
        <v>517.70000000000005</v>
      </c>
      <c r="N93" s="270">
        <v>508.75</v>
      </c>
      <c r="O93" s="270">
        <v>38406200</v>
      </c>
      <c r="P93" s="271">
        <v>1.7280379723365595E-2</v>
      </c>
    </row>
    <row r="94" spans="1:16" ht="12.75" customHeight="1">
      <c r="A94" s="262">
        <v>84</v>
      </c>
      <c r="B94" s="275" t="s">
        <v>132</v>
      </c>
      <c r="C94" s="273" t="s">
        <v>134</v>
      </c>
      <c r="D94" s="268">
        <v>45260</v>
      </c>
      <c r="E94" s="267">
        <v>169.15</v>
      </c>
      <c r="F94" s="267">
        <v>167.65</v>
      </c>
      <c r="G94" s="269">
        <v>165.4</v>
      </c>
      <c r="H94" s="269">
        <v>161.65</v>
      </c>
      <c r="I94" s="269">
        <v>159.4</v>
      </c>
      <c r="J94" s="269">
        <v>171.4</v>
      </c>
      <c r="K94" s="269">
        <v>173.65</v>
      </c>
      <c r="L94" s="269">
        <v>177.4</v>
      </c>
      <c r="M94" s="270">
        <v>169.9</v>
      </c>
      <c r="N94" s="270">
        <v>163.9</v>
      </c>
      <c r="O94" s="270">
        <v>34222100</v>
      </c>
      <c r="P94" s="271">
        <v>-2.3589898684409496E-2</v>
      </c>
    </row>
    <row r="95" spans="1:16" ht="12.75" customHeight="1">
      <c r="A95" s="262">
        <v>85</v>
      </c>
      <c r="B95" s="275" t="s">
        <v>84</v>
      </c>
      <c r="C95" s="267" t="s">
        <v>135</v>
      </c>
      <c r="D95" s="268">
        <v>45260</v>
      </c>
      <c r="E95" s="267">
        <v>342.55</v>
      </c>
      <c r="F95" s="267">
        <v>337.68333333333334</v>
      </c>
      <c r="G95" s="269">
        <v>330.86666666666667</v>
      </c>
      <c r="H95" s="269">
        <v>319.18333333333334</v>
      </c>
      <c r="I95" s="269">
        <v>312.36666666666667</v>
      </c>
      <c r="J95" s="269">
        <v>349.36666666666667</v>
      </c>
      <c r="K95" s="269">
        <v>356.18333333333339</v>
      </c>
      <c r="L95" s="269">
        <v>367.86666666666667</v>
      </c>
      <c r="M95" s="270">
        <v>344.5</v>
      </c>
      <c r="N95" s="270">
        <v>326</v>
      </c>
      <c r="O95" s="270">
        <v>48195000</v>
      </c>
      <c r="P95" s="271">
        <v>-0.13185156363990078</v>
      </c>
    </row>
    <row r="96" spans="1:16" ht="12.75" customHeight="1">
      <c r="A96" s="262">
        <v>86</v>
      </c>
      <c r="B96" s="275" t="s">
        <v>59</v>
      </c>
      <c r="C96" s="267" t="s">
        <v>136</v>
      </c>
      <c r="D96" s="268">
        <v>45260</v>
      </c>
      <c r="E96" s="267">
        <v>2514.1</v>
      </c>
      <c r="F96" s="267">
        <v>2515.8333333333335</v>
      </c>
      <c r="G96" s="269">
        <v>2506.8666666666668</v>
      </c>
      <c r="H96" s="269">
        <v>2499.6333333333332</v>
      </c>
      <c r="I96" s="269">
        <v>2490.6666666666665</v>
      </c>
      <c r="J96" s="269">
        <v>2523.0666666666671</v>
      </c>
      <c r="K96" s="269">
        <v>2532.0333333333333</v>
      </c>
      <c r="L96" s="269">
        <v>2539.2666666666673</v>
      </c>
      <c r="M96" s="270">
        <v>2524.8000000000002</v>
      </c>
      <c r="N96" s="270">
        <v>2508.6</v>
      </c>
      <c r="O96" s="270">
        <v>9391200</v>
      </c>
      <c r="P96" s="271">
        <v>2.2638920649439745E-2</v>
      </c>
    </row>
    <row r="97" spans="1:16" ht="12.75" customHeight="1">
      <c r="A97" s="262">
        <v>87</v>
      </c>
      <c r="B97" s="275" t="s">
        <v>68</v>
      </c>
      <c r="C97" s="267" t="s">
        <v>137</v>
      </c>
      <c r="D97" s="268">
        <v>45260</v>
      </c>
      <c r="E97" s="267">
        <v>188.35</v>
      </c>
      <c r="F97" s="267">
        <v>187.01666666666665</v>
      </c>
      <c r="G97" s="269">
        <v>185.0333333333333</v>
      </c>
      <c r="H97" s="269">
        <v>181.71666666666664</v>
      </c>
      <c r="I97" s="269">
        <v>179.73333333333329</v>
      </c>
      <c r="J97" s="269">
        <v>190.33333333333331</v>
      </c>
      <c r="K97" s="269">
        <v>192.31666666666666</v>
      </c>
      <c r="L97" s="269">
        <v>195.63333333333333</v>
      </c>
      <c r="M97" s="270">
        <v>189</v>
      </c>
      <c r="N97" s="270">
        <v>183.7</v>
      </c>
      <c r="O97" s="270">
        <v>57497400</v>
      </c>
      <c r="P97" s="271">
        <v>-3.6739576213260426E-2</v>
      </c>
    </row>
    <row r="98" spans="1:16" ht="12.75" customHeight="1">
      <c r="A98" s="262">
        <v>88</v>
      </c>
      <c r="B98" s="275" t="s">
        <v>63</v>
      </c>
      <c r="C98" s="267" t="s">
        <v>138</v>
      </c>
      <c r="D98" s="268">
        <v>45260</v>
      </c>
      <c r="E98" s="267">
        <v>927.1</v>
      </c>
      <c r="F98" s="267">
        <v>926.51666666666677</v>
      </c>
      <c r="G98" s="269">
        <v>923.23333333333358</v>
      </c>
      <c r="H98" s="269">
        <v>919.36666666666679</v>
      </c>
      <c r="I98" s="269">
        <v>916.0833333333336</v>
      </c>
      <c r="J98" s="269">
        <v>930.38333333333355</v>
      </c>
      <c r="K98" s="269">
        <v>933.66666666666663</v>
      </c>
      <c r="L98" s="269">
        <v>937.53333333333353</v>
      </c>
      <c r="M98" s="270">
        <v>929.8</v>
      </c>
      <c r="N98" s="270">
        <v>922.65</v>
      </c>
      <c r="O98" s="270">
        <v>107321900</v>
      </c>
      <c r="P98" s="271">
        <v>4.1640622876864965E-2</v>
      </c>
    </row>
    <row r="99" spans="1:16" ht="12.75" customHeight="1">
      <c r="A99" s="262">
        <v>89</v>
      </c>
      <c r="B99" s="275" t="s">
        <v>68</v>
      </c>
      <c r="C99" s="267" t="s">
        <v>139</v>
      </c>
      <c r="D99" s="268">
        <v>45260</v>
      </c>
      <c r="E99" s="267">
        <v>1452.7</v>
      </c>
      <c r="F99" s="267">
        <v>1448.6499999999999</v>
      </c>
      <c r="G99" s="269">
        <v>1440.0499999999997</v>
      </c>
      <c r="H99" s="269">
        <v>1427.3999999999999</v>
      </c>
      <c r="I99" s="269">
        <v>1418.7999999999997</v>
      </c>
      <c r="J99" s="269">
        <v>1461.2999999999997</v>
      </c>
      <c r="K99" s="269">
        <v>1469.8999999999996</v>
      </c>
      <c r="L99" s="269">
        <v>1482.5499999999997</v>
      </c>
      <c r="M99" s="270">
        <v>1457.25</v>
      </c>
      <c r="N99" s="270">
        <v>1436</v>
      </c>
      <c r="O99" s="270">
        <v>2843500</v>
      </c>
      <c r="P99" s="271">
        <v>3.2123411978221418E-2</v>
      </c>
    </row>
    <row r="100" spans="1:16" ht="12.75" customHeight="1">
      <c r="A100" s="262">
        <v>90</v>
      </c>
      <c r="B100" s="275" t="s">
        <v>68</v>
      </c>
      <c r="C100" s="267" t="s">
        <v>140</v>
      </c>
      <c r="D100" s="268">
        <v>45260</v>
      </c>
      <c r="E100" s="267">
        <v>553.1</v>
      </c>
      <c r="F100" s="267">
        <v>554.2833333333333</v>
      </c>
      <c r="G100" s="269">
        <v>550.46666666666658</v>
      </c>
      <c r="H100" s="269">
        <v>547.83333333333326</v>
      </c>
      <c r="I100" s="269">
        <v>544.01666666666654</v>
      </c>
      <c r="J100" s="269">
        <v>556.91666666666663</v>
      </c>
      <c r="K100" s="269">
        <v>560.73333333333323</v>
      </c>
      <c r="L100" s="269">
        <v>563.36666666666667</v>
      </c>
      <c r="M100" s="270">
        <v>558.1</v>
      </c>
      <c r="N100" s="270">
        <v>551.65</v>
      </c>
      <c r="O100" s="270">
        <v>9883500</v>
      </c>
      <c r="P100" s="271">
        <v>-4.4657097288676235E-2</v>
      </c>
    </row>
    <row r="101" spans="1:16" ht="12.75" customHeight="1">
      <c r="A101" s="262">
        <v>91</v>
      </c>
      <c r="B101" s="275" t="s">
        <v>79</v>
      </c>
      <c r="C101" s="267" t="s">
        <v>141</v>
      </c>
      <c r="D101" s="268">
        <v>45260</v>
      </c>
      <c r="E101" s="267">
        <v>13.3</v>
      </c>
      <c r="F101" s="267">
        <v>13.333333333333334</v>
      </c>
      <c r="G101" s="269">
        <v>13.066666666666668</v>
      </c>
      <c r="H101" s="269">
        <v>12.833333333333334</v>
      </c>
      <c r="I101" s="269">
        <v>12.566666666666668</v>
      </c>
      <c r="J101" s="269">
        <v>13.566666666666668</v>
      </c>
      <c r="K101" s="269">
        <v>13.833333333333334</v>
      </c>
      <c r="L101" s="269">
        <v>14.066666666666668</v>
      </c>
      <c r="M101" s="270">
        <v>13.6</v>
      </c>
      <c r="N101" s="270">
        <v>13.1</v>
      </c>
      <c r="O101" s="270">
        <v>1739920000</v>
      </c>
      <c r="P101" s="271">
        <v>-2.4795982423101066E-2</v>
      </c>
    </row>
    <row r="102" spans="1:16" ht="12.75" customHeight="1">
      <c r="A102" s="262">
        <v>92</v>
      </c>
      <c r="B102" s="275" t="s">
        <v>68</v>
      </c>
      <c r="C102" s="273" t="s">
        <v>142</v>
      </c>
      <c r="D102" s="268">
        <v>45260</v>
      </c>
      <c r="E102" s="267">
        <v>117.7</v>
      </c>
      <c r="F102" s="267">
        <v>117.38333333333333</v>
      </c>
      <c r="G102" s="269">
        <v>116.76666666666665</v>
      </c>
      <c r="H102" s="269">
        <v>115.83333333333333</v>
      </c>
      <c r="I102" s="269">
        <v>115.21666666666665</v>
      </c>
      <c r="J102" s="269">
        <v>118.31666666666665</v>
      </c>
      <c r="K102" s="269">
        <v>118.93333333333332</v>
      </c>
      <c r="L102" s="269">
        <v>119.86666666666665</v>
      </c>
      <c r="M102" s="270">
        <v>118</v>
      </c>
      <c r="N102" s="270">
        <v>116.45</v>
      </c>
      <c r="O102" s="270">
        <v>88350000</v>
      </c>
      <c r="P102" s="271">
        <v>-1.638510650319227E-3</v>
      </c>
    </row>
    <row r="103" spans="1:16" ht="12.75" customHeight="1">
      <c r="A103" s="262">
        <v>93</v>
      </c>
      <c r="B103" s="275" t="s">
        <v>63</v>
      </c>
      <c r="C103" s="267" t="s">
        <v>143</v>
      </c>
      <c r="D103" s="268">
        <v>45260</v>
      </c>
      <c r="E103" s="267">
        <v>85.55</v>
      </c>
      <c r="F103" s="267">
        <v>85.233333333333334</v>
      </c>
      <c r="G103" s="269">
        <v>84.666666666666671</v>
      </c>
      <c r="H103" s="269">
        <v>83.783333333333331</v>
      </c>
      <c r="I103" s="269">
        <v>83.216666666666669</v>
      </c>
      <c r="J103" s="269">
        <v>86.116666666666674</v>
      </c>
      <c r="K103" s="269">
        <v>86.683333333333337</v>
      </c>
      <c r="L103" s="269">
        <v>87.566666666666677</v>
      </c>
      <c r="M103" s="270">
        <v>85.8</v>
      </c>
      <c r="N103" s="270">
        <v>84.35</v>
      </c>
      <c r="O103" s="270">
        <v>291630000</v>
      </c>
      <c r="P103" s="271">
        <v>4.6312972778263776E-4</v>
      </c>
    </row>
    <row r="104" spans="1:16" ht="12.75" customHeight="1">
      <c r="A104" s="262">
        <v>94</v>
      </c>
      <c r="B104" s="275" t="s">
        <v>45</v>
      </c>
      <c r="C104" s="274" t="s">
        <v>144</v>
      </c>
      <c r="D104" s="268">
        <v>45260</v>
      </c>
      <c r="E104" s="267">
        <v>144.94999999999999</v>
      </c>
      <c r="F104" s="267">
        <v>144.03333333333333</v>
      </c>
      <c r="G104" s="269">
        <v>142.46666666666667</v>
      </c>
      <c r="H104" s="269">
        <v>139.98333333333335</v>
      </c>
      <c r="I104" s="269">
        <v>138.41666666666669</v>
      </c>
      <c r="J104" s="269">
        <v>146.51666666666665</v>
      </c>
      <c r="K104" s="269">
        <v>148.08333333333331</v>
      </c>
      <c r="L104" s="269">
        <v>150.56666666666663</v>
      </c>
      <c r="M104" s="270">
        <v>145.6</v>
      </c>
      <c r="N104" s="270">
        <v>141.55000000000001</v>
      </c>
      <c r="O104" s="270">
        <v>67023750</v>
      </c>
      <c r="P104" s="271">
        <v>-2.5516602148192576E-2</v>
      </c>
    </row>
    <row r="105" spans="1:16" ht="12.75" customHeight="1">
      <c r="A105" s="262">
        <v>95</v>
      </c>
      <c r="B105" s="275" t="s">
        <v>84</v>
      </c>
      <c r="C105" s="267" t="s">
        <v>145</v>
      </c>
      <c r="D105" s="268">
        <v>45260</v>
      </c>
      <c r="E105" s="267">
        <v>389.7</v>
      </c>
      <c r="F105" s="267">
        <v>390.16666666666669</v>
      </c>
      <c r="G105" s="269">
        <v>387.23333333333335</v>
      </c>
      <c r="H105" s="269">
        <v>384.76666666666665</v>
      </c>
      <c r="I105" s="269">
        <v>381.83333333333331</v>
      </c>
      <c r="J105" s="269">
        <v>392.63333333333338</v>
      </c>
      <c r="K105" s="269">
        <v>395.56666666666666</v>
      </c>
      <c r="L105" s="269">
        <v>398.03333333333342</v>
      </c>
      <c r="M105" s="270">
        <v>393.1</v>
      </c>
      <c r="N105" s="270">
        <v>387.7</v>
      </c>
      <c r="O105" s="270">
        <v>16586625</v>
      </c>
      <c r="P105" s="271">
        <v>-4.4893111638954868E-2</v>
      </c>
    </row>
    <row r="106" spans="1:16" ht="12.75" customHeight="1">
      <c r="A106" s="262">
        <v>96</v>
      </c>
      <c r="B106" s="275" t="s">
        <v>117</v>
      </c>
      <c r="C106" s="274" t="s">
        <v>146</v>
      </c>
      <c r="D106" s="268">
        <v>45260</v>
      </c>
      <c r="E106" s="267">
        <v>422.65</v>
      </c>
      <c r="F106" s="267">
        <v>421.76666666666665</v>
      </c>
      <c r="G106" s="269">
        <v>418.93333333333328</v>
      </c>
      <c r="H106" s="269">
        <v>415.21666666666664</v>
      </c>
      <c r="I106" s="269">
        <v>412.38333333333327</v>
      </c>
      <c r="J106" s="269">
        <v>425.48333333333329</v>
      </c>
      <c r="K106" s="269">
        <v>428.31666666666666</v>
      </c>
      <c r="L106" s="269">
        <v>432.0333333333333</v>
      </c>
      <c r="M106" s="270">
        <v>424.6</v>
      </c>
      <c r="N106" s="270">
        <v>418.05</v>
      </c>
      <c r="O106" s="270">
        <v>19534000</v>
      </c>
      <c r="P106" s="271">
        <v>1.0031023784901758E-2</v>
      </c>
    </row>
    <row r="107" spans="1:16" ht="12.75" customHeight="1">
      <c r="A107" s="262">
        <v>97</v>
      </c>
      <c r="B107" s="275" t="s">
        <v>49</v>
      </c>
      <c r="C107" s="272" t="s">
        <v>147</v>
      </c>
      <c r="D107" s="268">
        <v>45260</v>
      </c>
      <c r="E107" s="267">
        <v>230.25</v>
      </c>
      <c r="F107" s="267">
        <v>227.56666666666669</v>
      </c>
      <c r="G107" s="269">
        <v>224.23333333333338</v>
      </c>
      <c r="H107" s="269">
        <v>218.2166666666667</v>
      </c>
      <c r="I107" s="269">
        <v>214.88333333333338</v>
      </c>
      <c r="J107" s="269">
        <v>233.58333333333337</v>
      </c>
      <c r="K107" s="269">
        <v>236.91666666666669</v>
      </c>
      <c r="L107" s="269">
        <v>242.93333333333337</v>
      </c>
      <c r="M107" s="270">
        <v>230.9</v>
      </c>
      <c r="N107" s="270">
        <v>221.55</v>
      </c>
      <c r="O107" s="270">
        <v>24771800</v>
      </c>
      <c r="P107" s="271">
        <v>8.4147734484071576E-2</v>
      </c>
    </row>
    <row r="108" spans="1:16" ht="12.75" customHeight="1">
      <c r="A108" s="262">
        <v>98</v>
      </c>
      <c r="B108" s="275" t="s">
        <v>45</v>
      </c>
      <c r="C108" s="274" t="s">
        <v>148</v>
      </c>
      <c r="D108" s="268">
        <v>45260</v>
      </c>
      <c r="E108" s="267">
        <v>2597.1</v>
      </c>
      <c r="F108" s="267">
        <v>2594.833333333333</v>
      </c>
      <c r="G108" s="269">
        <v>2584.2166666666662</v>
      </c>
      <c r="H108" s="269">
        <v>2571.333333333333</v>
      </c>
      <c r="I108" s="269">
        <v>2560.7166666666662</v>
      </c>
      <c r="J108" s="269">
        <v>2607.7166666666662</v>
      </c>
      <c r="K108" s="269">
        <v>2618.333333333333</v>
      </c>
      <c r="L108" s="269">
        <v>2631.2166666666662</v>
      </c>
      <c r="M108" s="270">
        <v>2605.4499999999998</v>
      </c>
      <c r="N108" s="270">
        <v>2581.9499999999998</v>
      </c>
      <c r="O108" s="270">
        <v>1221900</v>
      </c>
      <c r="P108" s="271">
        <v>-2.9313632030505243E-2</v>
      </c>
    </row>
    <row r="109" spans="1:16" ht="12.75" customHeight="1">
      <c r="A109" s="262">
        <v>99</v>
      </c>
      <c r="B109" s="275" t="s">
        <v>45</v>
      </c>
      <c r="C109" s="267" t="s">
        <v>149</v>
      </c>
      <c r="D109" s="268">
        <v>45260</v>
      </c>
      <c r="E109" s="267">
        <v>2644.05</v>
      </c>
      <c r="F109" s="267">
        <v>2623.7833333333333</v>
      </c>
      <c r="G109" s="269">
        <v>2595.5166666666664</v>
      </c>
      <c r="H109" s="269">
        <v>2546.9833333333331</v>
      </c>
      <c r="I109" s="269">
        <v>2518.7166666666662</v>
      </c>
      <c r="J109" s="269">
        <v>2672.3166666666666</v>
      </c>
      <c r="K109" s="269">
        <v>2700.5833333333339</v>
      </c>
      <c r="L109" s="269">
        <v>2749.1166666666668</v>
      </c>
      <c r="M109" s="270">
        <v>2652.05</v>
      </c>
      <c r="N109" s="270">
        <v>2575.25</v>
      </c>
      <c r="O109" s="270">
        <v>6815400</v>
      </c>
      <c r="P109" s="271">
        <v>2.9136500088292423E-3</v>
      </c>
    </row>
    <row r="110" spans="1:16" ht="12.75" customHeight="1">
      <c r="A110" s="262">
        <v>100</v>
      </c>
      <c r="B110" s="275" t="s">
        <v>63</v>
      </c>
      <c r="C110" s="267" t="s">
        <v>150</v>
      </c>
      <c r="D110" s="268">
        <v>45260</v>
      </c>
      <c r="E110" s="267">
        <v>1478.2</v>
      </c>
      <c r="F110" s="267">
        <v>1476.25</v>
      </c>
      <c r="G110" s="269">
        <v>1467.5</v>
      </c>
      <c r="H110" s="269">
        <v>1456.8</v>
      </c>
      <c r="I110" s="269">
        <v>1448.05</v>
      </c>
      <c r="J110" s="269">
        <v>1486.95</v>
      </c>
      <c r="K110" s="269">
        <v>1495.7</v>
      </c>
      <c r="L110" s="269">
        <v>1506.4</v>
      </c>
      <c r="M110" s="270">
        <v>1485</v>
      </c>
      <c r="N110" s="270">
        <v>1465.55</v>
      </c>
      <c r="O110" s="270">
        <v>24090500</v>
      </c>
      <c r="P110" s="271">
        <v>8.5403889226131919E-3</v>
      </c>
    </row>
    <row r="111" spans="1:16" ht="12.75" customHeight="1">
      <c r="A111" s="262">
        <v>101</v>
      </c>
      <c r="B111" s="275" t="s">
        <v>79</v>
      </c>
      <c r="C111" s="267" t="s">
        <v>151</v>
      </c>
      <c r="D111" s="268">
        <v>45260</v>
      </c>
      <c r="E111" s="267">
        <v>184.95</v>
      </c>
      <c r="F111" s="267">
        <v>185.41666666666666</v>
      </c>
      <c r="G111" s="269">
        <v>183.68333333333331</v>
      </c>
      <c r="H111" s="269">
        <v>182.41666666666666</v>
      </c>
      <c r="I111" s="269">
        <v>180.68333333333331</v>
      </c>
      <c r="J111" s="269">
        <v>186.68333333333331</v>
      </c>
      <c r="K111" s="269">
        <v>188.41666666666666</v>
      </c>
      <c r="L111" s="269">
        <v>189.68333333333331</v>
      </c>
      <c r="M111" s="270">
        <v>187.15</v>
      </c>
      <c r="N111" s="270">
        <v>184.15</v>
      </c>
      <c r="O111" s="270">
        <v>70808400</v>
      </c>
      <c r="P111" s="271">
        <v>-1.6249409541804441E-2</v>
      </c>
    </row>
    <row r="112" spans="1:16" ht="12.75" customHeight="1">
      <c r="A112" s="262">
        <v>102</v>
      </c>
      <c r="B112" s="275" t="s">
        <v>87</v>
      </c>
      <c r="C112" s="267" t="s">
        <v>152</v>
      </c>
      <c r="D112" s="268">
        <v>45260</v>
      </c>
      <c r="E112" s="267">
        <v>1443</v>
      </c>
      <c r="F112" s="267">
        <v>1439.75</v>
      </c>
      <c r="G112" s="269">
        <v>1432.4</v>
      </c>
      <c r="H112" s="269">
        <v>1421.8000000000002</v>
      </c>
      <c r="I112" s="269">
        <v>1414.4500000000003</v>
      </c>
      <c r="J112" s="269">
        <v>1450.35</v>
      </c>
      <c r="K112" s="269">
        <v>1457.6999999999998</v>
      </c>
      <c r="L112" s="269">
        <v>1468.2999999999997</v>
      </c>
      <c r="M112" s="270">
        <v>1447.1</v>
      </c>
      <c r="N112" s="270">
        <v>1429.15</v>
      </c>
      <c r="O112" s="270">
        <v>29371200</v>
      </c>
      <c r="P112" s="271">
        <v>2.1081321615307597E-2</v>
      </c>
    </row>
    <row r="113" spans="1:16" ht="12.75" customHeight="1">
      <c r="A113" s="262">
        <v>103</v>
      </c>
      <c r="B113" s="275" t="s">
        <v>84</v>
      </c>
      <c r="C113" s="267" t="s">
        <v>154</v>
      </c>
      <c r="D113" s="268">
        <v>45260</v>
      </c>
      <c r="E113" s="267">
        <v>108.25</v>
      </c>
      <c r="F113" s="267">
        <v>107.06666666666666</v>
      </c>
      <c r="G113" s="269">
        <v>105.38333333333333</v>
      </c>
      <c r="H113" s="269">
        <v>102.51666666666667</v>
      </c>
      <c r="I113" s="269">
        <v>100.83333333333333</v>
      </c>
      <c r="J113" s="269">
        <v>109.93333333333332</v>
      </c>
      <c r="K113" s="269">
        <v>111.61666666666666</v>
      </c>
      <c r="L113" s="269">
        <v>114.48333333333332</v>
      </c>
      <c r="M113" s="270">
        <v>108.75</v>
      </c>
      <c r="N113" s="270">
        <v>104.2</v>
      </c>
      <c r="O113" s="270">
        <v>174096000</v>
      </c>
      <c r="P113" s="271">
        <v>5.5132068782130825E-2</v>
      </c>
    </row>
    <row r="114" spans="1:16" ht="12.75" customHeight="1">
      <c r="A114" s="262">
        <v>104</v>
      </c>
      <c r="B114" s="275" t="s">
        <v>43</v>
      </c>
      <c r="C114" s="274" t="s">
        <v>155</v>
      </c>
      <c r="D114" s="268">
        <v>45260</v>
      </c>
      <c r="E114" s="267">
        <v>1091.5999999999999</v>
      </c>
      <c r="F114" s="267">
        <v>1095.5999999999999</v>
      </c>
      <c r="G114" s="269">
        <v>1082.8499999999999</v>
      </c>
      <c r="H114" s="269">
        <v>1074.0999999999999</v>
      </c>
      <c r="I114" s="269">
        <v>1061.3499999999999</v>
      </c>
      <c r="J114" s="269">
        <v>1104.3499999999999</v>
      </c>
      <c r="K114" s="269">
        <v>1117.0999999999999</v>
      </c>
      <c r="L114" s="269">
        <v>1125.8499999999999</v>
      </c>
      <c r="M114" s="270">
        <v>1108.3499999999999</v>
      </c>
      <c r="N114" s="270">
        <v>1086.8499999999999</v>
      </c>
      <c r="O114" s="270">
        <v>2319200</v>
      </c>
      <c r="P114" s="271">
        <v>-5.8078141499472019E-2</v>
      </c>
    </row>
    <row r="115" spans="1:16" ht="12.75" customHeight="1">
      <c r="A115" s="262">
        <v>105</v>
      </c>
      <c r="B115" s="275" t="s">
        <v>45</v>
      </c>
      <c r="C115" s="267" t="s">
        <v>156</v>
      </c>
      <c r="D115" s="268">
        <v>45260</v>
      </c>
      <c r="E115" s="267">
        <v>698</v>
      </c>
      <c r="F115" s="267">
        <v>696.76666666666677</v>
      </c>
      <c r="G115" s="269">
        <v>693.98333333333358</v>
      </c>
      <c r="H115" s="269">
        <v>689.96666666666681</v>
      </c>
      <c r="I115" s="269">
        <v>687.18333333333362</v>
      </c>
      <c r="J115" s="269">
        <v>700.78333333333353</v>
      </c>
      <c r="K115" s="269">
        <v>703.56666666666661</v>
      </c>
      <c r="L115" s="269">
        <v>707.58333333333348</v>
      </c>
      <c r="M115" s="270">
        <v>699.55</v>
      </c>
      <c r="N115" s="270">
        <v>692.75</v>
      </c>
      <c r="O115" s="270">
        <v>13740125</v>
      </c>
      <c r="P115" s="271">
        <v>-6.3066825775656324E-2</v>
      </c>
    </row>
    <row r="116" spans="1:16" ht="12.75" customHeight="1">
      <c r="A116" s="262">
        <v>106</v>
      </c>
      <c r="B116" s="275" t="s">
        <v>59</v>
      </c>
      <c r="C116" s="267" t="s">
        <v>157</v>
      </c>
      <c r="D116" s="268">
        <v>45260</v>
      </c>
      <c r="E116" s="267">
        <v>436.45</v>
      </c>
      <c r="F116" s="267">
        <v>437.3</v>
      </c>
      <c r="G116" s="269">
        <v>434.90000000000003</v>
      </c>
      <c r="H116" s="269">
        <v>433.35</v>
      </c>
      <c r="I116" s="269">
        <v>430.95000000000005</v>
      </c>
      <c r="J116" s="269">
        <v>438.85</v>
      </c>
      <c r="K116" s="269">
        <v>441.25</v>
      </c>
      <c r="L116" s="269">
        <v>442.8</v>
      </c>
      <c r="M116" s="270">
        <v>439.7</v>
      </c>
      <c r="N116" s="270">
        <v>435.75</v>
      </c>
      <c r="O116" s="270">
        <v>64496000</v>
      </c>
      <c r="P116" s="271">
        <v>6.843723494486853E-2</v>
      </c>
    </row>
    <row r="117" spans="1:16" ht="12.75" customHeight="1">
      <c r="A117" s="262">
        <v>107</v>
      </c>
      <c r="B117" s="275" t="s">
        <v>132</v>
      </c>
      <c r="C117" s="267" t="s">
        <v>158</v>
      </c>
      <c r="D117" s="268">
        <v>45260</v>
      </c>
      <c r="E117" s="267">
        <v>667.9</v>
      </c>
      <c r="F117" s="267">
        <v>664.55</v>
      </c>
      <c r="G117" s="269">
        <v>660.14999999999986</v>
      </c>
      <c r="H117" s="269">
        <v>652.39999999999986</v>
      </c>
      <c r="I117" s="269">
        <v>647.99999999999977</v>
      </c>
      <c r="J117" s="269">
        <v>672.3</v>
      </c>
      <c r="K117" s="269">
        <v>676.7</v>
      </c>
      <c r="L117" s="269">
        <v>684.45</v>
      </c>
      <c r="M117" s="270">
        <v>668.95</v>
      </c>
      <c r="N117" s="270">
        <v>656.8</v>
      </c>
      <c r="O117" s="270">
        <v>26838750</v>
      </c>
      <c r="P117" s="271">
        <v>-2.0483576642335768E-2</v>
      </c>
    </row>
    <row r="118" spans="1:16" ht="12.75" customHeight="1">
      <c r="A118" s="262">
        <v>108</v>
      </c>
      <c r="B118" s="275" t="s">
        <v>49</v>
      </c>
      <c r="C118" s="272" t="s">
        <v>159</v>
      </c>
      <c r="D118" s="268">
        <v>45260</v>
      </c>
      <c r="E118" s="267">
        <v>3565</v>
      </c>
      <c r="F118" s="267">
        <v>3555.7000000000003</v>
      </c>
      <c r="G118" s="269">
        <v>3533.0500000000006</v>
      </c>
      <c r="H118" s="269">
        <v>3501.1000000000004</v>
      </c>
      <c r="I118" s="269">
        <v>3478.4500000000007</v>
      </c>
      <c r="J118" s="269">
        <v>3587.6500000000005</v>
      </c>
      <c r="K118" s="269">
        <v>3610.3</v>
      </c>
      <c r="L118" s="269">
        <v>3642.2500000000005</v>
      </c>
      <c r="M118" s="270">
        <v>3578.35</v>
      </c>
      <c r="N118" s="270">
        <v>3523.75</v>
      </c>
      <c r="O118" s="270">
        <v>737500</v>
      </c>
      <c r="P118" s="271">
        <v>-1.8302828618968387E-2</v>
      </c>
    </row>
    <row r="119" spans="1:16" ht="12.75" customHeight="1">
      <c r="A119" s="262">
        <v>109</v>
      </c>
      <c r="B119" s="275" t="s">
        <v>132</v>
      </c>
      <c r="C119" s="267" t="s">
        <v>160</v>
      </c>
      <c r="D119" s="268">
        <v>45260</v>
      </c>
      <c r="E119" s="267">
        <v>783.5</v>
      </c>
      <c r="F119" s="267">
        <v>782.65</v>
      </c>
      <c r="G119" s="269">
        <v>780.55</v>
      </c>
      <c r="H119" s="269">
        <v>777.6</v>
      </c>
      <c r="I119" s="269">
        <v>775.5</v>
      </c>
      <c r="J119" s="269">
        <v>785.59999999999991</v>
      </c>
      <c r="K119" s="269">
        <v>787.7</v>
      </c>
      <c r="L119" s="269">
        <v>790.64999999999986</v>
      </c>
      <c r="M119" s="270">
        <v>784.75</v>
      </c>
      <c r="N119" s="270">
        <v>779.7</v>
      </c>
      <c r="O119" s="270">
        <v>17747775</v>
      </c>
      <c r="P119" s="271">
        <v>-7.7738782595569642E-3</v>
      </c>
    </row>
    <row r="120" spans="1:16" ht="12.75" customHeight="1">
      <c r="A120" s="262">
        <v>110</v>
      </c>
      <c r="B120" s="275" t="s">
        <v>45</v>
      </c>
      <c r="C120" s="267" t="s">
        <v>161</v>
      </c>
      <c r="D120" s="268">
        <v>45260</v>
      </c>
      <c r="E120" s="267">
        <v>545.15</v>
      </c>
      <c r="F120" s="267">
        <v>546.05000000000007</v>
      </c>
      <c r="G120" s="269">
        <v>538.60000000000014</v>
      </c>
      <c r="H120" s="269">
        <v>532.05000000000007</v>
      </c>
      <c r="I120" s="269">
        <v>524.60000000000014</v>
      </c>
      <c r="J120" s="269">
        <v>552.60000000000014</v>
      </c>
      <c r="K120" s="269">
        <v>560.05000000000018</v>
      </c>
      <c r="L120" s="269">
        <v>566.60000000000014</v>
      </c>
      <c r="M120" s="270">
        <v>553.5</v>
      </c>
      <c r="N120" s="270">
        <v>539.5</v>
      </c>
      <c r="O120" s="270">
        <v>22913750</v>
      </c>
      <c r="P120" s="271">
        <v>-3.1284680019024465E-2</v>
      </c>
    </row>
    <row r="121" spans="1:16" ht="12.75" customHeight="1">
      <c r="A121" s="262">
        <v>111</v>
      </c>
      <c r="B121" s="275" t="s">
        <v>63</v>
      </c>
      <c r="C121" s="267" t="s">
        <v>162</v>
      </c>
      <c r="D121" s="268">
        <v>45260</v>
      </c>
      <c r="E121" s="267">
        <v>1745.25</v>
      </c>
      <c r="F121" s="267">
        <v>1745.25</v>
      </c>
      <c r="G121" s="269">
        <v>1739.65</v>
      </c>
      <c r="H121" s="269">
        <v>1734.0500000000002</v>
      </c>
      <c r="I121" s="269">
        <v>1728.4500000000003</v>
      </c>
      <c r="J121" s="269">
        <v>1750.85</v>
      </c>
      <c r="K121" s="269">
        <v>1756.4499999999998</v>
      </c>
      <c r="L121" s="269">
        <v>1762.0499999999997</v>
      </c>
      <c r="M121" s="270">
        <v>1750.85</v>
      </c>
      <c r="N121" s="270">
        <v>1739.65</v>
      </c>
      <c r="O121" s="270">
        <v>29395600</v>
      </c>
      <c r="P121" s="271">
        <v>2.5237165178571427E-2</v>
      </c>
    </row>
    <row r="122" spans="1:16" ht="12.75" customHeight="1">
      <c r="A122" s="262">
        <v>112</v>
      </c>
      <c r="B122" s="275" t="s">
        <v>68</v>
      </c>
      <c r="C122" s="267" t="s">
        <v>163</v>
      </c>
      <c r="D122" s="268">
        <v>45260</v>
      </c>
      <c r="E122" s="267">
        <v>144.85</v>
      </c>
      <c r="F122" s="267">
        <v>143.38333333333333</v>
      </c>
      <c r="G122" s="269">
        <v>141.56666666666666</v>
      </c>
      <c r="H122" s="269">
        <v>138.28333333333333</v>
      </c>
      <c r="I122" s="269">
        <v>136.46666666666667</v>
      </c>
      <c r="J122" s="269">
        <v>146.66666666666666</v>
      </c>
      <c r="K122" s="269">
        <v>148.48333333333332</v>
      </c>
      <c r="L122" s="269">
        <v>151.76666666666665</v>
      </c>
      <c r="M122" s="270">
        <v>145.19999999999999</v>
      </c>
      <c r="N122" s="270">
        <v>140.1</v>
      </c>
      <c r="O122" s="270">
        <v>59094728</v>
      </c>
      <c r="P122" s="271">
        <v>-1.2746925083861349E-2</v>
      </c>
    </row>
    <row r="123" spans="1:16" ht="12.75" customHeight="1">
      <c r="A123" s="262">
        <v>113</v>
      </c>
      <c r="B123" s="275" t="s">
        <v>45</v>
      </c>
      <c r="C123" s="267" t="s">
        <v>164</v>
      </c>
      <c r="D123" s="268">
        <v>45260</v>
      </c>
      <c r="E123" s="267">
        <v>2654.95</v>
      </c>
      <c r="F123" s="267">
        <v>2670.1</v>
      </c>
      <c r="G123" s="269">
        <v>2635.8999999999996</v>
      </c>
      <c r="H123" s="269">
        <v>2616.85</v>
      </c>
      <c r="I123" s="269">
        <v>2582.6499999999996</v>
      </c>
      <c r="J123" s="269">
        <v>2689.1499999999996</v>
      </c>
      <c r="K123" s="269">
        <v>2723.3499999999995</v>
      </c>
      <c r="L123" s="269">
        <v>2742.3999999999996</v>
      </c>
      <c r="M123" s="270">
        <v>2704.3</v>
      </c>
      <c r="N123" s="270">
        <v>2651.05</v>
      </c>
      <c r="O123" s="270">
        <v>1007100</v>
      </c>
      <c r="P123" s="271">
        <v>-4.0857142857142856E-2</v>
      </c>
    </row>
    <row r="124" spans="1:16" ht="12.75" customHeight="1">
      <c r="A124" s="262">
        <v>114</v>
      </c>
      <c r="B124" s="275" t="s">
        <v>43</v>
      </c>
      <c r="C124" s="272" t="s">
        <v>165</v>
      </c>
      <c r="D124" s="268">
        <v>45260</v>
      </c>
      <c r="E124" s="267">
        <v>371.55</v>
      </c>
      <c r="F124" s="267">
        <v>373.34999999999997</v>
      </c>
      <c r="G124" s="269">
        <v>368.49999999999994</v>
      </c>
      <c r="H124" s="269">
        <v>365.45</v>
      </c>
      <c r="I124" s="269">
        <v>360.59999999999997</v>
      </c>
      <c r="J124" s="269">
        <v>376.39999999999992</v>
      </c>
      <c r="K124" s="269">
        <v>381.24999999999994</v>
      </c>
      <c r="L124" s="269">
        <v>384.2999999999999</v>
      </c>
      <c r="M124" s="270">
        <v>378.2</v>
      </c>
      <c r="N124" s="270">
        <v>370.3</v>
      </c>
      <c r="O124" s="270">
        <v>13314400</v>
      </c>
      <c r="P124" s="271">
        <v>-3.0453082446150036E-2</v>
      </c>
    </row>
    <row r="125" spans="1:16" ht="12.75" customHeight="1">
      <c r="A125" s="262">
        <v>115</v>
      </c>
      <c r="B125" s="275" t="s">
        <v>68</v>
      </c>
      <c r="C125" s="267" t="s">
        <v>166</v>
      </c>
      <c r="D125" s="268">
        <v>45260</v>
      </c>
      <c r="E125" s="267">
        <v>458.8</v>
      </c>
      <c r="F125" s="267">
        <v>457.2833333333333</v>
      </c>
      <c r="G125" s="269">
        <v>454.76666666666659</v>
      </c>
      <c r="H125" s="269">
        <v>450.73333333333329</v>
      </c>
      <c r="I125" s="269">
        <v>448.21666666666658</v>
      </c>
      <c r="J125" s="269">
        <v>461.31666666666661</v>
      </c>
      <c r="K125" s="269">
        <v>463.83333333333326</v>
      </c>
      <c r="L125" s="269">
        <v>467.86666666666662</v>
      </c>
      <c r="M125" s="270">
        <v>459.8</v>
      </c>
      <c r="N125" s="270">
        <v>453.25</v>
      </c>
      <c r="O125" s="270">
        <v>24434000</v>
      </c>
      <c r="P125" s="271">
        <v>7.3722149410222803E-4</v>
      </c>
    </row>
    <row r="126" spans="1:16" ht="12.75" customHeight="1">
      <c r="A126" s="262">
        <v>116</v>
      </c>
      <c r="B126" s="275" t="s">
        <v>41</v>
      </c>
      <c r="C126" s="267" t="s">
        <v>167</v>
      </c>
      <c r="D126" s="268">
        <v>45260</v>
      </c>
      <c r="E126" s="267">
        <v>3057.75</v>
      </c>
      <c r="F126" s="267">
        <v>3054.2333333333336</v>
      </c>
      <c r="G126" s="269">
        <v>3044.2166666666672</v>
      </c>
      <c r="H126" s="269">
        <v>3030.6833333333334</v>
      </c>
      <c r="I126" s="269">
        <v>3020.666666666667</v>
      </c>
      <c r="J126" s="269">
        <v>3067.7666666666673</v>
      </c>
      <c r="K126" s="269">
        <v>3077.7833333333338</v>
      </c>
      <c r="L126" s="269">
        <v>3091.3166666666675</v>
      </c>
      <c r="M126" s="270">
        <v>3064.25</v>
      </c>
      <c r="N126" s="270">
        <v>3040.7</v>
      </c>
      <c r="O126" s="270">
        <v>10241400</v>
      </c>
      <c r="P126" s="271">
        <v>5.4423029404497156E-2</v>
      </c>
    </row>
    <row r="127" spans="1:16" ht="12.75" customHeight="1">
      <c r="A127" s="262">
        <v>117</v>
      </c>
      <c r="B127" s="275" t="s">
        <v>87</v>
      </c>
      <c r="C127" s="267" t="s">
        <v>168</v>
      </c>
      <c r="D127" s="268">
        <v>45260</v>
      </c>
      <c r="E127" s="267">
        <v>5496.6</v>
      </c>
      <c r="F127" s="267">
        <v>5476.6500000000005</v>
      </c>
      <c r="G127" s="269">
        <v>5443.5500000000011</v>
      </c>
      <c r="H127" s="269">
        <v>5390.5000000000009</v>
      </c>
      <c r="I127" s="269">
        <v>5357.4000000000015</v>
      </c>
      <c r="J127" s="269">
        <v>5529.7000000000007</v>
      </c>
      <c r="K127" s="269">
        <v>5562.8000000000011</v>
      </c>
      <c r="L127" s="269">
        <v>5615.85</v>
      </c>
      <c r="M127" s="270">
        <v>5509.75</v>
      </c>
      <c r="N127" s="270">
        <v>5423.6</v>
      </c>
      <c r="O127" s="270">
        <v>1490250</v>
      </c>
      <c r="P127" s="271">
        <v>1.0065067100447337E-2</v>
      </c>
    </row>
    <row r="128" spans="1:16" ht="12.75" customHeight="1">
      <c r="A128" s="262">
        <v>118</v>
      </c>
      <c r="B128" s="275" t="s">
        <v>87</v>
      </c>
      <c r="C128" s="267" t="s">
        <v>169</v>
      </c>
      <c r="D128" s="268">
        <v>45260</v>
      </c>
      <c r="E128" s="267">
        <v>4587.6499999999996</v>
      </c>
      <c r="F128" s="267">
        <v>4578.5333333333328</v>
      </c>
      <c r="G128" s="269">
        <v>4559.4166666666661</v>
      </c>
      <c r="H128" s="269">
        <v>4531.1833333333334</v>
      </c>
      <c r="I128" s="269">
        <v>4512.0666666666666</v>
      </c>
      <c r="J128" s="269">
        <v>4606.7666666666655</v>
      </c>
      <c r="K128" s="269">
        <v>4625.8833333333323</v>
      </c>
      <c r="L128" s="269">
        <v>4654.116666666665</v>
      </c>
      <c r="M128" s="270">
        <v>4597.6499999999996</v>
      </c>
      <c r="N128" s="270">
        <v>4550.3</v>
      </c>
      <c r="O128" s="270">
        <v>848200</v>
      </c>
      <c r="P128" s="271">
        <v>7.9134860050890585E-2</v>
      </c>
    </row>
    <row r="129" spans="1:16" ht="12.75" customHeight="1">
      <c r="A129" s="262">
        <v>119</v>
      </c>
      <c r="B129" s="275" t="s">
        <v>43</v>
      </c>
      <c r="C129" s="267" t="s">
        <v>170</v>
      </c>
      <c r="D129" s="268">
        <v>45260</v>
      </c>
      <c r="E129" s="267">
        <v>1244.9000000000001</v>
      </c>
      <c r="F129" s="267">
        <v>1244.2666666666667</v>
      </c>
      <c r="G129" s="269">
        <v>1236.6333333333332</v>
      </c>
      <c r="H129" s="269">
        <v>1228.3666666666666</v>
      </c>
      <c r="I129" s="269">
        <v>1220.7333333333331</v>
      </c>
      <c r="J129" s="269">
        <v>1252.5333333333333</v>
      </c>
      <c r="K129" s="269">
        <v>1260.166666666667</v>
      </c>
      <c r="L129" s="269">
        <v>1268.4333333333334</v>
      </c>
      <c r="M129" s="270">
        <v>1251.9000000000001</v>
      </c>
      <c r="N129" s="270">
        <v>1236</v>
      </c>
      <c r="O129" s="270">
        <v>9659400</v>
      </c>
      <c r="P129" s="271">
        <v>-4.0526849037487336E-2</v>
      </c>
    </row>
    <row r="130" spans="1:16" ht="12.75" customHeight="1">
      <c r="A130" s="262">
        <v>120</v>
      </c>
      <c r="B130" s="275" t="s">
        <v>56</v>
      </c>
      <c r="C130" s="267" t="s">
        <v>171</v>
      </c>
      <c r="D130" s="268">
        <v>45260</v>
      </c>
      <c r="E130" s="267">
        <v>1565.35</v>
      </c>
      <c r="F130" s="267">
        <v>1558.7</v>
      </c>
      <c r="G130" s="269">
        <v>1549.65</v>
      </c>
      <c r="H130" s="269">
        <v>1533.95</v>
      </c>
      <c r="I130" s="269">
        <v>1524.9</v>
      </c>
      <c r="J130" s="269">
        <v>1574.4</v>
      </c>
      <c r="K130" s="269">
        <v>1583.4499999999998</v>
      </c>
      <c r="L130" s="269">
        <v>1599.15</v>
      </c>
      <c r="M130" s="270">
        <v>1567.75</v>
      </c>
      <c r="N130" s="270">
        <v>1543</v>
      </c>
      <c r="O130" s="270">
        <v>15764350</v>
      </c>
      <c r="P130" s="271">
        <v>4.14826461951118E-2</v>
      </c>
    </row>
    <row r="131" spans="1:16" ht="12.75" customHeight="1">
      <c r="A131" s="262">
        <v>121</v>
      </c>
      <c r="B131" s="275" t="s">
        <v>68</v>
      </c>
      <c r="C131" s="267" t="s">
        <v>172</v>
      </c>
      <c r="D131" s="268">
        <v>45260</v>
      </c>
      <c r="E131" s="267">
        <v>270.89999999999998</v>
      </c>
      <c r="F131" s="267">
        <v>268.55</v>
      </c>
      <c r="G131" s="269">
        <v>265.20000000000005</v>
      </c>
      <c r="H131" s="269">
        <v>259.50000000000006</v>
      </c>
      <c r="I131" s="269">
        <v>256.15000000000009</v>
      </c>
      <c r="J131" s="269">
        <v>274.25</v>
      </c>
      <c r="K131" s="269">
        <v>277.60000000000002</v>
      </c>
      <c r="L131" s="269">
        <v>283.29999999999995</v>
      </c>
      <c r="M131" s="270">
        <v>271.89999999999998</v>
      </c>
      <c r="N131" s="270">
        <v>262.85000000000002</v>
      </c>
      <c r="O131" s="270">
        <v>35908000</v>
      </c>
      <c r="P131" s="271">
        <v>3.8018562003801857E-3</v>
      </c>
    </row>
    <row r="132" spans="1:16" ht="12.75" customHeight="1">
      <c r="A132" s="262">
        <v>122</v>
      </c>
      <c r="B132" s="275" t="s">
        <v>68</v>
      </c>
      <c r="C132" s="267" t="s">
        <v>173</v>
      </c>
      <c r="D132" s="268">
        <v>45260</v>
      </c>
      <c r="E132" s="267">
        <v>151.80000000000001</v>
      </c>
      <c r="F132" s="267">
        <v>152.23333333333335</v>
      </c>
      <c r="G132" s="269">
        <v>149.66666666666669</v>
      </c>
      <c r="H132" s="269">
        <v>147.53333333333333</v>
      </c>
      <c r="I132" s="269">
        <v>144.96666666666667</v>
      </c>
      <c r="J132" s="269">
        <v>154.3666666666667</v>
      </c>
      <c r="K132" s="269">
        <v>156.93333333333337</v>
      </c>
      <c r="L132" s="269">
        <v>159.06666666666672</v>
      </c>
      <c r="M132" s="270">
        <v>154.80000000000001</v>
      </c>
      <c r="N132" s="270">
        <v>150.1</v>
      </c>
      <c r="O132" s="270">
        <v>70386000</v>
      </c>
      <c r="P132" s="271">
        <v>0.13310151646865642</v>
      </c>
    </row>
    <row r="133" spans="1:16" ht="12.75" customHeight="1">
      <c r="A133" s="262">
        <v>123</v>
      </c>
      <c r="B133" s="275" t="s">
        <v>59</v>
      </c>
      <c r="C133" s="267" t="s">
        <v>174</v>
      </c>
      <c r="D133" s="268">
        <v>45260</v>
      </c>
      <c r="E133" s="267">
        <v>525.1</v>
      </c>
      <c r="F133" s="267">
        <v>524.41666666666663</v>
      </c>
      <c r="G133" s="269">
        <v>522.93333333333328</v>
      </c>
      <c r="H133" s="269">
        <v>520.76666666666665</v>
      </c>
      <c r="I133" s="269">
        <v>519.2833333333333</v>
      </c>
      <c r="J133" s="269">
        <v>526.58333333333326</v>
      </c>
      <c r="K133" s="269">
        <v>528.06666666666661</v>
      </c>
      <c r="L133" s="269">
        <v>530.23333333333323</v>
      </c>
      <c r="M133" s="270">
        <v>525.9</v>
      </c>
      <c r="N133" s="270">
        <v>522.25</v>
      </c>
      <c r="O133" s="270">
        <v>13791600</v>
      </c>
      <c r="P133" s="271">
        <v>-2.5686673448626653E-2</v>
      </c>
    </row>
    <row r="134" spans="1:16" ht="12.75" customHeight="1">
      <c r="A134" s="262">
        <v>124</v>
      </c>
      <c r="B134" s="275" t="s">
        <v>56</v>
      </c>
      <c r="C134" s="267" t="s">
        <v>175</v>
      </c>
      <c r="D134" s="268">
        <v>45260</v>
      </c>
      <c r="E134" s="267">
        <v>10528.15</v>
      </c>
      <c r="F134" s="267">
        <v>10523.433333333332</v>
      </c>
      <c r="G134" s="269">
        <v>10501.716666666665</v>
      </c>
      <c r="H134" s="269">
        <v>10475.283333333333</v>
      </c>
      <c r="I134" s="269">
        <v>10453.566666666666</v>
      </c>
      <c r="J134" s="269">
        <v>10549.866666666665</v>
      </c>
      <c r="K134" s="269">
        <v>10571.583333333332</v>
      </c>
      <c r="L134" s="269">
        <v>10598.016666666665</v>
      </c>
      <c r="M134" s="270">
        <v>10545.15</v>
      </c>
      <c r="N134" s="270">
        <v>10497</v>
      </c>
      <c r="O134" s="270">
        <v>2650200</v>
      </c>
      <c r="P134" s="271">
        <v>1.9915718986318769E-2</v>
      </c>
    </row>
    <row r="135" spans="1:16" ht="12.75" customHeight="1">
      <c r="A135" s="262">
        <v>125</v>
      </c>
      <c r="B135" s="275" t="s">
        <v>59</v>
      </c>
      <c r="C135" s="267" t="s">
        <v>176</v>
      </c>
      <c r="D135" s="268">
        <v>45260</v>
      </c>
      <c r="E135" s="267">
        <v>1040.45</v>
      </c>
      <c r="F135" s="267">
        <v>1038.5666666666666</v>
      </c>
      <c r="G135" s="269">
        <v>1033.3333333333333</v>
      </c>
      <c r="H135" s="269">
        <v>1026.2166666666667</v>
      </c>
      <c r="I135" s="269">
        <v>1020.9833333333333</v>
      </c>
      <c r="J135" s="269">
        <v>1045.6833333333332</v>
      </c>
      <c r="K135" s="269">
        <v>1050.9166666666667</v>
      </c>
      <c r="L135" s="269">
        <v>1058.0333333333331</v>
      </c>
      <c r="M135" s="270">
        <v>1043.8</v>
      </c>
      <c r="N135" s="270">
        <v>1031.45</v>
      </c>
      <c r="O135" s="270">
        <v>9390500</v>
      </c>
      <c r="P135" s="271">
        <v>-3.4913088694101917E-3</v>
      </c>
    </row>
    <row r="136" spans="1:16" ht="12.75" customHeight="1">
      <c r="A136" s="262">
        <v>126</v>
      </c>
      <c r="B136" s="275" t="s">
        <v>45</v>
      </c>
      <c r="C136" s="274" t="s">
        <v>177</v>
      </c>
      <c r="D136" s="268">
        <v>45260</v>
      </c>
      <c r="E136" s="267">
        <v>3135.25</v>
      </c>
      <c r="F136" s="267">
        <v>3080.4500000000003</v>
      </c>
      <c r="G136" s="269">
        <v>2984.9000000000005</v>
      </c>
      <c r="H136" s="269">
        <v>2834.55</v>
      </c>
      <c r="I136" s="269">
        <v>2739.0000000000005</v>
      </c>
      <c r="J136" s="269">
        <v>3230.8000000000006</v>
      </c>
      <c r="K136" s="269">
        <v>3326.3500000000008</v>
      </c>
      <c r="L136" s="269">
        <v>3476.7000000000007</v>
      </c>
      <c r="M136" s="270">
        <v>3176</v>
      </c>
      <c r="N136" s="270">
        <v>2930.1</v>
      </c>
      <c r="O136" s="270">
        <v>3170400</v>
      </c>
      <c r="P136" s="271">
        <v>-2.4972321318735391E-2</v>
      </c>
    </row>
    <row r="137" spans="1:16" ht="12.75" customHeight="1">
      <c r="A137" s="262">
        <v>127</v>
      </c>
      <c r="B137" s="275" t="s">
        <v>43</v>
      </c>
      <c r="C137" s="274" t="s">
        <v>178</v>
      </c>
      <c r="D137" s="268">
        <v>45260</v>
      </c>
      <c r="E137" s="267">
        <v>1674.3</v>
      </c>
      <c r="F137" s="267">
        <v>1673.9833333333336</v>
      </c>
      <c r="G137" s="269">
        <v>1653.2166666666672</v>
      </c>
      <c r="H137" s="269">
        <v>1632.1333333333337</v>
      </c>
      <c r="I137" s="269">
        <v>1611.3666666666672</v>
      </c>
      <c r="J137" s="269">
        <v>1695.0666666666671</v>
      </c>
      <c r="K137" s="269">
        <v>1715.8333333333335</v>
      </c>
      <c r="L137" s="269">
        <v>1736.916666666667</v>
      </c>
      <c r="M137" s="270">
        <v>1694.75</v>
      </c>
      <c r="N137" s="270">
        <v>1652.9</v>
      </c>
      <c r="O137" s="270">
        <v>1502400</v>
      </c>
      <c r="P137" s="271">
        <v>-1.365546218487395E-2</v>
      </c>
    </row>
    <row r="138" spans="1:16" ht="12.75" customHeight="1">
      <c r="A138" s="262">
        <v>128</v>
      </c>
      <c r="B138" s="275" t="s">
        <v>68</v>
      </c>
      <c r="C138" s="267" t="s">
        <v>179</v>
      </c>
      <c r="D138" s="268">
        <v>45260</v>
      </c>
      <c r="E138" s="267">
        <v>1008.35</v>
      </c>
      <c r="F138" s="267">
        <v>997.63333333333333</v>
      </c>
      <c r="G138" s="269">
        <v>978.2166666666667</v>
      </c>
      <c r="H138" s="269">
        <v>948.08333333333337</v>
      </c>
      <c r="I138" s="269">
        <v>928.66666666666674</v>
      </c>
      <c r="J138" s="269">
        <v>1027.7666666666667</v>
      </c>
      <c r="K138" s="269">
        <v>1047.1833333333334</v>
      </c>
      <c r="L138" s="269">
        <v>1077.3166666666666</v>
      </c>
      <c r="M138" s="270">
        <v>1017.05</v>
      </c>
      <c r="N138" s="270">
        <v>967.5</v>
      </c>
      <c r="O138" s="270">
        <v>7546400</v>
      </c>
      <c r="P138" s="271">
        <v>3.6174061070326632E-3</v>
      </c>
    </row>
    <row r="139" spans="1:16" ht="12.75" customHeight="1">
      <c r="A139" s="262">
        <v>129</v>
      </c>
      <c r="B139" s="275" t="s">
        <v>84</v>
      </c>
      <c r="C139" s="267" t="s">
        <v>180</v>
      </c>
      <c r="D139" s="268">
        <v>45260</v>
      </c>
      <c r="E139" s="267">
        <v>1028.8499999999999</v>
      </c>
      <c r="F139" s="267">
        <v>1025.9166666666667</v>
      </c>
      <c r="G139" s="269">
        <v>1021.4833333333336</v>
      </c>
      <c r="H139" s="269">
        <v>1014.1166666666668</v>
      </c>
      <c r="I139" s="269">
        <v>1009.6833333333336</v>
      </c>
      <c r="J139" s="269">
        <v>1033.2833333333335</v>
      </c>
      <c r="K139" s="269">
        <v>1037.7166666666665</v>
      </c>
      <c r="L139" s="269">
        <v>1045.0833333333335</v>
      </c>
      <c r="M139" s="270">
        <v>1030.3499999999999</v>
      </c>
      <c r="N139" s="270">
        <v>1018.55</v>
      </c>
      <c r="O139" s="270">
        <v>1790400</v>
      </c>
      <c r="P139" s="271">
        <v>-2.6533275337103087E-2</v>
      </c>
    </row>
    <row r="140" spans="1:16" ht="12.75" customHeight="1">
      <c r="A140" s="262">
        <v>130</v>
      </c>
      <c r="B140" s="275" t="s">
        <v>56</v>
      </c>
      <c r="C140" s="272" t="s">
        <v>181</v>
      </c>
      <c r="D140" s="268">
        <v>45260</v>
      </c>
      <c r="E140" s="267">
        <v>90.1</v>
      </c>
      <c r="F140" s="267">
        <v>89.100000000000009</v>
      </c>
      <c r="G140" s="269">
        <v>87.750000000000014</v>
      </c>
      <c r="H140" s="269">
        <v>85.4</v>
      </c>
      <c r="I140" s="269">
        <v>84.050000000000011</v>
      </c>
      <c r="J140" s="269">
        <v>91.450000000000017</v>
      </c>
      <c r="K140" s="269">
        <v>92.800000000000011</v>
      </c>
      <c r="L140" s="269">
        <v>95.15000000000002</v>
      </c>
      <c r="M140" s="270">
        <v>90.45</v>
      </c>
      <c r="N140" s="270">
        <v>86.75</v>
      </c>
      <c r="O140" s="270">
        <v>95324600</v>
      </c>
      <c r="P140" s="271">
        <v>8.3790765256700026E-2</v>
      </c>
    </row>
    <row r="141" spans="1:16" ht="12.75" customHeight="1">
      <c r="A141" s="262">
        <v>131</v>
      </c>
      <c r="B141" s="275" t="s">
        <v>87</v>
      </c>
      <c r="C141" s="267" t="s">
        <v>182</v>
      </c>
      <c r="D141" s="268">
        <v>45260</v>
      </c>
      <c r="E141" s="267">
        <v>2308.8000000000002</v>
      </c>
      <c r="F141" s="267">
        <v>2311.6166666666668</v>
      </c>
      <c r="G141" s="269">
        <v>2277.1833333333334</v>
      </c>
      <c r="H141" s="269">
        <v>2245.5666666666666</v>
      </c>
      <c r="I141" s="269">
        <v>2211.1333333333332</v>
      </c>
      <c r="J141" s="269">
        <v>2343.2333333333336</v>
      </c>
      <c r="K141" s="269">
        <v>2377.666666666667</v>
      </c>
      <c r="L141" s="269">
        <v>2409.2833333333338</v>
      </c>
      <c r="M141" s="270">
        <v>2346.0500000000002</v>
      </c>
      <c r="N141" s="270">
        <v>2280</v>
      </c>
      <c r="O141" s="270">
        <v>2434300</v>
      </c>
      <c r="P141" s="271">
        <v>2.6050515347151434E-3</v>
      </c>
    </row>
    <row r="142" spans="1:16" ht="12.75" customHeight="1">
      <c r="A142" s="262">
        <v>132</v>
      </c>
      <c r="B142" s="275" t="s">
        <v>56</v>
      </c>
      <c r="C142" s="267" t="s">
        <v>183</v>
      </c>
      <c r="D142" s="268">
        <v>45260</v>
      </c>
      <c r="E142" s="267">
        <v>111913.45</v>
      </c>
      <c r="F142" s="267">
        <v>111813.84999999999</v>
      </c>
      <c r="G142" s="269">
        <v>111526.49999999999</v>
      </c>
      <c r="H142" s="269">
        <v>111139.54999999999</v>
      </c>
      <c r="I142" s="269">
        <v>110852.19999999998</v>
      </c>
      <c r="J142" s="269">
        <v>112200.79999999999</v>
      </c>
      <c r="K142" s="269">
        <v>112488.15</v>
      </c>
      <c r="L142" s="269">
        <v>112875.09999999999</v>
      </c>
      <c r="M142" s="270">
        <v>112101.2</v>
      </c>
      <c r="N142" s="270">
        <v>111426.9</v>
      </c>
      <c r="O142" s="270">
        <v>38620</v>
      </c>
      <c r="P142" s="271">
        <v>-7.5806244378774255E-3</v>
      </c>
    </row>
    <row r="143" spans="1:16" ht="12.75" customHeight="1">
      <c r="A143" s="262">
        <v>133</v>
      </c>
      <c r="B143" s="275" t="s">
        <v>68</v>
      </c>
      <c r="C143" s="267" t="s">
        <v>184</v>
      </c>
      <c r="D143" s="268">
        <v>45260</v>
      </c>
      <c r="E143" s="267">
        <v>1345.2</v>
      </c>
      <c r="F143" s="267">
        <v>1339.8333333333333</v>
      </c>
      <c r="G143" s="269">
        <v>1332.6666666666665</v>
      </c>
      <c r="H143" s="269">
        <v>1320.1333333333332</v>
      </c>
      <c r="I143" s="269">
        <v>1312.9666666666665</v>
      </c>
      <c r="J143" s="269">
        <v>1352.3666666666666</v>
      </c>
      <c r="K143" s="269">
        <v>1359.5333333333331</v>
      </c>
      <c r="L143" s="269">
        <v>1372.0666666666666</v>
      </c>
      <c r="M143" s="270">
        <v>1347</v>
      </c>
      <c r="N143" s="270">
        <v>1327.3</v>
      </c>
      <c r="O143" s="270">
        <v>6418500</v>
      </c>
      <c r="P143" s="271">
        <v>-8.1247047709022205E-2</v>
      </c>
    </row>
    <row r="144" spans="1:16" ht="12.75" customHeight="1">
      <c r="A144" s="262">
        <v>134</v>
      </c>
      <c r="B144" s="275" t="s">
        <v>132</v>
      </c>
      <c r="C144" s="267" t="s">
        <v>185</v>
      </c>
      <c r="D144" s="268">
        <v>45260</v>
      </c>
      <c r="E144" s="267">
        <v>92.25</v>
      </c>
      <c r="F144" s="267">
        <v>91.983333333333334</v>
      </c>
      <c r="G144" s="269">
        <v>91.466666666666669</v>
      </c>
      <c r="H144" s="269">
        <v>90.683333333333337</v>
      </c>
      <c r="I144" s="269">
        <v>90.166666666666671</v>
      </c>
      <c r="J144" s="269">
        <v>92.766666666666666</v>
      </c>
      <c r="K144" s="269">
        <v>93.283333333333346</v>
      </c>
      <c r="L144" s="269">
        <v>94.066666666666663</v>
      </c>
      <c r="M144" s="270">
        <v>92.5</v>
      </c>
      <c r="N144" s="270">
        <v>91.2</v>
      </c>
      <c r="O144" s="270">
        <v>76477500</v>
      </c>
      <c r="P144" s="271">
        <v>3.3454688576207811E-3</v>
      </c>
    </row>
    <row r="145" spans="1:16" ht="12.75" customHeight="1">
      <c r="A145" s="262">
        <v>135</v>
      </c>
      <c r="B145" s="275" t="s">
        <v>45</v>
      </c>
      <c r="C145" s="267" t="s">
        <v>186</v>
      </c>
      <c r="D145" s="268">
        <v>45260</v>
      </c>
      <c r="E145" s="267">
        <v>4557.75</v>
      </c>
      <c r="F145" s="267">
        <v>4571.6333333333341</v>
      </c>
      <c r="G145" s="269">
        <v>4528.6666666666679</v>
      </c>
      <c r="H145" s="269">
        <v>4499.5833333333339</v>
      </c>
      <c r="I145" s="269">
        <v>4456.6166666666677</v>
      </c>
      <c r="J145" s="269">
        <v>4600.7166666666681</v>
      </c>
      <c r="K145" s="269">
        <v>4643.6833333333334</v>
      </c>
      <c r="L145" s="269">
        <v>4672.7666666666682</v>
      </c>
      <c r="M145" s="270">
        <v>4614.6000000000004</v>
      </c>
      <c r="N145" s="270">
        <v>4542.55</v>
      </c>
      <c r="O145" s="270">
        <v>1585200</v>
      </c>
      <c r="P145" s="271">
        <v>1.352258559508967E-2</v>
      </c>
    </row>
    <row r="146" spans="1:16" ht="12.75" customHeight="1">
      <c r="A146" s="262">
        <v>136</v>
      </c>
      <c r="B146" s="275" t="s">
        <v>39</v>
      </c>
      <c r="C146" s="267" t="s">
        <v>187</v>
      </c>
      <c r="D146" s="268">
        <v>45260</v>
      </c>
      <c r="E146" s="267">
        <v>3693.85</v>
      </c>
      <c r="F146" s="267">
        <v>3704.1833333333329</v>
      </c>
      <c r="G146" s="269">
        <v>3665.0666666666657</v>
      </c>
      <c r="H146" s="269">
        <v>3636.2833333333328</v>
      </c>
      <c r="I146" s="269">
        <v>3597.1666666666656</v>
      </c>
      <c r="J146" s="269">
        <v>3732.9666666666658</v>
      </c>
      <c r="K146" s="269">
        <v>3772.0833333333335</v>
      </c>
      <c r="L146" s="269">
        <v>3800.8666666666659</v>
      </c>
      <c r="M146" s="270">
        <v>3743.3</v>
      </c>
      <c r="N146" s="270">
        <v>3675.4</v>
      </c>
      <c r="O146" s="270">
        <v>1038300</v>
      </c>
      <c r="P146" s="271">
        <v>0.12626098275301009</v>
      </c>
    </row>
    <row r="147" spans="1:16" ht="12.75" customHeight="1">
      <c r="A147" s="262">
        <v>137</v>
      </c>
      <c r="B147" s="275" t="s">
        <v>59</v>
      </c>
      <c r="C147" s="267" t="s">
        <v>188</v>
      </c>
      <c r="D147" s="268">
        <v>45260</v>
      </c>
      <c r="E147" s="267">
        <v>24219.25</v>
      </c>
      <c r="F147" s="267">
        <v>24137.466666666664</v>
      </c>
      <c r="G147" s="269">
        <v>24015.933333333327</v>
      </c>
      <c r="H147" s="269">
        <v>23812.616666666665</v>
      </c>
      <c r="I147" s="269">
        <v>23691.083333333328</v>
      </c>
      <c r="J147" s="269">
        <v>24340.783333333326</v>
      </c>
      <c r="K147" s="269">
        <v>24462.316666666658</v>
      </c>
      <c r="L147" s="269">
        <v>24665.633333333324</v>
      </c>
      <c r="M147" s="270">
        <v>24259</v>
      </c>
      <c r="N147" s="270">
        <v>23934.15</v>
      </c>
      <c r="O147" s="270">
        <v>351400</v>
      </c>
      <c r="P147" s="271">
        <v>-4.4277632724107917E-2</v>
      </c>
    </row>
    <row r="148" spans="1:16" ht="12.75" customHeight="1">
      <c r="A148" s="262">
        <v>138</v>
      </c>
      <c r="B148" s="275" t="s">
        <v>132</v>
      </c>
      <c r="C148" s="267" t="s">
        <v>189</v>
      </c>
      <c r="D148" s="268">
        <v>45260</v>
      </c>
      <c r="E148" s="267">
        <v>181.75</v>
      </c>
      <c r="F148" s="267">
        <v>179.33333333333334</v>
      </c>
      <c r="G148" s="269">
        <v>176.31666666666669</v>
      </c>
      <c r="H148" s="269">
        <v>170.88333333333335</v>
      </c>
      <c r="I148" s="269">
        <v>167.8666666666667</v>
      </c>
      <c r="J148" s="269">
        <v>184.76666666666668</v>
      </c>
      <c r="K148" s="269">
        <v>187.78333333333333</v>
      </c>
      <c r="L148" s="269">
        <v>193.21666666666667</v>
      </c>
      <c r="M148" s="270">
        <v>182.35</v>
      </c>
      <c r="N148" s="270">
        <v>173.9</v>
      </c>
      <c r="O148" s="270">
        <v>101772000</v>
      </c>
      <c r="P148" s="271">
        <v>3.6147890227699639E-2</v>
      </c>
    </row>
    <row r="149" spans="1:16" ht="12.75" customHeight="1">
      <c r="A149" s="262">
        <v>139</v>
      </c>
      <c r="B149" s="275" t="s">
        <v>190</v>
      </c>
      <c r="C149" s="267" t="s">
        <v>191</v>
      </c>
      <c r="D149" s="268">
        <v>45260</v>
      </c>
      <c r="E149" s="267">
        <v>256.75</v>
      </c>
      <c r="F149" s="267">
        <v>255.85000000000002</v>
      </c>
      <c r="G149" s="269">
        <v>254.25000000000006</v>
      </c>
      <c r="H149" s="269">
        <v>251.75000000000003</v>
      </c>
      <c r="I149" s="269">
        <v>250.15000000000006</v>
      </c>
      <c r="J149" s="269">
        <v>258.35000000000002</v>
      </c>
      <c r="K149" s="269">
        <v>259.94999999999993</v>
      </c>
      <c r="L149" s="269">
        <v>262.45000000000005</v>
      </c>
      <c r="M149" s="270">
        <v>257.45</v>
      </c>
      <c r="N149" s="270">
        <v>253.35</v>
      </c>
      <c r="O149" s="270">
        <v>118260000</v>
      </c>
      <c r="P149" s="271">
        <v>0.11798071469086784</v>
      </c>
    </row>
    <row r="150" spans="1:16" ht="12.75" customHeight="1">
      <c r="A150" s="262">
        <v>140</v>
      </c>
      <c r="B150" s="275" t="s">
        <v>108</v>
      </c>
      <c r="C150" s="272" t="s">
        <v>192</v>
      </c>
      <c r="D150" s="268">
        <v>45260</v>
      </c>
      <c r="E150" s="267">
        <v>1414.3</v>
      </c>
      <c r="F150" s="267">
        <v>1404.8333333333333</v>
      </c>
      <c r="G150" s="269">
        <v>1389.6666666666665</v>
      </c>
      <c r="H150" s="269">
        <v>1365.0333333333333</v>
      </c>
      <c r="I150" s="269">
        <v>1349.8666666666666</v>
      </c>
      <c r="J150" s="269">
        <v>1429.4666666666665</v>
      </c>
      <c r="K150" s="269">
        <v>1444.633333333333</v>
      </c>
      <c r="L150" s="269">
        <v>1469.2666666666664</v>
      </c>
      <c r="M150" s="270">
        <v>1420</v>
      </c>
      <c r="N150" s="270">
        <v>1380.2</v>
      </c>
      <c r="O150" s="270">
        <v>8337700</v>
      </c>
      <c r="P150" s="271">
        <v>-2.9732811990876507E-2</v>
      </c>
    </row>
    <row r="151" spans="1:16" ht="12.75" customHeight="1">
      <c r="A151" s="262">
        <v>141</v>
      </c>
      <c r="B151" s="275" t="s">
        <v>87</v>
      </c>
      <c r="C151" s="274" t="s">
        <v>193</v>
      </c>
      <c r="D151" s="268">
        <v>45260</v>
      </c>
      <c r="E151" s="267">
        <v>4025.75</v>
      </c>
      <c r="F151" s="267">
        <v>4007.6833333333329</v>
      </c>
      <c r="G151" s="269">
        <v>3977.766666666666</v>
      </c>
      <c r="H151" s="269">
        <v>3929.7833333333328</v>
      </c>
      <c r="I151" s="269">
        <v>3899.8666666666659</v>
      </c>
      <c r="J151" s="269">
        <v>4055.6666666666661</v>
      </c>
      <c r="K151" s="269">
        <v>4085.583333333333</v>
      </c>
      <c r="L151" s="269">
        <v>4133.5666666666657</v>
      </c>
      <c r="M151" s="270">
        <v>4037.6</v>
      </c>
      <c r="N151" s="270">
        <v>3959.7</v>
      </c>
      <c r="O151" s="270">
        <v>414200</v>
      </c>
      <c r="P151" s="271">
        <v>3.4465534465534464E-2</v>
      </c>
    </row>
    <row r="152" spans="1:16" ht="12.75" customHeight="1">
      <c r="A152" s="262">
        <v>142</v>
      </c>
      <c r="B152" s="275" t="s">
        <v>84</v>
      </c>
      <c r="C152" s="267" t="s">
        <v>194</v>
      </c>
      <c r="D152" s="268">
        <v>45260</v>
      </c>
      <c r="E152" s="267">
        <v>193.5</v>
      </c>
      <c r="F152" s="267">
        <v>191.83333333333334</v>
      </c>
      <c r="G152" s="269">
        <v>189.86666666666667</v>
      </c>
      <c r="H152" s="269">
        <v>186.23333333333332</v>
      </c>
      <c r="I152" s="269">
        <v>184.26666666666665</v>
      </c>
      <c r="J152" s="269">
        <v>195.4666666666667</v>
      </c>
      <c r="K152" s="269">
        <v>197.43333333333334</v>
      </c>
      <c r="L152" s="269">
        <v>201.06666666666672</v>
      </c>
      <c r="M152" s="270">
        <v>193.8</v>
      </c>
      <c r="N152" s="270">
        <v>188.2</v>
      </c>
      <c r="O152" s="270">
        <v>63679000</v>
      </c>
      <c r="P152" s="271">
        <v>6.7785668173014846E-2</v>
      </c>
    </row>
    <row r="153" spans="1:16" ht="12.75" customHeight="1">
      <c r="A153" s="262">
        <v>143</v>
      </c>
      <c r="B153" s="275" t="s">
        <v>47</v>
      </c>
      <c r="C153" s="267" t="s">
        <v>195</v>
      </c>
      <c r="D153" s="268">
        <v>45260</v>
      </c>
      <c r="E153" s="267">
        <v>37653.949999999997</v>
      </c>
      <c r="F153" s="267">
        <v>37612.549999999996</v>
      </c>
      <c r="G153" s="269">
        <v>37292.099999999991</v>
      </c>
      <c r="H153" s="269">
        <v>36930.249999999993</v>
      </c>
      <c r="I153" s="269">
        <v>36609.799999999988</v>
      </c>
      <c r="J153" s="269">
        <v>37974.399999999994</v>
      </c>
      <c r="K153" s="269">
        <v>38294.849999999991</v>
      </c>
      <c r="L153" s="269">
        <v>38656.699999999997</v>
      </c>
      <c r="M153" s="270">
        <v>37933</v>
      </c>
      <c r="N153" s="270">
        <v>37250.699999999997</v>
      </c>
      <c r="O153" s="270">
        <v>130515</v>
      </c>
      <c r="P153" s="271">
        <v>-6.3948840927258192E-3</v>
      </c>
    </row>
    <row r="154" spans="1:16" ht="12.75" customHeight="1">
      <c r="A154" s="262">
        <v>144</v>
      </c>
      <c r="B154" s="275" t="s">
        <v>43</v>
      </c>
      <c r="C154" s="267" t="s">
        <v>196</v>
      </c>
      <c r="D154" s="268">
        <v>45260</v>
      </c>
      <c r="E154" s="267">
        <v>911.65</v>
      </c>
      <c r="F154" s="267">
        <v>904.38333333333321</v>
      </c>
      <c r="G154" s="269">
        <v>895.06666666666638</v>
      </c>
      <c r="H154" s="269">
        <v>878.48333333333312</v>
      </c>
      <c r="I154" s="269">
        <v>869.16666666666629</v>
      </c>
      <c r="J154" s="269">
        <v>920.96666666666647</v>
      </c>
      <c r="K154" s="269">
        <v>930.2833333333333</v>
      </c>
      <c r="L154" s="269">
        <v>946.86666666666656</v>
      </c>
      <c r="M154" s="270">
        <v>913.7</v>
      </c>
      <c r="N154" s="270">
        <v>887.8</v>
      </c>
      <c r="O154" s="270">
        <v>12267750</v>
      </c>
      <c r="P154" s="271">
        <v>-4.2776827181618184E-4</v>
      </c>
    </row>
    <row r="155" spans="1:16" ht="12.75" customHeight="1">
      <c r="A155" s="262">
        <v>145</v>
      </c>
      <c r="B155" s="275" t="s">
        <v>87</v>
      </c>
      <c r="C155" s="272" t="s">
        <v>197</v>
      </c>
      <c r="D155" s="268">
        <v>45260</v>
      </c>
      <c r="E155" s="267">
        <v>6330.65</v>
      </c>
      <c r="F155" s="267">
        <v>6342.8499999999995</v>
      </c>
      <c r="G155" s="269">
        <v>6266.6999999999989</v>
      </c>
      <c r="H155" s="269">
        <v>6202.7499999999991</v>
      </c>
      <c r="I155" s="269">
        <v>6126.5999999999985</v>
      </c>
      <c r="J155" s="269">
        <v>6406.7999999999993</v>
      </c>
      <c r="K155" s="269">
        <v>6482.9499999999989</v>
      </c>
      <c r="L155" s="269">
        <v>6546.9</v>
      </c>
      <c r="M155" s="270">
        <v>6419</v>
      </c>
      <c r="N155" s="270">
        <v>6278.9</v>
      </c>
      <c r="O155" s="270">
        <v>1934425</v>
      </c>
      <c r="P155" s="271">
        <v>1.5086517900481457E-2</v>
      </c>
    </row>
    <row r="156" spans="1:16" ht="12.75" customHeight="1">
      <c r="A156" s="262">
        <v>146</v>
      </c>
      <c r="B156" s="275" t="s">
        <v>84</v>
      </c>
      <c r="C156" s="267" t="s">
        <v>198</v>
      </c>
      <c r="D156" s="268">
        <v>45260</v>
      </c>
      <c r="E156" s="267">
        <v>196.8</v>
      </c>
      <c r="F156" s="267">
        <v>196.46666666666667</v>
      </c>
      <c r="G156" s="269">
        <v>195.68333333333334</v>
      </c>
      <c r="H156" s="269">
        <v>194.56666666666666</v>
      </c>
      <c r="I156" s="269">
        <v>193.78333333333333</v>
      </c>
      <c r="J156" s="269">
        <v>197.58333333333334</v>
      </c>
      <c r="K156" s="269">
        <v>198.3666666666667</v>
      </c>
      <c r="L156" s="269">
        <v>199.48333333333335</v>
      </c>
      <c r="M156" s="270">
        <v>197.25</v>
      </c>
      <c r="N156" s="270">
        <v>195.35</v>
      </c>
      <c r="O156" s="270">
        <v>46173000</v>
      </c>
      <c r="P156" s="271">
        <v>-3.5712048117285886E-2</v>
      </c>
    </row>
    <row r="157" spans="1:16" ht="12.75" customHeight="1">
      <c r="A157" s="262">
        <v>147</v>
      </c>
      <c r="B157" s="275" t="s">
        <v>68</v>
      </c>
      <c r="C157" s="267" t="s">
        <v>199</v>
      </c>
      <c r="D157" s="268">
        <v>45260</v>
      </c>
      <c r="E157" s="267">
        <v>320.60000000000002</v>
      </c>
      <c r="F157" s="267">
        <v>317.2166666666667</v>
      </c>
      <c r="G157" s="269">
        <v>313.08333333333337</v>
      </c>
      <c r="H157" s="269">
        <v>305.56666666666666</v>
      </c>
      <c r="I157" s="269">
        <v>301.43333333333334</v>
      </c>
      <c r="J157" s="269">
        <v>324.73333333333341</v>
      </c>
      <c r="K157" s="269">
        <v>328.86666666666673</v>
      </c>
      <c r="L157" s="269">
        <v>336.38333333333344</v>
      </c>
      <c r="M157" s="270">
        <v>321.35000000000002</v>
      </c>
      <c r="N157" s="270">
        <v>309.7</v>
      </c>
      <c r="O157" s="270">
        <v>65875000</v>
      </c>
      <c r="P157" s="271">
        <v>6.8107787977494819E-3</v>
      </c>
    </row>
    <row r="158" spans="1:16" ht="12.75" customHeight="1">
      <c r="A158" s="262">
        <v>148</v>
      </c>
      <c r="B158" s="275" t="s">
        <v>59</v>
      </c>
      <c r="C158" s="267" t="s">
        <v>200</v>
      </c>
      <c r="D158" s="268">
        <v>45260</v>
      </c>
      <c r="E158" s="267">
        <v>2488.75</v>
      </c>
      <c r="F158" s="267">
        <v>2494.9833333333331</v>
      </c>
      <c r="G158" s="269">
        <v>2476.9666666666662</v>
      </c>
      <c r="H158" s="269">
        <v>2465.1833333333329</v>
      </c>
      <c r="I158" s="269">
        <v>2447.1666666666661</v>
      </c>
      <c r="J158" s="269">
        <v>2506.7666666666664</v>
      </c>
      <c r="K158" s="269">
        <v>2524.7833333333338</v>
      </c>
      <c r="L158" s="269">
        <v>2536.5666666666666</v>
      </c>
      <c r="M158" s="270">
        <v>2513</v>
      </c>
      <c r="N158" s="270">
        <v>2483.1999999999998</v>
      </c>
      <c r="O158" s="270">
        <v>2549250</v>
      </c>
      <c r="P158" s="271">
        <v>-1.6967126193001062E-2</v>
      </c>
    </row>
    <row r="159" spans="1:16" ht="12.75" customHeight="1">
      <c r="A159" s="262">
        <v>149</v>
      </c>
      <c r="B159" s="275" t="s">
        <v>39</v>
      </c>
      <c r="C159" s="267" t="s">
        <v>201</v>
      </c>
      <c r="D159" s="268">
        <v>45260</v>
      </c>
      <c r="E159" s="267">
        <v>3740.8</v>
      </c>
      <c r="F159" s="267">
        <v>3732</v>
      </c>
      <c r="G159" s="269">
        <v>3692.5</v>
      </c>
      <c r="H159" s="269">
        <v>3644.2</v>
      </c>
      <c r="I159" s="269">
        <v>3604.7</v>
      </c>
      <c r="J159" s="269">
        <v>3780.3</v>
      </c>
      <c r="K159" s="269">
        <v>3819.8</v>
      </c>
      <c r="L159" s="269">
        <v>3868.1000000000004</v>
      </c>
      <c r="M159" s="270">
        <v>3771.5</v>
      </c>
      <c r="N159" s="270">
        <v>3683.7</v>
      </c>
      <c r="O159" s="270">
        <v>1721000</v>
      </c>
      <c r="P159" s="271">
        <v>-4.3091465109813737E-2</v>
      </c>
    </row>
    <row r="160" spans="1:16" ht="12.75" customHeight="1">
      <c r="A160" s="262">
        <v>150</v>
      </c>
      <c r="B160" s="275" t="s">
        <v>63</v>
      </c>
      <c r="C160" s="267" t="s">
        <v>202</v>
      </c>
      <c r="D160" s="268">
        <v>45260</v>
      </c>
      <c r="E160" s="267">
        <v>78.75</v>
      </c>
      <c r="F160" s="267">
        <v>78.033333333333346</v>
      </c>
      <c r="G160" s="269">
        <v>76.266666666666694</v>
      </c>
      <c r="H160" s="269">
        <v>73.783333333333346</v>
      </c>
      <c r="I160" s="269">
        <v>72.016666666666694</v>
      </c>
      <c r="J160" s="269">
        <v>80.516666666666694</v>
      </c>
      <c r="K160" s="269">
        <v>82.283333333333346</v>
      </c>
      <c r="L160" s="269">
        <v>84.766666666666694</v>
      </c>
      <c r="M160" s="270">
        <v>79.8</v>
      </c>
      <c r="N160" s="270">
        <v>75.55</v>
      </c>
      <c r="O160" s="270">
        <v>270432000</v>
      </c>
      <c r="P160" s="271">
        <v>-6.6677710593887191E-2</v>
      </c>
    </row>
    <row r="161" spans="1:16" ht="12.75" customHeight="1">
      <c r="A161" s="262">
        <v>151</v>
      </c>
      <c r="B161" s="275" t="s">
        <v>45</v>
      </c>
      <c r="C161" s="274" t="s">
        <v>203</v>
      </c>
      <c r="D161" s="268">
        <v>45260</v>
      </c>
      <c r="E161" s="267">
        <v>5187.8</v>
      </c>
      <c r="F161" s="267">
        <v>5209.1500000000005</v>
      </c>
      <c r="G161" s="269">
        <v>5124.3500000000013</v>
      </c>
      <c r="H161" s="269">
        <v>5060.9000000000005</v>
      </c>
      <c r="I161" s="269">
        <v>4976.1000000000013</v>
      </c>
      <c r="J161" s="269">
        <v>5272.6000000000013</v>
      </c>
      <c r="K161" s="269">
        <v>5357.4000000000005</v>
      </c>
      <c r="L161" s="269">
        <v>5420.8500000000013</v>
      </c>
      <c r="M161" s="270">
        <v>5293.95</v>
      </c>
      <c r="N161" s="270">
        <v>5145.7</v>
      </c>
      <c r="O161" s="270">
        <v>2774800</v>
      </c>
      <c r="P161" s="271">
        <v>-3.9362991171888524E-2</v>
      </c>
    </row>
    <row r="162" spans="1:16" ht="12.75" customHeight="1">
      <c r="A162" s="262">
        <v>152</v>
      </c>
      <c r="B162" s="275" t="s">
        <v>190</v>
      </c>
      <c r="C162" s="267" t="s">
        <v>204</v>
      </c>
      <c r="D162" s="268">
        <v>45260</v>
      </c>
      <c r="E162" s="267">
        <v>210.75</v>
      </c>
      <c r="F162" s="267">
        <v>211.05000000000004</v>
      </c>
      <c r="G162" s="269">
        <v>209.25000000000009</v>
      </c>
      <c r="H162" s="269">
        <v>207.75000000000006</v>
      </c>
      <c r="I162" s="269">
        <v>205.9500000000001</v>
      </c>
      <c r="J162" s="269">
        <v>212.55000000000007</v>
      </c>
      <c r="K162" s="269">
        <v>214.35000000000002</v>
      </c>
      <c r="L162" s="269">
        <v>215.85000000000005</v>
      </c>
      <c r="M162" s="270">
        <v>212.85</v>
      </c>
      <c r="N162" s="270">
        <v>209.55</v>
      </c>
      <c r="O162" s="270">
        <v>68450400</v>
      </c>
      <c r="P162" s="271">
        <v>3.0848468419625914E-2</v>
      </c>
    </row>
    <row r="163" spans="1:16" ht="12.75" customHeight="1">
      <c r="A163" s="262">
        <v>153</v>
      </c>
      <c r="B163" s="275" t="s">
        <v>205</v>
      </c>
      <c r="C163" s="267" t="s">
        <v>206</v>
      </c>
      <c r="D163" s="268">
        <v>45260</v>
      </c>
      <c r="E163" s="267">
        <v>1668.05</v>
      </c>
      <c r="F163" s="267">
        <v>1663.8833333333332</v>
      </c>
      <c r="G163" s="269">
        <v>1655.8166666666664</v>
      </c>
      <c r="H163" s="269">
        <v>1643.5833333333333</v>
      </c>
      <c r="I163" s="269">
        <v>1635.5166666666664</v>
      </c>
      <c r="J163" s="269">
        <v>1676.1166666666663</v>
      </c>
      <c r="K163" s="269">
        <v>1684.1833333333329</v>
      </c>
      <c r="L163" s="269">
        <v>1696.4166666666663</v>
      </c>
      <c r="M163" s="270">
        <v>1671.95</v>
      </c>
      <c r="N163" s="270">
        <v>1651.65</v>
      </c>
      <c r="O163" s="270">
        <v>6157910</v>
      </c>
      <c r="P163" s="271">
        <v>3.0495889684433839E-3</v>
      </c>
    </row>
    <row r="164" spans="1:16" ht="12.75" customHeight="1">
      <c r="A164" s="262">
        <v>154</v>
      </c>
      <c r="B164" s="275" t="s">
        <v>49</v>
      </c>
      <c r="C164" s="267" t="s">
        <v>208</v>
      </c>
      <c r="D164" s="268">
        <v>45260</v>
      </c>
      <c r="E164" s="267">
        <v>971.45</v>
      </c>
      <c r="F164" s="267">
        <v>968.58333333333337</v>
      </c>
      <c r="G164" s="269">
        <v>963.06666666666672</v>
      </c>
      <c r="H164" s="269">
        <v>954.68333333333339</v>
      </c>
      <c r="I164" s="269">
        <v>949.16666666666674</v>
      </c>
      <c r="J164" s="269">
        <v>976.9666666666667</v>
      </c>
      <c r="K164" s="269">
        <v>982.48333333333335</v>
      </c>
      <c r="L164" s="269">
        <v>990.86666666666667</v>
      </c>
      <c r="M164" s="270">
        <v>974.1</v>
      </c>
      <c r="N164" s="270">
        <v>960.2</v>
      </c>
      <c r="O164" s="270">
        <v>3519850</v>
      </c>
      <c r="P164" s="271">
        <v>-1.0277246653919695E-2</v>
      </c>
    </row>
    <row r="165" spans="1:16" ht="12.75" customHeight="1">
      <c r="A165" s="262">
        <v>155</v>
      </c>
      <c r="B165" s="275" t="s">
        <v>63</v>
      </c>
      <c r="C165" s="267" t="s">
        <v>209</v>
      </c>
      <c r="D165" s="268">
        <v>45260</v>
      </c>
      <c r="E165" s="267">
        <v>238.3</v>
      </c>
      <c r="F165" s="267">
        <v>237.5</v>
      </c>
      <c r="G165" s="269">
        <v>234.45</v>
      </c>
      <c r="H165" s="269">
        <v>230.6</v>
      </c>
      <c r="I165" s="269">
        <v>227.54999999999998</v>
      </c>
      <c r="J165" s="269">
        <v>241.35</v>
      </c>
      <c r="K165" s="269">
        <v>244.4</v>
      </c>
      <c r="L165" s="269">
        <v>248.25</v>
      </c>
      <c r="M165" s="270">
        <v>240.55</v>
      </c>
      <c r="N165" s="270">
        <v>233.65</v>
      </c>
      <c r="O165" s="270">
        <v>52692500</v>
      </c>
      <c r="P165" s="271">
        <v>-2.4610724596526102E-3</v>
      </c>
    </row>
    <row r="166" spans="1:16" ht="12.75" customHeight="1">
      <c r="A166" s="262">
        <v>156</v>
      </c>
      <c r="B166" s="275" t="s">
        <v>190</v>
      </c>
      <c r="C166" s="267" t="s">
        <v>210</v>
      </c>
      <c r="D166" s="268">
        <v>45260</v>
      </c>
      <c r="E166" s="267">
        <v>340.15</v>
      </c>
      <c r="F166" s="267">
        <v>338.41666666666663</v>
      </c>
      <c r="G166" s="269">
        <v>333.88333333333327</v>
      </c>
      <c r="H166" s="269">
        <v>327.61666666666662</v>
      </c>
      <c r="I166" s="269">
        <v>323.08333333333326</v>
      </c>
      <c r="J166" s="269">
        <v>344.68333333333328</v>
      </c>
      <c r="K166" s="269">
        <v>349.21666666666658</v>
      </c>
      <c r="L166" s="269">
        <v>355.48333333333329</v>
      </c>
      <c r="M166" s="270">
        <v>342.95</v>
      </c>
      <c r="N166" s="270">
        <v>332.15</v>
      </c>
      <c r="O166" s="270">
        <v>51518000</v>
      </c>
      <c r="P166" s="271">
        <v>1.204912935323383E-3</v>
      </c>
    </row>
    <row r="167" spans="1:16" ht="12.75" customHeight="1">
      <c r="A167" s="262">
        <v>157</v>
      </c>
      <c r="B167" s="275" t="s">
        <v>84</v>
      </c>
      <c r="C167" s="267" t="s">
        <v>211</v>
      </c>
      <c r="D167" s="268">
        <v>45260</v>
      </c>
      <c r="E167" s="267">
        <v>2397.9499999999998</v>
      </c>
      <c r="F167" s="267">
        <v>2393.1</v>
      </c>
      <c r="G167" s="269">
        <v>2383.9499999999998</v>
      </c>
      <c r="H167" s="269">
        <v>2369.9499999999998</v>
      </c>
      <c r="I167" s="269">
        <v>2360.7999999999997</v>
      </c>
      <c r="J167" s="269">
        <v>2407.1</v>
      </c>
      <c r="K167" s="269">
        <v>2416.2500000000005</v>
      </c>
      <c r="L167" s="269">
        <v>2430.25</v>
      </c>
      <c r="M167" s="270">
        <v>2402.25</v>
      </c>
      <c r="N167" s="270">
        <v>2379.1</v>
      </c>
      <c r="O167" s="270">
        <v>44881750</v>
      </c>
      <c r="P167" s="271">
        <v>2.4510363403944486E-2</v>
      </c>
    </row>
    <row r="168" spans="1:16" ht="12.75" customHeight="1">
      <c r="A168" s="262">
        <v>158</v>
      </c>
      <c r="B168" s="275" t="s">
        <v>132</v>
      </c>
      <c r="C168" s="267" t="s">
        <v>212</v>
      </c>
      <c r="D168" s="268">
        <v>45260</v>
      </c>
      <c r="E168" s="267">
        <v>91.2</v>
      </c>
      <c r="F168" s="267">
        <v>90.766666666666666</v>
      </c>
      <c r="G168" s="269">
        <v>89.933333333333337</v>
      </c>
      <c r="H168" s="269">
        <v>88.666666666666671</v>
      </c>
      <c r="I168" s="269">
        <v>87.833333333333343</v>
      </c>
      <c r="J168" s="269">
        <v>92.033333333333331</v>
      </c>
      <c r="K168" s="269">
        <v>92.866666666666674</v>
      </c>
      <c r="L168" s="269">
        <v>94.133333333333326</v>
      </c>
      <c r="M168" s="270">
        <v>91.6</v>
      </c>
      <c r="N168" s="270">
        <v>89.5</v>
      </c>
      <c r="O168" s="270">
        <v>146368000</v>
      </c>
      <c r="P168" s="271">
        <v>5.0287026406429389E-2</v>
      </c>
    </row>
    <row r="169" spans="1:16" ht="12.75" customHeight="1">
      <c r="A169" s="262">
        <v>159</v>
      </c>
      <c r="B169" s="275" t="s">
        <v>63</v>
      </c>
      <c r="C169" s="272" t="s">
        <v>213</v>
      </c>
      <c r="D169" s="268">
        <v>45260</v>
      </c>
      <c r="E169" s="267">
        <v>736.3</v>
      </c>
      <c r="F169" s="267">
        <v>739.83333333333337</v>
      </c>
      <c r="G169" s="269">
        <v>731.06666666666672</v>
      </c>
      <c r="H169" s="269">
        <v>725.83333333333337</v>
      </c>
      <c r="I169" s="269">
        <v>717.06666666666672</v>
      </c>
      <c r="J169" s="269">
        <v>745.06666666666672</v>
      </c>
      <c r="K169" s="269">
        <v>753.83333333333337</v>
      </c>
      <c r="L169" s="269">
        <v>759.06666666666672</v>
      </c>
      <c r="M169" s="270">
        <v>748.6</v>
      </c>
      <c r="N169" s="270">
        <v>734.6</v>
      </c>
      <c r="O169" s="270">
        <v>15491200</v>
      </c>
      <c r="P169" s="271">
        <v>4.5459453622718929E-2</v>
      </c>
    </row>
    <row r="170" spans="1:16" ht="12.75" customHeight="1">
      <c r="A170" s="262">
        <v>160</v>
      </c>
      <c r="B170" s="275" t="s">
        <v>68</v>
      </c>
      <c r="C170" s="267" t="s">
        <v>214</v>
      </c>
      <c r="D170" s="268">
        <v>45260</v>
      </c>
      <c r="E170" s="267">
        <v>1414.05</v>
      </c>
      <c r="F170" s="267">
        <v>1408.2666666666667</v>
      </c>
      <c r="G170" s="269">
        <v>1398.9833333333333</v>
      </c>
      <c r="H170" s="269">
        <v>1383.9166666666667</v>
      </c>
      <c r="I170" s="269">
        <v>1374.6333333333334</v>
      </c>
      <c r="J170" s="269">
        <v>1423.3333333333333</v>
      </c>
      <c r="K170" s="269">
        <v>1432.6166666666666</v>
      </c>
      <c r="L170" s="269">
        <v>1447.6833333333332</v>
      </c>
      <c r="M170" s="270">
        <v>1417.55</v>
      </c>
      <c r="N170" s="270">
        <v>1393.2</v>
      </c>
      <c r="O170" s="270">
        <v>7555500</v>
      </c>
      <c r="P170" s="271">
        <v>2.9535002554931016E-2</v>
      </c>
    </row>
    <row r="171" spans="1:16" ht="12.75" customHeight="1">
      <c r="A171" s="262">
        <v>161</v>
      </c>
      <c r="B171" s="275" t="s">
        <v>63</v>
      </c>
      <c r="C171" s="267" t="s">
        <v>215</v>
      </c>
      <c r="D171" s="268">
        <v>45260</v>
      </c>
      <c r="E171" s="267">
        <v>566.15</v>
      </c>
      <c r="F171" s="267">
        <v>564.58333333333337</v>
      </c>
      <c r="G171" s="269">
        <v>562.56666666666672</v>
      </c>
      <c r="H171" s="269">
        <v>558.98333333333335</v>
      </c>
      <c r="I171" s="269">
        <v>556.9666666666667</v>
      </c>
      <c r="J171" s="269">
        <v>568.16666666666674</v>
      </c>
      <c r="K171" s="269">
        <v>570.18333333333339</v>
      </c>
      <c r="L171" s="269">
        <v>573.76666666666677</v>
      </c>
      <c r="M171" s="270">
        <v>566.6</v>
      </c>
      <c r="N171" s="270">
        <v>561</v>
      </c>
      <c r="O171" s="270">
        <v>127258500</v>
      </c>
      <c r="P171" s="271">
        <v>-9.5381526104417677E-3</v>
      </c>
    </row>
    <row r="172" spans="1:16" ht="12.75" customHeight="1">
      <c r="A172" s="262">
        <v>162</v>
      </c>
      <c r="B172" s="275" t="s">
        <v>49</v>
      </c>
      <c r="C172" s="267" t="s">
        <v>216</v>
      </c>
      <c r="D172" s="268">
        <v>45260</v>
      </c>
      <c r="E172" s="267">
        <v>26062.25</v>
      </c>
      <c r="F172" s="267">
        <v>26055.283333333336</v>
      </c>
      <c r="G172" s="269">
        <v>25696.566666666673</v>
      </c>
      <c r="H172" s="269">
        <v>25330.883333333335</v>
      </c>
      <c r="I172" s="269">
        <v>24972.166666666672</v>
      </c>
      <c r="J172" s="269">
        <v>26420.966666666674</v>
      </c>
      <c r="K172" s="269">
        <v>26779.683333333342</v>
      </c>
      <c r="L172" s="269">
        <v>27145.366666666676</v>
      </c>
      <c r="M172" s="270">
        <v>26414</v>
      </c>
      <c r="N172" s="270">
        <v>25689.599999999999</v>
      </c>
      <c r="O172" s="270">
        <v>214000</v>
      </c>
      <c r="P172" s="271">
        <v>3.3993670144180049E-3</v>
      </c>
    </row>
    <row r="173" spans="1:16" ht="12.75" customHeight="1">
      <c r="A173" s="262">
        <v>163</v>
      </c>
      <c r="B173" s="275" t="s">
        <v>41</v>
      </c>
      <c r="C173" s="267" t="s">
        <v>217</v>
      </c>
      <c r="D173" s="268">
        <v>45260</v>
      </c>
      <c r="E173" s="267">
        <v>3647.1</v>
      </c>
      <c r="F173" s="267">
        <v>3629.5</v>
      </c>
      <c r="G173" s="269">
        <v>3596.1</v>
      </c>
      <c r="H173" s="269">
        <v>3545.1</v>
      </c>
      <c r="I173" s="269">
        <v>3511.7</v>
      </c>
      <c r="J173" s="269">
        <v>3680.5</v>
      </c>
      <c r="K173" s="269">
        <v>3713.8999999999996</v>
      </c>
      <c r="L173" s="269">
        <v>3764.9</v>
      </c>
      <c r="M173" s="270">
        <v>3662.9</v>
      </c>
      <c r="N173" s="270">
        <v>3578.5</v>
      </c>
      <c r="O173" s="270">
        <v>2639675</v>
      </c>
      <c r="P173" s="271">
        <v>2.2951423201379606E-2</v>
      </c>
    </row>
    <row r="174" spans="1:16" ht="12.75" customHeight="1">
      <c r="A174" s="262">
        <v>164</v>
      </c>
      <c r="B174" s="275" t="s">
        <v>47</v>
      </c>
      <c r="C174" s="267" t="s">
        <v>218</v>
      </c>
      <c r="D174" s="268">
        <v>45260</v>
      </c>
      <c r="E174" s="267">
        <v>2352.9499999999998</v>
      </c>
      <c r="F174" s="267">
        <v>2352.4833333333331</v>
      </c>
      <c r="G174" s="269">
        <v>2336.4666666666662</v>
      </c>
      <c r="H174" s="269">
        <v>2319.9833333333331</v>
      </c>
      <c r="I174" s="269">
        <v>2303.9666666666662</v>
      </c>
      <c r="J174" s="269">
        <v>2368.9666666666662</v>
      </c>
      <c r="K174" s="269">
        <v>2384.9833333333336</v>
      </c>
      <c r="L174" s="269">
        <v>2401.4666666666662</v>
      </c>
      <c r="M174" s="270">
        <v>2368.5</v>
      </c>
      <c r="N174" s="270">
        <v>2336</v>
      </c>
      <c r="O174" s="270">
        <v>3758625</v>
      </c>
      <c r="P174" s="271">
        <v>-6.8370986920332933E-3</v>
      </c>
    </row>
    <row r="175" spans="1:16" ht="12.75" customHeight="1">
      <c r="A175" s="262">
        <v>165</v>
      </c>
      <c r="B175" s="275" t="s">
        <v>68</v>
      </c>
      <c r="C175" s="267" t="s">
        <v>219</v>
      </c>
      <c r="D175" s="268">
        <v>45260</v>
      </c>
      <c r="E175" s="267">
        <v>1969</v>
      </c>
      <c r="F175" s="267">
        <v>1959.5666666666666</v>
      </c>
      <c r="G175" s="269">
        <v>1947.1333333333332</v>
      </c>
      <c r="H175" s="269">
        <v>1925.2666666666667</v>
      </c>
      <c r="I175" s="269">
        <v>1912.8333333333333</v>
      </c>
      <c r="J175" s="269">
        <v>1981.4333333333332</v>
      </c>
      <c r="K175" s="269">
        <v>1993.8666666666666</v>
      </c>
      <c r="L175" s="269">
        <v>2015.7333333333331</v>
      </c>
      <c r="M175" s="270">
        <v>1972</v>
      </c>
      <c r="N175" s="270">
        <v>1937.7</v>
      </c>
      <c r="O175" s="270">
        <v>7229100</v>
      </c>
      <c r="P175" s="271">
        <v>1.6193649053261924E-2</v>
      </c>
    </row>
    <row r="176" spans="1:16" ht="12.75" customHeight="1">
      <c r="A176" s="262">
        <v>166</v>
      </c>
      <c r="B176" s="275" t="s">
        <v>43</v>
      </c>
      <c r="C176" s="267" t="s">
        <v>220</v>
      </c>
      <c r="D176" s="268">
        <v>45260</v>
      </c>
      <c r="E176" s="267">
        <v>1189.8499999999999</v>
      </c>
      <c r="F176" s="267">
        <v>1192.8500000000001</v>
      </c>
      <c r="G176" s="269">
        <v>1185.2500000000002</v>
      </c>
      <c r="H176" s="269">
        <v>1180.6500000000001</v>
      </c>
      <c r="I176" s="269">
        <v>1173.0500000000002</v>
      </c>
      <c r="J176" s="269">
        <v>1197.4500000000003</v>
      </c>
      <c r="K176" s="269">
        <v>1205.0500000000002</v>
      </c>
      <c r="L176" s="269">
        <v>1209.6500000000003</v>
      </c>
      <c r="M176" s="270">
        <v>1200.45</v>
      </c>
      <c r="N176" s="270">
        <v>1188.25</v>
      </c>
      <c r="O176" s="270">
        <v>21640500</v>
      </c>
      <c r="P176" s="271">
        <v>-1.3592418876232411E-2</v>
      </c>
    </row>
    <row r="177" spans="1:16" ht="12.75" customHeight="1">
      <c r="A177" s="262">
        <v>167</v>
      </c>
      <c r="B177" s="275" t="s">
        <v>205</v>
      </c>
      <c r="C177" s="267" t="s">
        <v>221</v>
      </c>
      <c r="D177" s="268">
        <v>45260</v>
      </c>
      <c r="E177" s="267">
        <v>674.7</v>
      </c>
      <c r="F177" s="267">
        <v>671.4</v>
      </c>
      <c r="G177" s="269">
        <v>667.3</v>
      </c>
      <c r="H177" s="269">
        <v>659.9</v>
      </c>
      <c r="I177" s="269">
        <v>655.8</v>
      </c>
      <c r="J177" s="269">
        <v>678.8</v>
      </c>
      <c r="K177" s="269">
        <v>682.90000000000009</v>
      </c>
      <c r="L177" s="269">
        <v>690.3</v>
      </c>
      <c r="M177" s="270">
        <v>675.5</v>
      </c>
      <c r="N177" s="270">
        <v>664</v>
      </c>
      <c r="O177" s="270">
        <v>8226000</v>
      </c>
      <c r="P177" s="271">
        <v>-1.0644055565578207E-2</v>
      </c>
    </row>
    <row r="178" spans="1:16" ht="12.75" customHeight="1">
      <c r="A178" s="262">
        <v>168</v>
      </c>
      <c r="B178" s="275" t="s">
        <v>43</v>
      </c>
      <c r="C178" s="274" t="s">
        <v>222</v>
      </c>
      <c r="D178" s="268">
        <v>45260</v>
      </c>
      <c r="E178" s="267">
        <v>751.5</v>
      </c>
      <c r="F178" s="267">
        <v>751.35</v>
      </c>
      <c r="G178" s="269">
        <v>744.30000000000007</v>
      </c>
      <c r="H178" s="269">
        <v>737.1</v>
      </c>
      <c r="I178" s="269">
        <v>730.05000000000007</v>
      </c>
      <c r="J178" s="269">
        <v>758.55000000000007</v>
      </c>
      <c r="K178" s="269">
        <v>765.6</v>
      </c>
      <c r="L178" s="269">
        <v>772.80000000000007</v>
      </c>
      <c r="M178" s="270">
        <v>758.4</v>
      </c>
      <c r="N178" s="270">
        <v>744.15</v>
      </c>
      <c r="O178" s="270">
        <v>5041000</v>
      </c>
      <c r="P178" s="271">
        <v>0.16045119705340699</v>
      </c>
    </row>
    <row r="179" spans="1:16" ht="12.75" customHeight="1">
      <c r="A179" s="262">
        <v>169</v>
      </c>
      <c r="B179" s="275" t="s">
        <v>39</v>
      </c>
      <c r="C179" s="267" t="s">
        <v>223</v>
      </c>
      <c r="D179" s="268">
        <v>45260</v>
      </c>
      <c r="E179" s="267">
        <v>969.65</v>
      </c>
      <c r="F179" s="267">
        <v>966.51666666666677</v>
      </c>
      <c r="G179" s="269">
        <v>959.68333333333351</v>
      </c>
      <c r="H179" s="269">
        <v>949.7166666666667</v>
      </c>
      <c r="I179" s="269">
        <v>942.88333333333344</v>
      </c>
      <c r="J179" s="269">
        <v>976.48333333333358</v>
      </c>
      <c r="K179" s="269">
        <v>983.31666666666683</v>
      </c>
      <c r="L179" s="269">
        <v>993.28333333333364</v>
      </c>
      <c r="M179" s="270">
        <v>973.35</v>
      </c>
      <c r="N179" s="270">
        <v>956.55</v>
      </c>
      <c r="O179" s="270">
        <v>11426250</v>
      </c>
      <c r="P179" s="271">
        <v>-9.2081111790927372E-2</v>
      </c>
    </row>
    <row r="180" spans="1:16" ht="12.75" customHeight="1">
      <c r="A180" s="262">
        <v>170</v>
      </c>
      <c r="B180" s="275" t="s">
        <v>79</v>
      </c>
      <c r="C180" s="273" t="s">
        <v>224</v>
      </c>
      <c r="D180" s="268">
        <v>45260</v>
      </c>
      <c r="E180" s="267">
        <v>1681</v>
      </c>
      <c r="F180" s="267">
        <v>1694.1000000000001</v>
      </c>
      <c r="G180" s="269">
        <v>1664.5500000000002</v>
      </c>
      <c r="H180" s="269">
        <v>1648.1000000000001</v>
      </c>
      <c r="I180" s="269">
        <v>1618.5500000000002</v>
      </c>
      <c r="J180" s="269">
        <v>1710.5500000000002</v>
      </c>
      <c r="K180" s="269">
        <v>1740.1</v>
      </c>
      <c r="L180" s="269">
        <v>1756.5500000000002</v>
      </c>
      <c r="M180" s="270">
        <v>1723.65</v>
      </c>
      <c r="N180" s="270">
        <v>1677.65</v>
      </c>
      <c r="O180" s="270">
        <v>7825000</v>
      </c>
      <c r="P180" s="271">
        <v>0.18211345267769469</v>
      </c>
    </row>
    <row r="181" spans="1:16" ht="12.75" customHeight="1">
      <c r="A181" s="262">
        <v>171</v>
      </c>
      <c r="B181" s="275" t="s">
        <v>59</v>
      </c>
      <c r="C181" s="267" t="s">
        <v>225</v>
      </c>
      <c r="D181" s="268">
        <v>45260</v>
      </c>
      <c r="E181" s="267">
        <v>932.5</v>
      </c>
      <c r="F181" s="267">
        <v>929.7833333333333</v>
      </c>
      <c r="G181" s="269">
        <v>924.96666666666658</v>
      </c>
      <c r="H181" s="269">
        <v>917.43333333333328</v>
      </c>
      <c r="I181" s="269">
        <v>912.61666666666656</v>
      </c>
      <c r="J181" s="269">
        <v>937.31666666666661</v>
      </c>
      <c r="K181" s="269">
        <v>942.13333333333321</v>
      </c>
      <c r="L181" s="269">
        <v>949.66666666666663</v>
      </c>
      <c r="M181" s="270">
        <v>934.6</v>
      </c>
      <c r="N181" s="270">
        <v>922.25</v>
      </c>
      <c r="O181" s="270">
        <v>10785600</v>
      </c>
      <c r="P181" s="271">
        <v>1.3368983957219251E-3</v>
      </c>
    </row>
    <row r="182" spans="1:16" ht="12.75" customHeight="1">
      <c r="A182" s="262">
        <v>172</v>
      </c>
      <c r="B182" s="275" t="s">
        <v>56</v>
      </c>
      <c r="C182" s="267" t="s">
        <v>226</v>
      </c>
      <c r="D182" s="268">
        <v>45260</v>
      </c>
      <c r="E182" s="267">
        <v>697.8</v>
      </c>
      <c r="F182" s="267">
        <v>690.33333333333337</v>
      </c>
      <c r="G182" s="269">
        <v>681.36666666666679</v>
      </c>
      <c r="H182" s="269">
        <v>664.93333333333339</v>
      </c>
      <c r="I182" s="269">
        <v>655.96666666666681</v>
      </c>
      <c r="J182" s="269">
        <v>706.76666666666677</v>
      </c>
      <c r="K182" s="269">
        <v>715.73333333333323</v>
      </c>
      <c r="L182" s="269">
        <v>732.16666666666674</v>
      </c>
      <c r="M182" s="270">
        <v>699.3</v>
      </c>
      <c r="N182" s="270">
        <v>673.9</v>
      </c>
      <c r="O182" s="270">
        <v>75004875</v>
      </c>
      <c r="P182" s="271">
        <v>7.1864945220543319E-2</v>
      </c>
    </row>
    <row r="183" spans="1:16" ht="12.75" customHeight="1">
      <c r="A183" s="262">
        <v>173</v>
      </c>
      <c r="B183" s="275" t="s">
        <v>190</v>
      </c>
      <c r="C183" s="267" t="s">
        <v>227</v>
      </c>
      <c r="D183" s="268">
        <v>45260</v>
      </c>
      <c r="E183" s="267">
        <v>271.35000000000002</v>
      </c>
      <c r="F183" s="267">
        <v>267.28333333333336</v>
      </c>
      <c r="G183" s="269">
        <v>262.81666666666672</v>
      </c>
      <c r="H183" s="269">
        <v>254.28333333333336</v>
      </c>
      <c r="I183" s="269">
        <v>249.81666666666672</v>
      </c>
      <c r="J183" s="269">
        <v>275.81666666666672</v>
      </c>
      <c r="K183" s="269">
        <v>280.2833333333333</v>
      </c>
      <c r="L183" s="269">
        <v>288.81666666666672</v>
      </c>
      <c r="M183" s="270">
        <v>271.75</v>
      </c>
      <c r="N183" s="270">
        <v>258.75</v>
      </c>
      <c r="O183" s="270">
        <v>104375250</v>
      </c>
      <c r="P183" s="271">
        <v>0.10481566161760503</v>
      </c>
    </row>
    <row r="184" spans="1:16" ht="12.75" customHeight="1">
      <c r="A184" s="262">
        <v>174</v>
      </c>
      <c r="B184" s="275" t="s">
        <v>132</v>
      </c>
      <c r="C184" s="267" t="s">
        <v>228</v>
      </c>
      <c r="D184" s="268">
        <v>45260</v>
      </c>
      <c r="E184" s="267">
        <v>127.1</v>
      </c>
      <c r="F184" s="267">
        <v>126.75</v>
      </c>
      <c r="G184" s="269">
        <v>126.2</v>
      </c>
      <c r="H184" s="269">
        <v>125.3</v>
      </c>
      <c r="I184" s="269">
        <v>124.75</v>
      </c>
      <c r="J184" s="269">
        <v>127.65</v>
      </c>
      <c r="K184" s="269">
        <v>128.20000000000002</v>
      </c>
      <c r="L184" s="269">
        <v>129.10000000000002</v>
      </c>
      <c r="M184" s="270">
        <v>127.3</v>
      </c>
      <c r="N184" s="270">
        <v>125.85</v>
      </c>
      <c r="O184" s="270">
        <v>205986000</v>
      </c>
      <c r="P184" s="271">
        <v>1.3942659122289303E-2</v>
      </c>
    </row>
    <row r="185" spans="1:16" ht="12.75" customHeight="1">
      <c r="A185" s="262">
        <v>175</v>
      </c>
      <c r="B185" s="275" t="s">
        <v>87</v>
      </c>
      <c r="C185" s="267" t="s">
        <v>229</v>
      </c>
      <c r="D185" s="268">
        <v>45260</v>
      </c>
      <c r="E185" s="267">
        <v>3468.2</v>
      </c>
      <c r="F185" s="267">
        <v>3461.5333333333333</v>
      </c>
      <c r="G185" s="269">
        <v>3444.4166666666665</v>
      </c>
      <c r="H185" s="269">
        <v>3420.6333333333332</v>
      </c>
      <c r="I185" s="269">
        <v>3403.5166666666664</v>
      </c>
      <c r="J185" s="269">
        <v>3485.3166666666666</v>
      </c>
      <c r="K185" s="269">
        <v>3502.4333333333334</v>
      </c>
      <c r="L185" s="269">
        <v>3526.2166666666667</v>
      </c>
      <c r="M185" s="270">
        <v>3478.65</v>
      </c>
      <c r="N185" s="270">
        <v>3437.75</v>
      </c>
      <c r="O185" s="270">
        <v>12543825</v>
      </c>
      <c r="P185" s="271">
        <v>7.548283714261618E-3</v>
      </c>
    </row>
    <row r="186" spans="1:16" ht="12.75" customHeight="1">
      <c r="A186" s="262">
        <v>176</v>
      </c>
      <c r="B186" s="275" t="s">
        <v>87</v>
      </c>
      <c r="C186" s="267" t="s">
        <v>230</v>
      </c>
      <c r="D186" s="268">
        <v>45260</v>
      </c>
      <c r="E186" s="267">
        <v>1204.25</v>
      </c>
      <c r="F186" s="267">
        <v>1199.7666666666667</v>
      </c>
      <c r="G186" s="269">
        <v>1189.5333333333333</v>
      </c>
      <c r="H186" s="269">
        <v>1174.8166666666666</v>
      </c>
      <c r="I186" s="269">
        <v>1164.5833333333333</v>
      </c>
      <c r="J186" s="269">
        <v>1214.4833333333333</v>
      </c>
      <c r="K186" s="269">
        <v>1224.7166666666665</v>
      </c>
      <c r="L186" s="269">
        <v>1239.4333333333334</v>
      </c>
      <c r="M186" s="270">
        <v>1210</v>
      </c>
      <c r="N186" s="270">
        <v>1185.05</v>
      </c>
      <c r="O186" s="270">
        <v>15580200</v>
      </c>
      <c r="P186" s="271">
        <v>1.8513434006667974E-2</v>
      </c>
    </row>
    <row r="187" spans="1:16" ht="12.75" customHeight="1">
      <c r="A187" s="262">
        <v>177</v>
      </c>
      <c r="B187" s="275" t="s">
        <v>59</v>
      </c>
      <c r="C187" s="267" t="s">
        <v>231</v>
      </c>
      <c r="D187" s="268">
        <v>45260</v>
      </c>
      <c r="E187" s="267">
        <v>3439.7</v>
      </c>
      <c r="F187" s="267">
        <v>3426.5166666666664</v>
      </c>
      <c r="G187" s="269">
        <v>3411.5333333333328</v>
      </c>
      <c r="H187" s="269">
        <v>3383.3666666666663</v>
      </c>
      <c r="I187" s="269">
        <v>3368.3833333333328</v>
      </c>
      <c r="J187" s="269">
        <v>3454.6833333333329</v>
      </c>
      <c r="K187" s="269">
        <v>3469.6666666666665</v>
      </c>
      <c r="L187" s="269">
        <v>3497.833333333333</v>
      </c>
      <c r="M187" s="270">
        <v>3441.5</v>
      </c>
      <c r="N187" s="270">
        <v>3398.35</v>
      </c>
      <c r="O187" s="270">
        <v>5926875</v>
      </c>
      <c r="P187" s="271">
        <v>2.9167896646929103E-2</v>
      </c>
    </row>
    <row r="188" spans="1:16" ht="12.75" customHeight="1">
      <c r="A188" s="262">
        <v>178</v>
      </c>
      <c r="B188" s="275" t="s">
        <v>43</v>
      </c>
      <c r="C188" s="267" t="s">
        <v>232</v>
      </c>
      <c r="D188" s="268">
        <v>45260</v>
      </c>
      <c r="E188" s="267">
        <v>2083.25</v>
      </c>
      <c r="F188" s="267">
        <v>2088.7333333333331</v>
      </c>
      <c r="G188" s="269">
        <v>2068.5166666666664</v>
      </c>
      <c r="H188" s="269">
        <v>2053.7833333333333</v>
      </c>
      <c r="I188" s="269">
        <v>2033.5666666666666</v>
      </c>
      <c r="J188" s="269">
        <v>2103.4666666666662</v>
      </c>
      <c r="K188" s="269">
        <v>2123.6833333333325</v>
      </c>
      <c r="L188" s="269">
        <v>2138.4166666666661</v>
      </c>
      <c r="M188" s="270">
        <v>2108.9499999999998</v>
      </c>
      <c r="N188" s="270">
        <v>2074</v>
      </c>
      <c r="O188" s="270">
        <v>1765000</v>
      </c>
      <c r="P188" s="271">
        <v>2.616279069767442E-2</v>
      </c>
    </row>
    <row r="189" spans="1:16" ht="12.75" customHeight="1">
      <c r="A189" s="262">
        <v>179</v>
      </c>
      <c r="B189" s="275" t="s">
        <v>45</v>
      </c>
      <c r="C189" s="267" t="s">
        <v>233</v>
      </c>
      <c r="D189" s="268">
        <v>45260</v>
      </c>
      <c r="E189" s="267">
        <v>2677.15</v>
      </c>
      <c r="F189" s="267">
        <v>2670.2666666666669</v>
      </c>
      <c r="G189" s="269">
        <v>2655.5833333333339</v>
      </c>
      <c r="H189" s="269">
        <v>2634.0166666666669</v>
      </c>
      <c r="I189" s="269">
        <v>2619.3333333333339</v>
      </c>
      <c r="J189" s="269">
        <v>2691.8333333333339</v>
      </c>
      <c r="K189" s="269">
        <v>2706.5166666666673</v>
      </c>
      <c r="L189" s="269">
        <v>2728.0833333333339</v>
      </c>
      <c r="M189" s="270">
        <v>2684.95</v>
      </c>
      <c r="N189" s="270">
        <v>2648.7</v>
      </c>
      <c r="O189" s="270">
        <v>3866800</v>
      </c>
      <c r="P189" s="271">
        <v>2.0586993243243243E-2</v>
      </c>
    </row>
    <row r="190" spans="1:16" ht="12.75" customHeight="1">
      <c r="A190" s="262">
        <v>180</v>
      </c>
      <c r="B190" s="275" t="s">
        <v>56</v>
      </c>
      <c r="C190" s="267" t="s">
        <v>234</v>
      </c>
      <c r="D190" s="268">
        <v>45260</v>
      </c>
      <c r="E190" s="267">
        <v>1816.95</v>
      </c>
      <c r="F190" s="267">
        <v>1809.2</v>
      </c>
      <c r="G190" s="269">
        <v>1798.4</v>
      </c>
      <c r="H190" s="269">
        <v>1779.8500000000001</v>
      </c>
      <c r="I190" s="269">
        <v>1769.0500000000002</v>
      </c>
      <c r="J190" s="269">
        <v>1827.75</v>
      </c>
      <c r="K190" s="269">
        <v>1838.5499999999997</v>
      </c>
      <c r="L190" s="269">
        <v>1857.1</v>
      </c>
      <c r="M190" s="270">
        <v>1820</v>
      </c>
      <c r="N190" s="270">
        <v>1790.65</v>
      </c>
      <c r="O190" s="270">
        <v>9291450</v>
      </c>
      <c r="P190" s="271">
        <v>6.5117958594126141E-2</v>
      </c>
    </row>
    <row r="191" spans="1:16" ht="12.75" customHeight="1">
      <c r="A191" s="262">
        <v>181</v>
      </c>
      <c r="B191" s="275" t="s">
        <v>59</v>
      </c>
      <c r="C191" s="267" t="s">
        <v>235</v>
      </c>
      <c r="D191" s="268">
        <v>45260</v>
      </c>
      <c r="E191" s="267">
        <v>1612.1</v>
      </c>
      <c r="F191" s="267">
        <v>1605.0833333333333</v>
      </c>
      <c r="G191" s="269">
        <v>1589.1166666666666</v>
      </c>
      <c r="H191" s="269">
        <v>1566.1333333333332</v>
      </c>
      <c r="I191" s="269">
        <v>1550.1666666666665</v>
      </c>
      <c r="J191" s="269">
        <v>1628.0666666666666</v>
      </c>
      <c r="K191" s="269">
        <v>1644.0333333333333</v>
      </c>
      <c r="L191" s="269">
        <v>1667.0166666666667</v>
      </c>
      <c r="M191" s="270">
        <v>1621.05</v>
      </c>
      <c r="N191" s="270">
        <v>1582.1</v>
      </c>
      <c r="O191" s="270">
        <v>3407200</v>
      </c>
      <c r="P191" s="271">
        <v>4.2467262269000119E-2</v>
      </c>
    </row>
    <row r="192" spans="1:16" ht="12.75" customHeight="1">
      <c r="A192" s="262">
        <v>182</v>
      </c>
      <c r="B192" s="275" t="s">
        <v>49</v>
      </c>
      <c r="C192" s="267" t="s">
        <v>236</v>
      </c>
      <c r="D192" s="268">
        <v>45260</v>
      </c>
      <c r="E192" s="267">
        <v>8735.75</v>
      </c>
      <c r="F192" s="267">
        <v>8688.6</v>
      </c>
      <c r="G192" s="269">
        <v>8631.7000000000007</v>
      </c>
      <c r="H192" s="269">
        <v>8527.65</v>
      </c>
      <c r="I192" s="269">
        <v>8470.75</v>
      </c>
      <c r="J192" s="269">
        <v>8792.6500000000015</v>
      </c>
      <c r="K192" s="269">
        <v>8849.5499999999993</v>
      </c>
      <c r="L192" s="269">
        <v>8953.6000000000022</v>
      </c>
      <c r="M192" s="270">
        <v>8745.5</v>
      </c>
      <c r="N192" s="270">
        <v>8584.5499999999993</v>
      </c>
      <c r="O192" s="270">
        <v>1314100</v>
      </c>
      <c r="P192" s="271">
        <v>7.6103500761035014E-5</v>
      </c>
    </row>
    <row r="193" spans="1:16" ht="12.75" customHeight="1">
      <c r="A193" s="262">
        <v>183</v>
      </c>
      <c r="B193" s="275" t="s">
        <v>39</v>
      </c>
      <c r="C193" s="267" t="s">
        <v>237</v>
      </c>
      <c r="D193" s="268">
        <v>45260</v>
      </c>
      <c r="E193" s="267">
        <v>565.15</v>
      </c>
      <c r="F193" s="267">
        <v>563.01666666666665</v>
      </c>
      <c r="G193" s="269">
        <v>559.33333333333326</v>
      </c>
      <c r="H193" s="269">
        <v>553.51666666666665</v>
      </c>
      <c r="I193" s="269">
        <v>549.83333333333326</v>
      </c>
      <c r="J193" s="269">
        <v>568.83333333333326</v>
      </c>
      <c r="K193" s="269">
        <v>572.51666666666665</v>
      </c>
      <c r="L193" s="269">
        <v>578.33333333333326</v>
      </c>
      <c r="M193" s="270">
        <v>566.70000000000005</v>
      </c>
      <c r="N193" s="270">
        <v>557.20000000000005</v>
      </c>
      <c r="O193" s="270">
        <v>32661200</v>
      </c>
      <c r="P193" s="271">
        <v>1.1311033289055267E-2</v>
      </c>
    </row>
    <row r="194" spans="1:16" ht="12.75" customHeight="1">
      <c r="A194" s="262">
        <v>184</v>
      </c>
      <c r="B194" s="275" t="s">
        <v>132</v>
      </c>
      <c r="C194" s="267" t="s">
        <v>238</v>
      </c>
      <c r="D194" s="268">
        <v>45260</v>
      </c>
      <c r="E194" s="267">
        <v>234.9</v>
      </c>
      <c r="F194" s="267">
        <v>234.25</v>
      </c>
      <c r="G194" s="269">
        <v>233</v>
      </c>
      <c r="H194" s="269">
        <v>231.1</v>
      </c>
      <c r="I194" s="269">
        <v>229.85</v>
      </c>
      <c r="J194" s="269">
        <v>236.15</v>
      </c>
      <c r="K194" s="269">
        <v>237.4</v>
      </c>
      <c r="L194" s="269">
        <v>239.3</v>
      </c>
      <c r="M194" s="270">
        <v>235.5</v>
      </c>
      <c r="N194" s="270">
        <v>232.35</v>
      </c>
      <c r="O194" s="270">
        <v>83056200</v>
      </c>
      <c r="P194" s="271">
        <v>-1.4908697570487184E-2</v>
      </c>
    </row>
    <row r="195" spans="1:16" ht="12.75" customHeight="1">
      <c r="A195" s="262">
        <v>185</v>
      </c>
      <c r="B195" s="275" t="s">
        <v>41</v>
      </c>
      <c r="C195" s="267" t="s">
        <v>239</v>
      </c>
      <c r="D195" s="268">
        <v>45260</v>
      </c>
      <c r="E195" s="267">
        <v>822.9</v>
      </c>
      <c r="F195" s="267">
        <v>819.54999999999984</v>
      </c>
      <c r="G195" s="269">
        <v>811.14999999999964</v>
      </c>
      <c r="H195" s="269">
        <v>799.39999999999975</v>
      </c>
      <c r="I195" s="269">
        <v>790.99999999999955</v>
      </c>
      <c r="J195" s="269">
        <v>831.29999999999973</v>
      </c>
      <c r="K195" s="269">
        <v>839.7</v>
      </c>
      <c r="L195" s="269">
        <v>851.44999999999982</v>
      </c>
      <c r="M195" s="270">
        <v>827.95</v>
      </c>
      <c r="N195" s="270">
        <v>807.8</v>
      </c>
      <c r="O195" s="270">
        <v>9399000</v>
      </c>
      <c r="P195" s="271">
        <v>-1.117283171316753E-2</v>
      </c>
    </row>
    <row r="196" spans="1:16" ht="12.75" customHeight="1">
      <c r="A196" s="262">
        <v>186</v>
      </c>
      <c r="B196" s="275" t="s">
        <v>87</v>
      </c>
      <c r="C196" s="267" t="s">
        <v>240</v>
      </c>
      <c r="D196" s="268">
        <v>45260</v>
      </c>
      <c r="E196" s="267">
        <v>397.7</v>
      </c>
      <c r="F196" s="267">
        <v>396.85000000000008</v>
      </c>
      <c r="G196" s="269">
        <v>395.20000000000016</v>
      </c>
      <c r="H196" s="269">
        <v>392.7000000000001</v>
      </c>
      <c r="I196" s="269">
        <v>391.05000000000018</v>
      </c>
      <c r="J196" s="269">
        <v>399.35000000000014</v>
      </c>
      <c r="K196" s="269">
        <v>401.00000000000011</v>
      </c>
      <c r="L196" s="269">
        <v>403.50000000000011</v>
      </c>
      <c r="M196" s="270">
        <v>398.5</v>
      </c>
      <c r="N196" s="270">
        <v>394.35</v>
      </c>
      <c r="O196" s="270">
        <v>44299500</v>
      </c>
      <c r="P196" s="271">
        <v>-2.749604847207587E-2</v>
      </c>
    </row>
    <row r="197" spans="1:16" ht="12.75" customHeight="1">
      <c r="A197" s="262">
        <v>187</v>
      </c>
      <c r="B197" s="275" t="s">
        <v>205</v>
      </c>
      <c r="C197" s="267" t="s">
        <v>241</v>
      </c>
      <c r="D197" s="268">
        <v>45260</v>
      </c>
      <c r="E197" s="267">
        <v>257</v>
      </c>
      <c r="F197" s="267">
        <v>255.9666666666667</v>
      </c>
      <c r="G197" s="269">
        <v>254.58333333333337</v>
      </c>
      <c r="H197" s="269">
        <v>252.16666666666669</v>
      </c>
      <c r="I197" s="269">
        <v>250.78333333333336</v>
      </c>
      <c r="J197" s="269">
        <v>258.38333333333338</v>
      </c>
      <c r="K197" s="269">
        <v>259.76666666666671</v>
      </c>
      <c r="L197" s="269">
        <v>262.18333333333339</v>
      </c>
      <c r="M197" s="270">
        <v>257.35000000000002</v>
      </c>
      <c r="N197" s="270">
        <v>253.55</v>
      </c>
      <c r="O197" s="270">
        <v>93105000</v>
      </c>
      <c r="P197" s="271">
        <v>-2.063807630408028E-2</v>
      </c>
    </row>
    <row r="198" spans="1:16" ht="12.75" customHeight="1">
      <c r="A198" s="262">
        <v>188</v>
      </c>
      <c r="B198" s="275" t="s">
        <v>43</v>
      </c>
      <c r="C198" s="267" t="s">
        <v>242</v>
      </c>
      <c r="D198" s="268">
        <v>45260</v>
      </c>
      <c r="E198" s="267">
        <v>630.1</v>
      </c>
      <c r="F198" s="267">
        <v>633.04999999999995</v>
      </c>
      <c r="G198" s="269">
        <v>625.59999999999991</v>
      </c>
      <c r="H198" s="269">
        <v>621.09999999999991</v>
      </c>
      <c r="I198" s="269">
        <v>613.64999999999986</v>
      </c>
      <c r="J198" s="269">
        <v>637.54999999999995</v>
      </c>
      <c r="K198" s="269">
        <v>645</v>
      </c>
      <c r="L198" s="269">
        <v>649.5</v>
      </c>
      <c r="M198" s="270">
        <v>640.5</v>
      </c>
      <c r="N198" s="270">
        <v>628.54999999999995</v>
      </c>
      <c r="O198" s="270">
        <v>6376500</v>
      </c>
      <c r="P198" s="271">
        <v>-1.3643324516218851E-2</v>
      </c>
    </row>
    <row r="199" spans="1:16" ht="12.75" customHeight="1">
      <c r="A199" s="256"/>
      <c r="B199" s="263"/>
      <c r="C199" s="256"/>
      <c r="D199" s="257"/>
      <c r="E199" s="258"/>
      <c r="F199" s="258"/>
      <c r="G199" s="259"/>
      <c r="H199" s="259"/>
      <c r="I199" s="259"/>
      <c r="J199" s="259"/>
      <c r="K199" s="259"/>
      <c r="L199" s="259"/>
      <c r="M199" s="256"/>
      <c r="N199" s="256"/>
      <c r="O199" s="260"/>
      <c r="P199" s="261"/>
    </row>
    <row r="200" spans="1:16" ht="12.75" customHeight="1">
      <c r="A200" s="256"/>
      <c r="B200" s="263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56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56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56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56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56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56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56"/>
      <c r="B207" s="4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56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56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56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56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56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45259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404" t="s">
        <v>16</v>
      </c>
      <c r="B8" s="406"/>
      <c r="C8" s="409" t="s">
        <v>20</v>
      </c>
      <c r="D8" s="409" t="s">
        <v>21</v>
      </c>
      <c r="E8" s="401" t="s">
        <v>22</v>
      </c>
      <c r="F8" s="402"/>
      <c r="G8" s="403"/>
      <c r="H8" s="401" t="s">
        <v>23</v>
      </c>
      <c r="I8" s="402"/>
      <c r="J8" s="403"/>
      <c r="K8" s="26"/>
      <c r="L8" s="48"/>
      <c r="M8" s="48"/>
      <c r="N8" s="1"/>
      <c r="O8" s="1"/>
    </row>
    <row r="9" spans="1:15" ht="36" customHeight="1">
      <c r="A9" s="405"/>
      <c r="B9" s="408"/>
      <c r="C9" s="408"/>
      <c r="D9" s="408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19889.7</v>
      </c>
      <c r="D10" s="34">
        <v>19868.850000000002</v>
      </c>
      <c r="E10" s="34">
        <v>19820.850000000006</v>
      </c>
      <c r="F10" s="34">
        <v>19752.000000000004</v>
      </c>
      <c r="G10" s="34">
        <v>19704.000000000007</v>
      </c>
      <c r="H10" s="34">
        <v>19937.700000000004</v>
      </c>
      <c r="I10" s="34">
        <v>19985.699999999997</v>
      </c>
      <c r="J10" s="34">
        <v>20054.550000000003</v>
      </c>
      <c r="K10" s="34">
        <v>19916.849999999999</v>
      </c>
      <c r="L10" s="34">
        <v>19800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43880.95</v>
      </c>
      <c r="D11" s="34">
        <v>43860.35</v>
      </c>
      <c r="E11" s="34">
        <v>43760.399999999994</v>
      </c>
      <c r="F11" s="34">
        <v>43639.85</v>
      </c>
      <c r="G11" s="34">
        <v>43539.899999999994</v>
      </c>
      <c r="H11" s="34">
        <v>43980.899999999994</v>
      </c>
      <c r="I11" s="34">
        <v>44080.849999999991</v>
      </c>
      <c r="J11" s="34">
        <v>44201.399999999994</v>
      </c>
      <c r="K11" s="34">
        <v>43960.3</v>
      </c>
      <c r="L11" s="34">
        <v>43739.8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4199.5</v>
      </c>
      <c r="D12" s="36">
        <v>4182.05</v>
      </c>
      <c r="E12" s="36">
        <v>4159.25</v>
      </c>
      <c r="F12" s="36">
        <v>4119</v>
      </c>
      <c r="G12" s="36">
        <v>4096.2</v>
      </c>
      <c r="H12" s="36">
        <v>4222.3</v>
      </c>
      <c r="I12" s="36">
        <v>4245.1000000000013</v>
      </c>
      <c r="J12" s="36">
        <v>4285.3500000000004</v>
      </c>
      <c r="K12" s="36">
        <v>4204.8500000000004</v>
      </c>
      <c r="L12" s="36">
        <v>4141.8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6507.3</v>
      </c>
      <c r="D13" s="36">
        <v>6488.2166666666672</v>
      </c>
      <c r="E13" s="36">
        <v>6462.1333333333341</v>
      </c>
      <c r="F13" s="36">
        <v>6416.9666666666672</v>
      </c>
      <c r="G13" s="36">
        <v>6390.8833333333341</v>
      </c>
      <c r="H13" s="36">
        <v>6533.3833333333341</v>
      </c>
      <c r="I13" s="36">
        <v>6559.4666666666662</v>
      </c>
      <c r="J13" s="36">
        <v>6604.6333333333341</v>
      </c>
      <c r="K13" s="36">
        <v>6514.3</v>
      </c>
      <c r="L13" s="36">
        <v>6443.05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32118.45</v>
      </c>
      <c r="D14" s="36">
        <v>32038.083333333332</v>
      </c>
      <c r="E14" s="36">
        <v>31888.216666666664</v>
      </c>
      <c r="F14" s="36">
        <v>31657.98333333333</v>
      </c>
      <c r="G14" s="36">
        <v>31508.116666666661</v>
      </c>
      <c r="H14" s="36">
        <v>32268.316666666666</v>
      </c>
      <c r="I14" s="36">
        <v>32418.183333333334</v>
      </c>
      <c r="J14" s="36">
        <v>32648.416666666668</v>
      </c>
      <c r="K14" s="36">
        <v>32187.95</v>
      </c>
      <c r="L14" s="36">
        <v>31807.85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6652</v>
      </c>
      <c r="D15" s="36">
        <v>6625.3666666666659</v>
      </c>
      <c r="E15" s="36">
        <v>6591.1833333333316</v>
      </c>
      <c r="F15" s="36">
        <v>6530.3666666666659</v>
      </c>
      <c r="G15" s="36">
        <v>6496.1833333333316</v>
      </c>
      <c r="H15" s="36">
        <v>6686.1833333333316</v>
      </c>
      <c r="I15" s="36">
        <v>6720.3666666666659</v>
      </c>
      <c r="J15" s="36">
        <v>6781.1833333333316</v>
      </c>
      <c r="K15" s="36">
        <v>6659.55</v>
      </c>
      <c r="L15" s="36">
        <v>6564.55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12031.6</v>
      </c>
      <c r="D16" s="36">
        <v>12010.1</v>
      </c>
      <c r="E16" s="36">
        <v>11979.2</v>
      </c>
      <c r="F16" s="36">
        <v>11926.800000000001</v>
      </c>
      <c r="G16" s="36">
        <v>11895.900000000001</v>
      </c>
      <c r="H16" s="36">
        <v>12062.5</v>
      </c>
      <c r="I16" s="36">
        <v>12093.399999999998</v>
      </c>
      <c r="J16" s="36">
        <v>12145.8</v>
      </c>
      <c r="K16" s="36">
        <v>12041</v>
      </c>
      <c r="L16" s="36">
        <v>11957.7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4255.25</v>
      </c>
      <c r="D17" s="36">
        <v>4246.5999999999995</v>
      </c>
      <c r="E17" s="36">
        <v>4204.1999999999989</v>
      </c>
      <c r="F17" s="36">
        <v>4153.1499999999996</v>
      </c>
      <c r="G17" s="36">
        <v>4110.7499999999991</v>
      </c>
      <c r="H17" s="36">
        <v>4297.6499999999987</v>
      </c>
      <c r="I17" s="36">
        <v>4340.0499999999984</v>
      </c>
      <c r="J17" s="36">
        <v>4391.0999999999985</v>
      </c>
      <c r="K17" s="31">
        <v>4289</v>
      </c>
      <c r="L17" s="31">
        <v>4195.55</v>
      </c>
      <c r="M17" s="31">
        <v>1.84551</v>
      </c>
      <c r="N17" s="1"/>
      <c r="O17" s="1"/>
    </row>
    <row r="18" spans="1:15" ht="12.75" customHeight="1">
      <c r="A18" s="51">
        <v>9</v>
      </c>
      <c r="B18" s="53" t="s">
        <v>44</v>
      </c>
      <c r="C18" s="31">
        <v>23697.75</v>
      </c>
      <c r="D18" s="36">
        <v>23811.483333333334</v>
      </c>
      <c r="E18" s="36">
        <v>23556.266666666666</v>
      </c>
      <c r="F18" s="36">
        <v>23414.783333333333</v>
      </c>
      <c r="G18" s="36">
        <v>23159.566666666666</v>
      </c>
      <c r="H18" s="36">
        <v>23952.966666666667</v>
      </c>
      <c r="I18" s="36">
        <v>24208.183333333334</v>
      </c>
      <c r="J18" s="36">
        <v>24349.666666666668</v>
      </c>
      <c r="K18" s="31">
        <v>24066.7</v>
      </c>
      <c r="L18" s="31">
        <v>23670</v>
      </c>
      <c r="M18" s="31">
        <v>4.7780000000000003E-2</v>
      </c>
      <c r="N18" s="1"/>
      <c r="O18" s="1"/>
    </row>
    <row r="19" spans="1:15" ht="12.75" customHeight="1">
      <c r="A19" s="51">
        <v>10</v>
      </c>
      <c r="B19" s="53" t="s">
        <v>46</v>
      </c>
      <c r="C19" s="31">
        <v>170.1</v>
      </c>
      <c r="D19" s="36">
        <v>169.6</v>
      </c>
      <c r="E19" s="36">
        <v>168.35</v>
      </c>
      <c r="F19" s="36">
        <v>166.6</v>
      </c>
      <c r="G19" s="36">
        <v>165.35</v>
      </c>
      <c r="H19" s="36">
        <v>171.35</v>
      </c>
      <c r="I19" s="36">
        <v>172.6</v>
      </c>
      <c r="J19" s="36">
        <v>174.35</v>
      </c>
      <c r="K19" s="31">
        <v>170.85</v>
      </c>
      <c r="L19" s="31">
        <v>167.85</v>
      </c>
      <c r="M19" s="31">
        <v>24.00141</v>
      </c>
      <c r="N19" s="1"/>
      <c r="O19" s="1"/>
    </row>
    <row r="20" spans="1:15" ht="12.75" customHeight="1">
      <c r="A20" s="51">
        <v>11</v>
      </c>
      <c r="B20" s="53" t="s">
        <v>48</v>
      </c>
      <c r="C20" s="31">
        <v>228.35</v>
      </c>
      <c r="D20" s="36">
        <v>229.13333333333335</v>
      </c>
      <c r="E20" s="36">
        <v>226.26666666666671</v>
      </c>
      <c r="F20" s="36">
        <v>224.18333333333337</v>
      </c>
      <c r="G20" s="36">
        <v>221.31666666666672</v>
      </c>
      <c r="H20" s="36">
        <v>231.2166666666667</v>
      </c>
      <c r="I20" s="36">
        <v>234.08333333333331</v>
      </c>
      <c r="J20" s="36">
        <v>236.16666666666669</v>
      </c>
      <c r="K20" s="31">
        <v>232</v>
      </c>
      <c r="L20" s="31">
        <v>227.05</v>
      </c>
      <c r="M20" s="31">
        <v>22.13682</v>
      </c>
      <c r="N20" s="1"/>
      <c r="O20" s="1"/>
    </row>
    <row r="21" spans="1:15" ht="12.75" customHeight="1">
      <c r="A21" s="51">
        <v>12</v>
      </c>
      <c r="B21" s="53" t="s">
        <v>50</v>
      </c>
      <c r="C21" s="31">
        <v>1869</v>
      </c>
      <c r="D21" s="36">
        <v>1861.8333333333333</v>
      </c>
      <c r="E21" s="36">
        <v>1832.1666666666665</v>
      </c>
      <c r="F21" s="36">
        <v>1795.3333333333333</v>
      </c>
      <c r="G21" s="36">
        <v>1765.6666666666665</v>
      </c>
      <c r="H21" s="36">
        <v>1898.6666666666665</v>
      </c>
      <c r="I21" s="36">
        <v>1928.333333333333</v>
      </c>
      <c r="J21" s="36">
        <v>1965.1666666666665</v>
      </c>
      <c r="K21" s="31">
        <v>1891.5</v>
      </c>
      <c r="L21" s="31">
        <v>1825</v>
      </c>
      <c r="M21" s="31">
        <v>9.3461800000000004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2423.5</v>
      </c>
      <c r="D22" s="36">
        <v>2403.6333333333332</v>
      </c>
      <c r="E22" s="36">
        <v>2294.8666666666663</v>
      </c>
      <c r="F22" s="36">
        <v>2166.2333333333331</v>
      </c>
      <c r="G22" s="36">
        <v>2057.4666666666662</v>
      </c>
      <c r="H22" s="36">
        <v>2532.2666666666664</v>
      </c>
      <c r="I22" s="36">
        <v>2641.0333333333328</v>
      </c>
      <c r="J22" s="36">
        <v>2769.6666666666665</v>
      </c>
      <c r="K22" s="31">
        <v>2512.4</v>
      </c>
      <c r="L22" s="31">
        <v>2275</v>
      </c>
      <c r="M22" s="31">
        <v>119.72275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1052.8</v>
      </c>
      <c r="D23" s="36">
        <v>1035.6000000000001</v>
      </c>
      <c r="E23" s="36">
        <v>972.20000000000027</v>
      </c>
      <c r="F23" s="36">
        <v>891.60000000000014</v>
      </c>
      <c r="G23" s="36">
        <v>828.20000000000027</v>
      </c>
      <c r="H23" s="36">
        <v>1116.2000000000003</v>
      </c>
      <c r="I23" s="36">
        <v>1179.6000000000004</v>
      </c>
      <c r="J23" s="36">
        <v>1260.2000000000003</v>
      </c>
      <c r="K23" s="31">
        <v>1099</v>
      </c>
      <c r="L23" s="31">
        <v>955</v>
      </c>
      <c r="M23" s="31">
        <v>115.65049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837.7</v>
      </c>
      <c r="D24" s="36">
        <v>832.69999999999993</v>
      </c>
      <c r="E24" s="36">
        <v>810.99999999999989</v>
      </c>
      <c r="F24" s="36">
        <v>784.3</v>
      </c>
      <c r="G24" s="36">
        <v>762.59999999999991</v>
      </c>
      <c r="H24" s="36">
        <v>859.39999999999986</v>
      </c>
      <c r="I24" s="36">
        <v>881.09999999999991</v>
      </c>
      <c r="J24" s="36">
        <v>907.79999999999984</v>
      </c>
      <c r="K24" s="31">
        <v>854.4</v>
      </c>
      <c r="L24" s="31">
        <v>806</v>
      </c>
      <c r="M24" s="31">
        <v>159.29818</v>
      </c>
      <c r="N24" s="1"/>
      <c r="O24" s="1"/>
    </row>
    <row r="25" spans="1:15" ht="12.75" customHeight="1">
      <c r="A25" s="51">
        <v>16</v>
      </c>
      <c r="B25" s="53" t="s">
        <v>843</v>
      </c>
      <c r="C25" s="31">
        <v>446.2</v>
      </c>
      <c r="D25" s="36">
        <v>439.2</v>
      </c>
      <c r="E25" s="36">
        <v>414</v>
      </c>
      <c r="F25" s="36">
        <v>381.8</v>
      </c>
      <c r="G25" s="36">
        <v>356.6</v>
      </c>
      <c r="H25" s="36">
        <v>471.4</v>
      </c>
      <c r="I25" s="36">
        <v>496.59999999999991</v>
      </c>
      <c r="J25" s="36">
        <v>528.79999999999995</v>
      </c>
      <c r="K25" s="31">
        <v>464.4</v>
      </c>
      <c r="L25" s="31">
        <v>407</v>
      </c>
      <c r="M25" s="31">
        <v>674.82614000000001</v>
      </c>
      <c r="N25" s="1"/>
      <c r="O25" s="1"/>
    </row>
    <row r="26" spans="1:15" ht="12.75" customHeight="1">
      <c r="A26" s="51">
        <v>17</v>
      </c>
      <c r="B26" s="53" t="s">
        <v>53</v>
      </c>
      <c r="C26" s="31">
        <v>4554.2</v>
      </c>
      <c r="D26" s="36">
        <v>4560.9333333333334</v>
      </c>
      <c r="E26" s="36">
        <v>4508.3166666666666</v>
      </c>
      <c r="F26" s="36">
        <v>4462.4333333333334</v>
      </c>
      <c r="G26" s="36">
        <v>4409.8166666666666</v>
      </c>
      <c r="H26" s="36">
        <v>4606.8166666666666</v>
      </c>
      <c r="I26" s="36">
        <v>4659.4333333333334</v>
      </c>
      <c r="J26" s="36">
        <v>4705.3166666666666</v>
      </c>
      <c r="K26" s="31">
        <v>4613.55</v>
      </c>
      <c r="L26" s="31">
        <v>4515.05</v>
      </c>
      <c r="M26" s="31">
        <v>4.0197099999999999</v>
      </c>
      <c r="N26" s="1"/>
      <c r="O26" s="1"/>
    </row>
    <row r="27" spans="1:15" ht="12.75" customHeight="1">
      <c r="A27" s="51">
        <v>18</v>
      </c>
      <c r="B27" s="53" t="s">
        <v>54</v>
      </c>
      <c r="C27" s="31">
        <v>431.2</v>
      </c>
      <c r="D27" s="36">
        <v>427.9666666666667</v>
      </c>
      <c r="E27" s="36">
        <v>420.48333333333341</v>
      </c>
      <c r="F27" s="36">
        <v>409.76666666666671</v>
      </c>
      <c r="G27" s="36">
        <v>402.28333333333342</v>
      </c>
      <c r="H27" s="36">
        <v>438.68333333333339</v>
      </c>
      <c r="I27" s="36">
        <v>446.16666666666674</v>
      </c>
      <c r="J27" s="36">
        <v>456.88333333333338</v>
      </c>
      <c r="K27" s="31">
        <v>435.45</v>
      </c>
      <c r="L27" s="31">
        <v>417.25</v>
      </c>
      <c r="M27" s="31">
        <v>76.544929999999994</v>
      </c>
      <c r="N27" s="1"/>
      <c r="O27" s="1"/>
    </row>
    <row r="28" spans="1:15" ht="12.75" customHeight="1">
      <c r="A28" s="51">
        <v>19</v>
      </c>
      <c r="B28" s="53" t="s">
        <v>55</v>
      </c>
      <c r="C28" s="31">
        <v>5366.8</v>
      </c>
      <c r="D28" s="36">
        <v>5377.55</v>
      </c>
      <c r="E28" s="36">
        <v>5330.25</v>
      </c>
      <c r="F28" s="36">
        <v>5293.7</v>
      </c>
      <c r="G28" s="36">
        <v>5246.4</v>
      </c>
      <c r="H28" s="36">
        <v>5414.1</v>
      </c>
      <c r="I28" s="36">
        <v>5461.4000000000015</v>
      </c>
      <c r="J28" s="36">
        <v>5497.9500000000007</v>
      </c>
      <c r="K28" s="31">
        <v>5424.85</v>
      </c>
      <c r="L28" s="31">
        <v>5341</v>
      </c>
      <c r="M28" s="31">
        <v>3.6274600000000001</v>
      </c>
      <c r="N28" s="1"/>
      <c r="O28" s="1"/>
    </row>
    <row r="29" spans="1:15" ht="12.75" customHeight="1">
      <c r="A29" s="51">
        <v>20</v>
      </c>
      <c r="B29" s="53" t="s">
        <v>57</v>
      </c>
      <c r="C29" s="31">
        <v>422.6</v>
      </c>
      <c r="D29" s="36">
        <v>420.18333333333339</v>
      </c>
      <c r="E29" s="36">
        <v>417.01666666666677</v>
      </c>
      <c r="F29" s="36">
        <v>411.43333333333339</v>
      </c>
      <c r="G29" s="36">
        <v>408.26666666666677</v>
      </c>
      <c r="H29" s="36">
        <v>425.76666666666677</v>
      </c>
      <c r="I29" s="36">
        <v>428.93333333333339</v>
      </c>
      <c r="J29" s="36">
        <v>434.51666666666677</v>
      </c>
      <c r="K29" s="31">
        <v>423.35</v>
      </c>
      <c r="L29" s="31">
        <v>414.6</v>
      </c>
      <c r="M29" s="31">
        <v>7.16242</v>
      </c>
      <c r="N29" s="1"/>
      <c r="O29" s="1"/>
    </row>
    <row r="30" spans="1:15" ht="12.75" customHeight="1">
      <c r="A30" s="51">
        <v>21</v>
      </c>
      <c r="B30" s="53" t="s">
        <v>58</v>
      </c>
      <c r="C30" s="31">
        <v>178.95</v>
      </c>
      <c r="D30" s="36">
        <v>179.36666666666667</v>
      </c>
      <c r="E30" s="36">
        <v>177.73333333333335</v>
      </c>
      <c r="F30" s="36">
        <v>176.51666666666668</v>
      </c>
      <c r="G30" s="36">
        <v>174.88333333333335</v>
      </c>
      <c r="H30" s="36">
        <v>180.58333333333334</v>
      </c>
      <c r="I30" s="36">
        <v>182.21666666666667</v>
      </c>
      <c r="J30" s="36">
        <v>183.43333333333334</v>
      </c>
      <c r="K30" s="31">
        <v>181</v>
      </c>
      <c r="L30" s="31">
        <v>178.15</v>
      </c>
      <c r="M30" s="31">
        <v>83.458250000000007</v>
      </c>
      <c r="N30" s="1"/>
      <c r="O30" s="1"/>
    </row>
    <row r="31" spans="1:15" ht="12.75" customHeight="1">
      <c r="A31" s="51">
        <v>22</v>
      </c>
      <c r="B31" s="53" t="s">
        <v>60</v>
      </c>
      <c r="C31" s="31">
        <v>3148.35</v>
      </c>
      <c r="D31" s="36">
        <v>3148.1666666666665</v>
      </c>
      <c r="E31" s="36">
        <v>3136.333333333333</v>
      </c>
      <c r="F31" s="36">
        <v>3124.3166666666666</v>
      </c>
      <c r="G31" s="36">
        <v>3112.4833333333331</v>
      </c>
      <c r="H31" s="36">
        <v>3160.1833333333329</v>
      </c>
      <c r="I31" s="36">
        <v>3172.016666666666</v>
      </c>
      <c r="J31" s="36">
        <v>3184.0333333333328</v>
      </c>
      <c r="K31" s="31">
        <v>3160</v>
      </c>
      <c r="L31" s="31">
        <v>3136.15</v>
      </c>
      <c r="M31" s="31">
        <v>6.4788300000000003</v>
      </c>
      <c r="N31" s="1"/>
      <c r="O31" s="1"/>
    </row>
    <row r="32" spans="1:15" ht="12.75" customHeight="1">
      <c r="A32" s="51">
        <v>23</v>
      </c>
      <c r="B32" s="53" t="s">
        <v>61</v>
      </c>
      <c r="C32" s="31">
        <v>1932.55</v>
      </c>
      <c r="D32" s="36">
        <v>1930.8999999999999</v>
      </c>
      <c r="E32" s="36">
        <v>1915.7499999999998</v>
      </c>
      <c r="F32" s="36">
        <v>1898.9499999999998</v>
      </c>
      <c r="G32" s="36">
        <v>1883.7999999999997</v>
      </c>
      <c r="H32" s="36">
        <v>1947.6999999999998</v>
      </c>
      <c r="I32" s="36">
        <v>1962.85</v>
      </c>
      <c r="J32" s="36">
        <v>1979.6499999999999</v>
      </c>
      <c r="K32" s="31">
        <v>1946.05</v>
      </c>
      <c r="L32" s="31">
        <v>1914.1</v>
      </c>
      <c r="M32" s="31">
        <v>2.4701</v>
      </c>
      <c r="N32" s="1"/>
      <c r="O32" s="1"/>
    </row>
    <row r="33" spans="1:15" ht="12.75" customHeight="1">
      <c r="A33" s="51">
        <v>24</v>
      </c>
      <c r="B33" s="53" t="s">
        <v>267</v>
      </c>
      <c r="C33" s="31">
        <v>644.20000000000005</v>
      </c>
      <c r="D33" s="36">
        <v>612.5</v>
      </c>
      <c r="E33" s="36">
        <v>580.70000000000005</v>
      </c>
      <c r="F33" s="36">
        <v>517.20000000000005</v>
      </c>
      <c r="G33" s="36">
        <v>485.40000000000009</v>
      </c>
      <c r="H33" s="36">
        <v>676</v>
      </c>
      <c r="I33" s="36">
        <v>707.8</v>
      </c>
      <c r="J33" s="36">
        <v>771.3</v>
      </c>
      <c r="K33" s="31">
        <v>644.29999999999995</v>
      </c>
      <c r="L33" s="31">
        <v>549</v>
      </c>
      <c r="M33" s="31">
        <v>133.83917</v>
      </c>
      <c r="N33" s="1"/>
      <c r="O33" s="1"/>
    </row>
    <row r="34" spans="1:15" ht="12.75" customHeight="1">
      <c r="A34" s="51">
        <v>25</v>
      </c>
      <c r="B34" s="53" t="s">
        <v>64</v>
      </c>
      <c r="C34" s="31">
        <v>737.15</v>
      </c>
      <c r="D34" s="36">
        <v>732.68333333333339</v>
      </c>
      <c r="E34" s="36">
        <v>722.66666666666674</v>
      </c>
      <c r="F34" s="36">
        <v>708.18333333333339</v>
      </c>
      <c r="G34" s="36">
        <v>698.16666666666674</v>
      </c>
      <c r="H34" s="36">
        <v>747.16666666666674</v>
      </c>
      <c r="I34" s="36">
        <v>757.18333333333339</v>
      </c>
      <c r="J34" s="36">
        <v>771.66666666666674</v>
      </c>
      <c r="K34" s="31">
        <v>742.7</v>
      </c>
      <c r="L34" s="31">
        <v>718.2</v>
      </c>
      <c r="M34" s="31">
        <v>15.212149999999999</v>
      </c>
      <c r="N34" s="1"/>
      <c r="O34" s="1"/>
    </row>
    <row r="35" spans="1:15" ht="12.75" customHeight="1">
      <c r="A35" s="51">
        <v>26</v>
      </c>
      <c r="B35" s="53" t="s">
        <v>65</v>
      </c>
      <c r="C35" s="31">
        <v>1016.15</v>
      </c>
      <c r="D35" s="36">
        <v>1020.1</v>
      </c>
      <c r="E35" s="36">
        <v>1005.45</v>
      </c>
      <c r="F35" s="36">
        <v>994.75</v>
      </c>
      <c r="G35" s="36">
        <v>980.1</v>
      </c>
      <c r="H35" s="36">
        <v>1030.8000000000002</v>
      </c>
      <c r="I35" s="36">
        <v>1045.4499999999998</v>
      </c>
      <c r="J35" s="36">
        <v>1056.1500000000001</v>
      </c>
      <c r="K35" s="31">
        <v>1034.75</v>
      </c>
      <c r="L35" s="31">
        <v>1009.4</v>
      </c>
      <c r="M35" s="31">
        <v>23.657080000000001</v>
      </c>
      <c r="N35" s="1"/>
      <c r="O35" s="1"/>
    </row>
    <row r="36" spans="1:15" ht="12.75" customHeight="1">
      <c r="A36" s="51">
        <v>27</v>
      </c>
      <c r="B36" s="53" t="s">
        <v>268</v>
      </c>
      <c r="C36" s="31">
        <v>348.45</v>
      </c>
      <c r="D36" s="36">
        <v>339.05</v>
      </c>
      <c r="E36" s="36">
        <v>329.5</v>
      </c>
      <c r="F36" s="36">
        <v>310.55</v>
      </c>
      <c r="G36" s="36">
        <v>301</v>
      </c>
      <c r="H36" s="36">
        <v>358</v>
      </c>
      <c r="I36" s="36">
        <v>367.55000000000007</v>
      </c>
      <c r="J36" s="36">
        <v>386.5</v>
      </c>
      <c r="K36" s="31">
        <v>348.6</v>
      </c>
      <c r="L36" s="31">
        <v>320.10000000000002</v>
      </c>
      <c r="M36" s="31">
        <v>166.78984</v>
      </c>
      <c r="N36" s="1"/>
      <c r="O36" s="1"/>
    </row>
    <row r="37" spans="1:15" ht="12.75" customHeight="1">
      <c r="A37" s="51">
        <v>28</v>
      </c>
      <c r="B37" s="53" t="s">
        <v>66</v>
      </c>
      <c r="C37" s="31">
        <v>1021.15</v>
      </c>
      <c r="D37" s="36">
        <v>1017.4499999999999</v>
      </c>
      <c r="E37" s="36">
        <v>1012.9499999999998</v>
      </c>
      <c r="F37" s="36">
        <v>1004.7499999999999</v>
      </c>
      <c r="G37" s="36">
        <v>1000.2499999999998</v>
      </c>
      <c r="H37" s="36">
        <v>1025.6499999999999</v>
      </c>
      <c r="I37" s="36">
        <v>1030.1500000000001</v>
      </c>
      <c r="J37" s="36">
        <v>1038.3499999999999</v>
      </c>
      <c r="K37" s="31">
        <v>1021.95</v>
      </c>
      <c r="L37" s="31">
        <v>1009.25</v>
      </c>
      <c r="M37" s="31">
        <v>61.733840000000001</v>
      </c>
      <c r="N37" s="1"/>
      <c r="O37" s="1"/>
    </row>
    <row r="38" spans="1:15" ht="12.75" customHeight="1">
      <c r="A38" s="51">
        <v>29</v>
      </c>
      <c r="B38" s="53" t="s">
        <v>67</v>
      </c>
      <c r="C38" s="31">
        <v>5998.15</v>
      </c>
      <c r="D38" s="36">
        <v>5983.2666666666664</v>
      </c>
      <c r="E38" s="36">
        <v>5926.8833333333332</v>
      </c>
      <c r="F38" s="36">
        <v>5855.6166666666668</v>
      </c>
      <c r="G38" s="36">
        <v>5799.2333333333336</v>
      </c>
      <c r="H38" s="36">
        <v>6054.5333333333328</v>
      </c>
      <c r="I38" s="36">
        <v>6110.9166666666661</v>
      </c>
      <c r="J38" s="36">
        <v>6182.1833333333325</v>
      </c>
      <c r="K38" s="31">
        <v>6039.65</v>
      </c>
      <c r="L38" s="31">
        <v>5912</v>
      </c>
      <c r="M38" s="31">
        <v>3.8053499999999998</v>
      </c>
      <c r="N38" s="1"/>
      <c r="O38" s="1"/>
    </row>
    <row r="39" spans="1:15" ht="12.75" customHeight="1">
      <c r="A39" s="51">
        <v>30</v>
      </c>
      <c r="B39" s="53" t="s">
        <v>69</v>
      </c>
      <c r="C39" s="31">
        <v>1654.4</v>
      </c>
      <c r="D39" s="36">
        <v>1642.9666666666665</v>
      </c>
      <c r="E39" s="36">
        <v>1628.9333333333329</v>
      </c>
      <c r="F39" s="36">
        <v>1603.4666666666665</v>
      </c>
      <c r="G39" s="36">
        <v>1589.4333333333329</v>
      </c>
      <c r="H39" s="36">
        <v>1668.4333333333329</v>
      </c>
      <c r="I39" s="36">
        <v>1682.4666666666662</v>
      </c>
      <c r="J39" s="36">
        <v>1707.9333333333329</v>
      </c>
      <c r="K39" s="31">
        <v>1657</v>
      </c>
      <c r="L39" s="31">
        <v>1617.5</v>
      </c>
      <c r="M39" s="31">
        <v>15.644780000000001</v>
      </c>
      <c r="N39" s="1"/>
      <c r="O39" s="1"/>
    </row>
    <row r="40" spans="1:15" ht="12.75" customHeight="1">
      <c r="A40" s="51">
        <v>31</v>
      </c>
      <c r="B40" s="53" t="s">
        <v>270</v>
      </c>
      <c r="C40" s="31">
        <v>7320.7</v>
      </c>
      <c r="D40" s="36">
        <v>7366.9000000000005</v>
      </c>
      <c r="E40" s="36">
        <v>7253.8000000000011</v>
      </c>
      <c r="F40" s="36">
        <v>7186.9000000000005</v>
      </c>
      <c r="G40" s="36">
        <v>7073.8000000000011</v>
      </c>
      <c r="H40" s="36">
        <v>7433.8000000000011</v>
      </c>
      <c r="I40" s="36">
        <v>7546.9000000000015</v>
      </c>
      <c r="J40" s="36">
        <v>7613.8000000000011</v>
      </c>
      <c r="K40" s="31">
        <v>7480</v>
      </c>
      <c r="L40" s="31">
        <v>7300</v>
      </c>
      <c r="M40" s="31">
        <v>0.19597000000000001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7127.55</v>
      </c>
      <c r="D41" s="36">
        <v>7097.4833333333327</v>
      </c>
      <c r="E41" s="36">
        <v>7059.9666666666653</v>
      </c>
      <c r="F41" s="36">
        <v>6992.3833333333323</v>
      </c>
      <c r="G41" s="36">
        <v>6954.866666666665</v>
      </c>
      <c r="H41" s="36">
        <v>7165.0666666666657</v>
      </c>
      <c r="I41" s="36">
        <v>7202.5833333333339</v>
      </c>
      <c r="J41" s="36">
        <v>7270.1666666666661</v>
      </c>
      <c r="K41" s="31">
        <v>7135</v>
      </c>
      <c r="L41" s="31">
        <v>7029.9</v>
      </c>
      <c r="M41" s="31">
        <v>7.2815799999999999</v>
      </c>
      <c r="N41" s="1"/>
      <c r="O41" s="1"/>
    </row>
    <row r="42" spans="1:15" ht="12.75" customHeight="1">
      <c r="A42" s="51">
        <v>33</v>
      </c>
      <c r="B42" s="53" t="s">
        <v>71</v>
      </c>
      <c r="C42" s="31">
        <v>2619.9499999999998</v>
      </c>
      <c r="D42" s="36">
        <v>2606.8666666666663</v>
      </c>
      <c r="E42" s="36">
        <v>2583.8833333333328</v>
      </c>
      <c r="F42" s="36">
        <v>2547.8166666666666</v>
      </c>
      <c r="G42" s="36">
        <v>2524.833333333333</v>
      </c>
      <c r="H42" s="36">
        <v>2642.9333333333325</v>
      </c>
      <c r="I42" s="36">
        <v>2665.9166666666661</v>
      </c>
      <c r="J42" s="36">
        <v>2701.9833333333322</v>
      </c>
      <c r="K42" s="31">
        <v>2629.85</v>
      </c>
      <c r="L42" s="31">
        <v>2570.8000000000002</v>
      </c>
      <c r="M42" s="31">
        <v>4.2334899999999998</v>
      </c>
      <c r="N42" s="1"/>
      <c r="O42" s="1"/>
    </row>
    <row r="43" spans="1:15" ht="12.75" customHeight="1">
      <c r="A43" s="51">
        <v>34</v>
      </c>
      <c r="B43" s="53" t="s">
        <v>73</v>
      </c>
      <c r="C43" s="31">
        <v>216.85</v>
      </c>
      <c r="D43" s="36">
        <v>216.05000000000004</v>
      </c>
      <c r="E43" s="36">
        <v>213.60000000000008</v>
      </c>
      <c r="F43" s="36">
        <v>210.35000000000005</v>
      </c>
      <c r="G43" s="36">
        <v>207.90000000000009</v>
      </c>
      <c r="H43" s="36">
        <v>219.30000000000007</v>
      </c>
      <c r="I43" s="36">
        <v>221.75000000000006</v>
      </c>
      <c r="J43" s="36">
        <v>225.00000000000006</v>
      </c>
      <c r="K43" s="31">
        <v>218.5</v>
      </c>
      <c r="L43" s="31">
        <v>212.8</v>
      </c>
      <c r="M43" s="31">
        <v>101.54652</v>
      </c>
      <c r="N43" s="1"/>
      <c r="O43" s="1"/>
    </row>
    <row r="44" spans="1:15" ht="12.75" customHeight="1">
      <c r="A44" s="51">
        <v>35</v>
      </c>
      <c r="B44" s="53" t="s">
        <v>74</v>
      </c>
      <c r="C44" s="31">
        <v>196.55</v>
      </c>
      <c r="D44" s="36">
        <v>195.96666666666667</v>
      </c>
      <c r="E44" s="36">
        <v>193.33333333333334</v>
      </c>
      <c r="F44" s="36">
        <v>190.11666666666667</v>
      </c>
      <c r="G44" s="36">
        <v>187.48333333333335</v>
      </c>
      <c r="H44" s="36">
        <v>199.18333333333334</v>
      </c>
      <c r="I44" s="36">
        <v>201.81666666666666</v>
      </c>
      <c r="J44" s="36">
        <v>205.03333333333333</v>
      </c>
      <c r="K44" s="31">
        <v>198.6</v>
      </c>
      <c r="L44" s="31">
        <v>192.75</v>
      </c>
      <c r="M44" s="31">
        <v>123.82178</v>
      </c>
      <c r="N44" s="1"/>
      <c r="O44" s="1"/>
    </row>
    <row r="45" spans="1:15" ht="12.75" customHeight="1">
      <c r="A45" s="51">
        <v>36</v>
      </c>
      <c r="B45" s="53" t="s">
        <v>271</v>
      </c>
      <c r="C45" s="31">
        <v>105.1</v>
      </c>
      <c r="D45" s="36">
        <v>104.90000000000002</v>
      </c>
      <c r="E45" s="36">
        <v>103.10000000000004</v>
      </c>
      <c r="F45" s="36">
        <v>101.10000000000002</v>
      </c>
      <c r="G45" s="36">
        <v>99.30000000000004</v>
      </c>
      <c r="H45" s="36">
        <v>106.90000000000003</v>
      </c>
      <c r="I45" s="36">
        <v>108.70000000000002</v>
      </c>
      <c r="J45" s="36">
        <v>110.70000000000003</v>
      </c>
      <c r="K45" s="31">
        <v>106.7</v>
      </c>
      <c r="L45" s="31">
        <v>102.9</v>
      </c>
      <c r="M45" s="31">
        <v>72.488889999999998</v>
      </c>
      <c r="N45" s="1"/>
      <c r="O45" s="1"/>
    </row>
    <row r="46" spans="1:15" ht="12.75" customHeight="1">
      <c r="A46" s="51">
        <v>37</v>
      </c>
      <c r="B46" s="53" t="s">
        <v>75</v>
      </c>
      <c r="C46" s="31">
        <v>1617.1</v>
      </c>
      <c r="D46" s="36">
        <v>1615.3499999999997</v>
      </c>
      <c r="E46" s="36">
        <v>1601.8999999999994</v>
      </c>
      <c r="F46" s="36">
        <v>1586.6999999999998</v>
      </c>
      <c r="G46" s="36">
        <v>1573.2499999999995</v>
      </c>
      <c r="H46" s="36">
        <v>1630.5499999999993</v>
      </c>
      <c r="I46" s="36">
        <v>1643.9999999999995</v>
      </c>
      <c r="J46" s="36">
        <v>1659.1999999999991</v>
      </c>
      <c r="K46" s="31">
        <v>1628.8</v>
      </c>
      <c r="L46" s="31">
        <v>1600.15</v>
      </c>
      <c r="M46" s="31">
        <v>1.8004100000000001</v>
      </c>
      <c r="N46" s="1"/>
      <c r="O46" s="1"/>
    </row>
    <row r="47" spans="1:15" ht="12.75" customHeight="1">
      <c r="A47" s="51">
        <v>38</v>
      </c>
      <c r="B47" s="53" t="s">
        <v>76</v>
      </c>
      <c r="C47" s="31">
        <v>141.30000000000001</v>
      </c>
      <c r="D47" s="36">
        <v>141.16666666666666</v>
      </c>
      <c r="E47" s="36">
        <v>140.5333333333333</v>
      </c>
      <c r="F47" s="36">
        <v>139.76666666666665</v>
      </c>
      <c r="G47" s="36">
        <v>139.1333333333333</v>
      </c>
      <c r="H47" s="36">
        <v>141.93333333333331</v>
      </c>
      <c r="I47" s="36">
        <v>142.56666666666669</v>
      </c>
      <c r="J47" s="36">
        <v>143.33333333333331</v>
      </c>
      <c r="K47" s="31">
        <v>141.80000000000001</v>
      </c>
      <c r="L47" s="31">
        <v>140.4</v>
      </c>
      <c r="M47" s="31">
        <v>85.95693</v>
      </c>
      <c r="N47" s="1"/>
      <c r="O47" s="1"/>
    </row>
    <row r="48" spans="1:15" ht="12.75" customHeight="1">
      <c r="A48" s="51">
        <v>39</v>
      </c>
      <c r="B48" s="53" t="s">
        <v>77</v>
      </c>
      <c r="C48" s="31">
        <v>574.29999999999995</v>
      </c>
      <c r="D48" s="36">
        <v>573.93333333333328</v>
      </c>
      <c r="E48" s="36">
        <v>570.36666666666656</v>
      </c>
      <c r="F48" s="36">
        <v>566.43333333333328</v>
      </c>
      <c r="G48" s="36">
        <v>562.86666666666656</v>
      </c>
      <c r="H48" s="36">
        <v>577.86666666666656</v>
      </c>
      <c r="I48" s="36">
        <v>581.43333333333339</v>
      </c>
      <c r="J48" s="36">
        <v>585.36666666666656</v>
      </c>
      <c r="K48" s="31">
        <v>577.5</v>
      </c>
      <c r="L48" s="31">
        <v>570</v>
      </c>
      <c r="M48" s="31">
        <v>4.6348000000000003</v>
      </c>
      <c r="N48" s="1"/>
      <c r="O48" s="1"/>
    </row>
    <row r="49" spans="1:15" ht="12.75" customHeight="1">
      <c r="A49" s="51">
        <v>40</v>
      </c>
      <c r="B49" s="53" t="s">
        <v>78</v>
      </c>
      <c r="C49" s="31">
        <v>1097.0999999999999</v>
      </c>
      <c r="D49" s="36">
        <v>1102.5166666666667</v>
      </c>
      <c r="E49" s="36">
        <v>1083.0333333333333</v>
      </c>
      <c r="F49" s="36">
        <v>1068.9666666666667</v>
      </c>
      <c r="G49" s="36">
        <v>1049.4833333333333</v>
      </c>
      <c r="H49" s="36">
        <v>1116.5833333333333</v>
      </c>
      <c r="I49" s="36">
        <v>1136.0666666666664</v>
      </c>
      <c r="J49" s="36">
        <v>1150.1333333333332</v>
      </c>
      <c r="K49" s="31">
        <v>1122</v>
      </c>
      <c r="L49" s="31">
        <v>1088.45</v>
      </c>
      <c r="M49" s="31">
        <v>12.67193</v>
      </c>
      <c r="N49" s="1"/>
      <c r="O49" s="1"/>
    </row>
    <row r="50" spans="1:15" ht="12.75" customHeight="1">
      <c r="A50" s="51">
        <v>41</v>
      </c>
      <c r="B50" s="53" t="s">
        <v>80</v>
      </c>
      <c r="C50" s="31">
        <v>984.9</v>
      </c>
      <c r="D50" s="36">
        <v>981.36666666666679</v>
      </c>
      <c r="E50" s="36">
        <v>974.73333333333358</v>
      </c>
      <c r="F50" s="36">
        <v>964.56666666666683</v>
      </c>
      <c r="G50" s="36">
        <v>957.93333333333362</v>
      </c>
      <c r="H50" s="36">
        <v>991.53333333333353</v>
      </c>
      <c r="I50" s="36">
        <v>998.16666666666674</v>
      </c>
      <c r="J50" s="36">
        <v>1008.3333333333335</v>
      </c>
      <c r="K50" s="31">
        <v>988</v>
      </c>
      <c r="L50" s="31">
        <v>971.2</v>
      </c>
      <c r="M50" s="31">
        <v>50.969839999999998</v>
      </c>
      <c r="N50" s="1"/>
      <c r="O50" s="1"/>
    </row>
    <row r="51" spans="1:15" ht="12.75" customHeight="1">
      <c r="A51" s="51">
        <v>42</v>
      </c>
      <c r="B51" s="53" t="s">
        <v>81</v>
      </c>
      <c r="C51" s="31">
        <v>156.05000000000001</v>
      </c>
      <c r="D51" s="36">
        <v>155.11666666666667</v>
      </c>
      <c r="E51" s="36">
        <v>152.43333333333334</v>
      </c>
      <c r="F51" s="36">
        <v>148.81666666666666</v>
      </c>
      <c r="G51" s="36">
        <v>146.13333333333333</v>
      </c>
      <c r="H51" s="36">
        <v>158.73333333333335</v>
      </c>
      <c r="I51" s="36">
        <v>161.41666666666669</v>
      </c>
      <c r="J51" s="36">
        <v>165.03333333333336</v>
      </c>
      <c r="K51" s="31">
        <v>157.80000000000001</v>
      </c>
      <c r="L51" s="31">
        <v>151.5</v>
      </c>
      <c r="M51" s="31">
        <v>487.16588000000002</v>
      </c>
      <c r="N51" s="1"/>
      <c r="O51" s="1"/>
    </row>
    <row r="52" spans="1:15" ht="12.75" customHeight="1">
      <c r="A52" s="51">
        <v>43</v>
      </c>
      <c r="B52" s="53" t="s">
        <v>82</v>
      </c>
      <c r="C52" s="31">
        <v>233.1</v>
      </c>
      <c r="D52" s="36">
        <v>233.53333333333333</v>
      </c>
      <c r="E52" s="36">
        <v>230.81666666666666</v>
      </c>
      <c r="F52" s="36">
        <v>228.53333333333333</v>
      </c>
      <c r="G52" s="36">
        <v>225.81666666666666</v>
      </c>
      <c r="H52" s="36">
        <v>235.81666666666666</v>
      </c>
      <c r="I52" s="36">
        <v>238.5333333333333</v>
      </c>
      <c r="J52" s="36">
        <v>240.81666666666666</v>
      </c>
      <c r="K52" s="31">
        <v>236.25</v>
      </c>
      <c r="L52" s="31">
        <v>231.25</v>
      </c>
      <c r="M52" s="31">
        <v>28.460979999999999</v>
      </c>
      <c r="N52" s="1"/>
      <c r="O52" s="1"/>
    </row>
    <row r="53" spans="1:15" ht="12.75" customHeight="1">
      <c r="A53" s="51">
        <v>44</v>
      </c>
      <c r="B53" s="53" t="s">
        <v>83</v>
      </c>
      <c r="C53" s="31">
        <v>21273.599999999999</v>
      </c>
      <c r="D53" s="36">
        <v>21208.05</v>
      </c>
      <c r="E53" s="36">
        <v>21065.55</v>
      </c>
      <c r="F53" s="36">
        <v>20857.5</v>
      </c>
      <c r="G53" s="36">
        <v>20715</v>
      </c>
      <c r="H53" s="36">
        <v>21416.1</v>
      </c>
      <c r="I53" s="36">
        <v>21558.6</v>
      </c>
      <c r="J53" s="36">
        <v>21766.649999999998</v>
      </c>
      <c r="K53" s="31">
        <v>21350.55</v>
      </c>
      <c r="L53" s="31">
        <v>21000</v>
      </c>
      <c r="M53" s="31">
        <v>0.24560999999999999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424.5</v>
      </c>
      <c r="D54" s="36">
        <v>421.16666666666669</v>
      </c>
      <c r="E54" s="36">
        <v>416.43333333333339</v>
      </c>
      <c r="F54" s="36">
        <v>408.36666666666673</v>
      </c>
      <c r="G54" s="36">
        <v>403.63333333333344</v>
      </c>
      <c r="H54" s="36">
        <v>429.23333333333335</v>
      </c>
      <c r="I54" s="36">
        <v>433.96666666666658</v>
      </c>
      <c r="J54" s="36">
        <v>442.0333333333333</v>
      </c>
      <c r="K54" s="31">
        <v>425.9</v>
      </c>
      <c r="L54" s="31">
        <v>413.1</v>
      </c>
      <c r="M54" s="31">
        <v>115.93428</v>
      </c>
      <c r="N54" s="1"/>
      <c r="O54" s="1"/>
    </row>
    <row r="55" spans="1:15" ht="12.75" customHeight="1">
      <c r="A55" s="51">
        <v>46</v>
      </c>
      <c r="B55" s="53" t="s">
        <v>86</v>
      </c>
      <c r="C55" s="31">
        <v>4713.45</v>
      </c>
      <c r="D55" s="36">
        <v>4687.45</v>
      </c>
      <c r="E55" s="36">
        <v>4652</v>
      </c>
      <c r="F55" s="36">
        <v>4590.55</v>
      </c>
      <c r="G55" s="36">
        <v>4555.1000000000004</v>
      </c>
      <c r="H55" s="36">
        <v>4748.8999999999996</v>
      </c>
      <c r="I55" s="36">
        <v>4784.3499999999985</v>
      </c>
      <c r="J55" s="36">
        <v>4845.7999999999993</v>
      </c>
      <c r="K55" s="31">
        <v>4722.8999999999996</v>
      </c>
      <c r="L55" s="31">
        <v>4626</v>
      </c>
      <c r="M55" s="31">
        <v>1.8279000000000001</v>
      </c>
      <c r="N55" s="1"/>
      <c r="O55" s="1"/>
    </row>
    <row r="56" spans="1:15" ht="12.75" customHeight="1">
      <c r="A56" s="51">
        <v>47</v>
      </c>
      <c r="B56" s="53" t="s">
        <v>89</v>
      </c>
      <c r="C56" s="31">
        <v>396.1</v>
      </c>
      <c r="D56" s="36">
        <v>395.2</v>
      </c>
      <c r="E56" s="36">
        <v>390.9</v>
      </c>
      <c r="F56" s="36">
        <v>385.7</v>
      </c>
      <c r="G56" s="36">
        <v>381.4</v>
      </c>
      <c r="H56" s="36">
        <v>400.4</v>
      </c>
      <c r="I56" s="36">
        <v>404.70000000000005</v>
      </c>
      <c r="J56" s="36">
        <v>409.9</v>
      </c>
      <c r="K56" s="31">
        <v>399.5</v>
      </c>
      <c r="L56" s="31">
        <v>390</v>
      </c>
      <c r="M56" s="31">
        <v>46.261130000000001</v>
      </c>
      <c r="N56" s="1"/>
      <c r="O56" s="1"/>
    </row>
    <row r="57" spans="1:15" ht="12.75" customHeight="1">
      <c r="A57" s="51">
        <v>48</v>
      </c>
      <c r="B57" s="53" t="s">
        <v>348</v>
      </c>
      <c r="C57" s="31">
        <v>431.5</v>
      </c>
      <c r="D57" s="36">
        <v>426.33333333333331</v>
      </c>
      <c r="E57" s="36">
        <v>415.26666666666665</v>
      </c>
      <c r="F57" s="36">
        <v>399.03333333333336</v>
      </c>
      <c r="G57" s="36">
        <v>387.9666666666667</v>
      </c>
      <c r="H57" s="36">
        <v>442.56666666666661</v>
      </c>
      <c r="I57" s="36">
        <v>453.63333333333333</v>
      </c>
      <c r="J57" s="36">
        <v>469.86666666666656</v>
      </c>
      <c r="K57" s="31">
        <v>437.4</v>
      </c>
      <c r="L57" s="31">
        <v>410.1</v>
      </c>
      <c r="M57" s="31">
        <v>106.84488</v>
      </c>
      <c r="N57" s="1"/>
      <c r="O57" s="1"/>
    </row>
    <row r="58" spans="1:15" ht="12.75" customHeight="1">
      <c r="A58" s="51">
        <v>49</v>
      </c>
      <c r="B58" s="53" t="s">
        <v>92</v>
      </c>
      <c r="C58" s="31">
        <v>1106.25</v>
      </c>
      <c r="D58" s="36">
        <v>1099.8833333333334</v>
      </c>
      <c r="E58" s="36">
        <v>1091.7666666666669</v>
      </c>
      <c r="F58" s="36">
        <v>1077.2833333333335</v>
      </c>
      <c r="G58" s="36">
        <v>1069.166666666667</v>
      </c>
      <c r="H58" s="36">
        <v>1114.3666666666668</v>
      </c>
      <c r="I58" s="36">
        <v>1122.4833333333331</v>
      </c>
      <c r="J58" s="36">
        <v>1136.9666666666667</v>
      </c>
      <c r="K58" s="31">
        <v>1108</v>
      </c>
      <c r="L58" s="31">
        <v>1085.4000000000001</v>
      </c>
      <c r="M58" s="31">
        <v>24.452470000000002</v>
      </c>
      <c r="N58" s="1"/>
      <c r="O58" s="1"/>
    </row>
    <row r="59" spans="1:15" ht="12.75" customHeight="1">
      <c r="A59" s="51">
        <v>50</v>
      </c>
      <c r="B59" s="53" t="s">
        <v>93</v>
      </c>
      <c r="C59" s="31">
        <v>1192.3</v>
      </c>
      <c r="D59" s="36">
        <v>1194.3500000000001</v>
      </c>
      <c r="E59" s="36">
        <v>1185.9500000000003</v>
      </c>
      <c r="F59" s="36">
        <v>1179.6000000000001</v>
      </c>
      <c r="G59" s="36">
        <v>1171.2000000000003</v>
      </c>
      <c r="H59" s="36">
        <v>1200.7000000000003</v>
      </c>
      <c r="I59" s="36">
        <v>1209.1000000000004</v>
      </c>
      <c r="J59" s="36">
        <v>1215.4500000000003</v>
      </c>
      <c r="K59" s="31">
        <v>1202.75</v>
      </c>
      <c r="L59" s="31">
        <v>1188</v>
      </c>
      <c r="M59" s="31">
        <v>16.915430000000001</v>
      </c>
      <c r="N59" s="1"/>
      <c r="O59" s="1"/>
    </row>
    <row r="60" spans="1:15" ht="12.75" customHeight="1">
      <c r="A60" s="51">
        <v>51</v>
      </c>
      <c r="B60" s="53" t="s">
        <v>94</v>
      </c>
      <c r="C60" s="31">
        <v>341.95</v>
      </c>
      <c r="D60" s="36">
        <v>339.25</v>
      </c>
      <c r="E60" s="36">
        <v>336</v>
      </c>
      <c r="F60" s="36">
        <v>330.05</v>
      </c>
      <c r="G60" s="36">
        <v>326.8</v>
      </c>
      <c r="H60" s="36">
        <v>345.2</v>
      </c>
      <c r="I60" s="36">
        <v>348.45</v>
      </c>
      <c r="J60" s="36">
        <v>354.4</v>
      </c>
      <c r="K60" s="31">
        <v>342.5</v>
      </c>
      <c r="L60" s="31">
        <v>333.3</v>
      </c>
      <c r="M60" s="31">
        <v>107.91886</v>
      </c>
      <c r="N60" s="1"/>
      <c r="O60" s="1"/>
    </row>
    <row r="61" spans="1:15" ht="12.75" customHeight="1">
      <c r="A61" s="51">
        <v>52</v>
      </c>
      <c r="B61" s="53" t="s">
        <v>95</v>
      </c>
      <c r="C61" s="31">
        <v>5566.3</v>
      </c>
      <c r="D61" s="36">
        <v>5566.25</v>
      </c>
      <c r="E61" s="36">
        <v>5492.5</v>
      </c>
      <c r="F61" s="36">
        <v>5418.7</v>
      </c>
      <c r="G61" s="36">
        <v>5344.95</v>
      </c>
      <c r="H61" s="36">
        <v>5640.05</v>
      </c>
      <c r="I61" s="36">
        <v>5713.8</v>
      </c>
      <c r="J61" s="36">
        <v>5787.6</v>
      </c>
      <c r="K61" s="31">
        <v>5640</v>
      </c>
      <c r="L61" s="31">
        <v>5492.45</v>
      </c>
      <c r="M61" s="31">
        <v>2.38937</v>
      </c>
      <c r="N61" s="1"/>
      <c r="O61" s="1"/>
    </row>
    <row r="62" spans="1:15" ht="12.75" customHeight="1">
      <c r="A62" s="51">
        <v>53</v>
      </c>
      <c r="B62" s="53" t="s">
        <v>96</v>
      </c>
      <c r="C62" s="31">
        <v>2180.3000000000002</v>
      </c>
      <c r="D62" s="36">
        <v>2183.7166666666667</v>
      </c>
      <c r="E62" s="36">
        <v>2167.6333333333332</v>
      </c>
      <c r="F62" s="36">
        <v>2154.9666666666667</v>
      </c>
      <c r="G62" s="36">
        <v>2138.8833333333332</v>
      </c>
      <c r="H62" s="36">
        <v>2196.3833333333332</v>
      </c>
      <c r="I62" s="36">
        <v>2212.4666666666662</v>
      </c>
      <c r="J62" s="36">
        <v>2225.1333333333332</v>
      </c>
      <c r="K62" s="31">
        <v>2199.8000000000002</v>
      </c>
      <c r="L62" s="31">
        <v>2171.0500000000002</v>
      </c>
      <c r="M62" s="31">
        <v>6.7868599999999999</v>
      </c>
      <c r="N62" s="1"/>
      <c r="O62" s="1"/>
    </row>
    <row r="63" spans="1:15" ht="12.75" customHeight="1">
      <c r="A63" s="51">
        <v>54</v>
      </c>
      <c r="B63" s="53" t="s">
        <v>97</v>
      </c>
      <c r="C63" s="31">
        <v>766.85</v>
      </c>
      <c r="D63" s="36">
        <v>761.2833333333333</v>
      </c>
      <c r="E63" s="36">
        <v>753.56666666666661</v>
      </c>
      <c r="F63" s="36">
        <v>740.2833333333333</v>
      </c>
      <c r="G63" s="36">
        <v>732.56666666666661</v>
      </c>
      <c r="H63" s="36">
        <v>774.56666666666661</v>
      </c>
      <c r="I63" s="36">
        <v>782.2833333333333</v>
      </c>
      <c r="J63" s="36">
        <v>795.56666666666661</v>
      </c>
      <c r="K63" s="31">
        <v>769</v>
      </c>
      <c r="L63" s="31">
        <v>748</v>
      </c>
      <c r="M63" s="31">
        <v>8.4570799999999995</v>
      </c>
      <c r="N63" s="1"/>
      <c r="O63" s="1"/>
    </row>
    <row r="64" spans="1:15" ht="12.75" customHeight="1">
      <c r="A64" s="51">
        <v>55</v>
      </c>
      <c r="B64" s="53" t="s">
        <v>98</v>
      </c>
      <c r="C64" s="31">
        <v>1124.25</v>
      </c>
      <c r="D64" s="36">
        <v>1126.3833333333332</v>
      </c>
      <c r="E64" s="36">
        <v>1112.0666666666664</v>
      </c>
      <c r="F64" s="36">
        <v>1099.8833333333332</v>
      </c>
      <c r="G64" s="36">
        <v>1085.5666666666664</v>
      </c>
      <c r="H64" s="36">
        <v>1138.5666666666664</v>
      </c>
      <c r="I64" s="36">
        <v>1152.883333333333</v>
      </c>
      <c r="J64" s="36">
        <v>1165.0666666666664</v>
      </c>
      <c r="K64" s="31">
        <v>1140.7</v>
      </c>
      <c r="L64" s="31">
        <v>1114.2</v>
      </c>
      <c r="M64" s="31">
        <v>3.0043899999999999</v>
      </c>
      <c r="N64" s="1"/>
      <c r="O64" s="1"/>
    </row>
    <row r="65" spans="1:15" ht="12.75" customHeight="1">
      <c r="A65" s="51">
        <v>56</v>
      </c>
      <c r="B65" s="53" t="s">
        <v>99</v>
      </c>
      <c r="C65" s="31">
        <v>283.14999999999998</v>
      </c>
      <c r="D65" s="36">
        <v>282.91666666666669</v>
      </c>
      <c r="E65" s="36">
        <v>280.53333333333336</v>
      </c>
      <c r="F65" s="36">
        <v>277.91666666666669</v>
      </c>
      <c r="G65" s="36">
        <v>275.53333333333336</v>
      </c>
      <c r="H65" s="36">
        <v>285.53333333333336</v>
      </c>
      <c r="I65" s="36">
        <v>287.91666666666669</v>
      </c>
      <c r="J65" s="36">
        <v>290.53333333333336</v>
      </c>
      <c r="K65" s="31">
        <v>285.3</v>
      </c>
      <c r="L65" s="31">
        <v>280.3</v>
      </c>
      <c r="M65" s="31">
        <v>28.95205</v>
      </c>
      <c r="N65" s="1"/>
      <c r="O65" s="1"/>
    </row>
    <row r="66" spans="1:15" ht="12.75" customHeight="1">
      <c r="A66" s="51">
        <v>57</v>
      </c>
      <c r="B66" s="53" t="s">
        <v>101</v>
      </c>
      <c r="C66" s="31">
        <v>1875.35</v>
      </c>
      <c r="D66" s="36">
        <v>1869.9833333333333</v>
      </c>
      <c r="E66" s="36">
        <v>1858.2166666666667</v>
      </c>
      <c r="F66" s="36">
        <v>1841.0833333333333</v>
      </c>
      <c r="G66" s="36">
        <v>1829.3166666666666</v>
      </c>
      <c r="H66" s="36">
        <v>1887.1166666666668</v>
      </c>
      <c r="I66" s="36">
        <v>1898.8833333333337</v>
      </c>
      <c r="J66" s="36">
        <v>1916.0166666666669</v>
      </c>
      <c r="K66" s="31">
        <v>1881.75</v>
      </c>
      <c r="L66" s="31">
        <v>1852.85</v>
      </c>
      <c r="M66" s="31">
        <v>2.57084</v>
      </c>
      <c r="N66" s="1"/>
      <c r="O66" s="1"/>
    </row>
    <row r="67" spans="1:15" ht="12.75" customHeight="1">
      <c r="A67" s="51">
        <v>58</v>
      </c>
      <c r="B67" s="53" t="s">
        <v>102</v>
      </c>
      <c r="C67" s="31">
        <v>533.79999999999995</v>
      </c>
      <c r="D67" s="36">
        <v>534.06666666666672</v>
      </c>
      <c r="E67" s="36">
        <v>530.78333333333342</v>
      </c>
      <c r="F67" s="36">
        <v>527.76666666666665</v>
      </c>
      <c r="G67" s="36">
        <v>524.48333333333335</v>
      </c>
      <c r="H67" s="36">
        <v>537.08333333333348</v>
      </c>
      <c r="I67" s="36">
        <v>540.36666666666679</v>
      </c>
      <c r="J67" s="36">
        <v>543.38333333333355</v>
      </c>
      <c r="K67" s="31">
        <v>537.35</v>
      </c>
      <c r="L67" s="31">
        <v>531.04999999999995</v>
      </c>
      <c r="M67" s="31">
        <v>22.512920000000001</v>
      </c>
      <c r="N67" s="1"/>
      <c r="O67" s="1"/>
    </row>
    <row r="68" spans="1:15" ht="12.75" customHeight="1">
      <c r="A68" s="51">
        <v>59</v>
      </c>
      <c r="B68" s="53" t="s">
        <v>103</v>
      </c>
      <c r="C68" s="31">
        <v>2206.1999999999998</v>
      </c>
      <c r="D68" s="36">
        <v>2220</v>
      </c>
      <c r="E68" s="36">
        <v>2187.8000000000002</v>
      </c>
      <c r="F68" s="36">
        <v>2169.4</v>
      </c>
      <c r="G68" s="36">
        <v>2137.2000000000003</v>
      </c>
      <c r="H68" s="36">
        <v>2238.4</v>
      </c>
      <c r="I68" s="36">
        <v>2270.6</v>
      </c>
      <c r="J68" s="36">
        <v>2289</v>
      </c>
      <c r="K68" s="31">
        <v>2252.1999999999998</v>
      </c>
      <c r="L68" s="31">
        <v>2201.6</v>
      </c>
      <c r="M68" s="31">
        <v>2.6258499999999998</v>
      </c>
      <c r="N68" s="1"/>
      <c r="O68" s="1"/>
    </row>
    <row r="69" spans="1:15" ht="12.75" customHeight="1">
      <c r="A69" s="51">
        <v>60</v>
      </c>
      <c r="B69" s="53" t="s">
        <v>104</v>
      </c>
      <c r="C69" s="31">
        <v>2177.85</v>
      </c>
      <c r="D69" s="36">
        <v>2189.1166666666668</v>
      </c>
      <c r="E69" s="36">
        <v>2156.7333333333336</v>
      </c>
      <c r="F69" s="36">
        <v>2135.6166666666668</v>
      </c>
      <c r="G69" s="36">
        <v>2103.2333333333336</v>
      </c>
      <c r="H69" s="36">
        <v>2210.2333333333336</v>
      </c>
      <c r="I69" s="36">
        <v>2242.6166666666668</v>
      </c>
      <c r="J69" s="36">
        <v>2263.7333333333336</v>
      </c>
      <c r="K69" s="31">
        <v>2221.5</v>
      </c>
      <c r="L69" s="31">
        <v>2168</v>
      </c>
      <c r="M69" s="31">
        <v>2.3631000000000002</v>
      </c>
      <c r="N69" s="1"/>
      <c r="O69" s="1"/>
    </row>
    <row r="70" spans="1:15" ht="12.75" customHeight="1">
      <c r="A70" s="51">
        <v>61</v>
      </c>
      <c r="B70" s="53" t="s">
        <v>273</v>
      </c>
      <c r="C70" s="31">
        <v>385.1</v>
      </c>
      <c r="D70" s="36">
        <v>384.35000000000008</v>
      </c>
      <c r="E70" s="36">
        <v>380.90000000000015</v>
      </c>
      <c r="F70" s="36">
        <v>376.70000000000005</v>
      </c>
      <c r="G70" s="36">
        <v>373.25000000000011</v>
      </c>
      <c r="H70" s="36">
        <v>388.55000000000018</v>
      </c>
      <c r="I70" s="36">
        <v>392.00000000000011</v>
      </c>
      <c r="J70" s="36">
        <v>396.20000000000022</v>
      </c>
      <c r="K70" s="31">
        <v>387.8</v>
      </c>
      <c r="L70" s="31">
        <v>380.15</v>
      </c>
      <c r="M70" s="31">
        <v>8.9885000000000002</v>
      </c>
      <c r="N70" s="1"/>
      <c r="O70" s="1"/>
    </row>
    <row r="71" spans="1:15" ht="12.75" customHeight="1">
      <c r="A71" s="51">
        <v>62</v>
      </c>
      <c r="B71" s="53" t="s">
        <v>370</v>
      </c>
      <c r="C71" s="31">
        <v>179.3</v>
      </c>
      <c r="D71" s="36">
        <v>179.76666666666665</v>
      </c>
      <c r="E71" s="36">
        <v>176.73333333333329</v>
      </c>
      <c r="F71" s="36">
        <v>174.16666666666663</v>
      </c>
      <c r="G71" s="36">
        <v>171.13333333333327</v>
      </c>
      <c r="H71" s="36">
        <v>182.33333333333331</v>
      </c>
      <c r="I71" s="36">
        <v>185.36666666666667</v>
      </c>
      <c r="J71" s="36">
        <v>187.93333333333334</v>
      </c>
      <c r="K71" s="31">
        <v>182.8</v>
      </c>
      <c r="L71" s="31">
        <v>177.2</v>
      </c>
      <c r="M71" s="31">
        <v>20.935939999999999</v>
      </c>
      <c r="N71" s="1"/>
      <c r="O71" s="1"/>
    </row>
    <row r="72" spans="1:15" ht="12.75" customHeight="1">
      <c r="A72" s="51">
        <v>63</v>
      </c>
      <c r="B72" s="53" t="s">
        <v>106</v>
      </c>
      <c r="C72" s="31">
        <v>3760.15</v>
      </c>
      <c r="D72" s="36">
        <v>3763.3166666666671</v>
      </c>
      <c r="E72" s="36">
        <v>3740.2833333333342</v>
      </c>
      <c r="F72" s="36">
        <v>3720.416666666667</v>
      </c>
      <c r="G72" s="36">
        <v>3697.3833333333341</v>
      </c>
      <c r="H72" s="36">
        <v>3783.1833333333343</v>
      </c>
      <c r="I72" s="36">
        <v>3806.2166666666672</v>
      </c>
      <c r="J72" s="36">
        <v>3826.0833333333344</v>
      </c>
      <c r="K72" s="31">
        <v>3786.35</v>
      </c>
      <c r="L72" s="31">
        <v>3743.45</v>
      </c>
      <c r="M72" s="31">
        <v>1.97926</v>
      </c>
      <c r="N72" s="1"/>
      <c r="O72" s="1"/>
    </row>
    <row r="73" spans="1:15" ht="12.75" customHeight="1">
      <c r="A73" s="51">
        <v>64</v>
      </c>
      <c r="B73" s="53" t="s">
        <v>107</v>
      </c>
      <c r="C73" s="31">
        <v>5290.7</v>
      </c>
      <c r="D73" s="36">
        <v>5291.4000000000005</v>
      </c>
      <c r="E73" s="36">
        <v>5271.3500000000013</v>
      </c>
      <c r="F73" s="36">
        <v>5252.0000000000009</v>
      </c>
      <c r="G73" s="36">
        <v>5231.9500000000016</v>
      </c>
      <c r="H73" s="36">
        <v>5310.7500000000009</v>
      </c>
      <c r="I73" s="36">
        <v>5330.8</v>
      </c>
      <c r="J73" s="36">
        <v>5350.1500000000005</v>
      </c>
      <c r="K73" s="31">
        <v>5311.45</v>
      </c>
      <c r="L73" s="31">
        <v>5272.05</v>
      </c>
      <c r="M73" s="31">
        <v>1.3645</v>
      </c>
      <c r="N73" s="1"/>
      <c r="O73" s="1"/>
    </row>
    <row r="74" spans="1:15" ht="12.75" customHeight="1">
      <c r="A74" s="51">
        <v>65</v>
      </c>
      <c r="B74" s="53" t="s">
        <v>109</v>
      </c>
      <c r="C74" s="31">
        <v>629.15</v>
      </c>
      <c r="D74" s="36">
        <v>626.73333333333323</v>
      </c>
      <c r="E74" s="36">
        <v>621.66666666666652</v>
      </c>
      <c r="F74" s="36">
        <v>614.18333333333328</v>
      </c>
      <c r="G74" s="36">
        <v>609.11666666666656</v>
      </c>
      <c r="H74" s="36">
        <v>634.21666666666647</v>
      </c>
      <c r="I74" s="36">
        <v>639.2833333333333</v>
      </c>
      <c r="J74" s="36">
        <v>646.76666666666642</v>
      </c>
      <c r="K74" s="31">
        <v>631.79999999999995</v>
      </c>
      <c r="L74" s="31">
        <v>619.25</v>
      </c>
      <c r="M74" s="31">
        <v>45.359009999999998</v>
      </c>
      <c r="N74" s="1"/>
      <c r="O74" s="1"/>
    </row>
    <row r="75" spans="1:15" ht="12.75" customHeight="1">
      <c r="A75" s="51">
        <v>66</v>
      </c>
      <c r="B75" s="53" t="s">
        <v>269</v>
      </c>
      <c r="C75" s="31">
        <v>3912.15</v>
      </c>
      <c r="D75" s="36">
        <v>3887.0499999999997</v>
      </c>
      <c r="E75" s="36">
        <v>3840.0999999999995</v>
      </c>
      <c r="F75" s="36">
        <v>3768.0499999999997</v>
      </c>
      <c r="G75" s="36">
        <v>3721.0999999999995</v>
      </c>
      <c r="H75" s="36">
        <v>3959.0999999999995</v>
      </c>
      <c r="I75" s="36">
        <v>4006.0499999999993</v>
      </c>
      <c r="J75" s="36">
        <v>4078.0999999999995</v>
      </c>
      <c r="K75" s="31">
        <v>3934</v>
      </c>
      <c r="L75" s="31">
        <v>3815</v>
      </c>
      <c r="M75" s="31">
        <v>4.4970499999999998</v>
      </c>
      <c r="N75" s="1"/>
      <c r="O75" s="1"/>
    </row>
    <row r="76" spans="1:15" ht="12.75" customHeight="1">
      <c r="A76" s="51">
        <v>67</v>
      </c>
      <c r="B76" s="53" t="s">
        <v>110</v>
      </c>
      <c r="C76" s="31">
        <v>5675.8</v>
      </c>
      <c r="D76" s="36">
        <v>5679.083333333333</v>
      </c>
      <c r="E76" s="36">
        <v>5643.7166666666662</v>
      </c>
      <c r="F76" s="36">
        <v>5611.6333333333332</v>
      </c>
      <c r="G76" s="36">
        <v>5576.2666666666664</v>
      </c>
      <c r="H76" s="36">
        <v>5711.1666666666661</v>
      </c>
      <c r="I76" s="36">
        <v>5746.5333333333328</v>
      </c>
      <c r="J76" s="36">
        <v>5778.6166666666659</v>
      </c>
      <c r="K76" s="31">
        <v>5714.45</v>
      </c>
      <c r="L76" s="31">
        <v>5647</v>
      </c>
      <c r="M76" s="31">
        <v>3.11158</v>
      </c>
      <c r="N76" s="1"/>
      <c r="O76" s="1"/>
    </row>
    <row r="77" spans="1:15" ht="12.75" customHeight="1">
      <c r="A77" s="51">
        <v>68</v>
      </c>
      <c r="B77" s="53" t="s">
        <v>111</v>
      </c>
      <c r="C77" s="31">
        <v>3826.7</v>
      </c>
      <c r="D77" s="36">
        <v>3832.2000000000003</v>
      </c>
      <c r="E77" s="36">
        <v>3772.2500000000005</v>
      </c>
      <c r="F77" s="36">
        <v>3717.8</v>
      </c>
      <c r="G77" s="36">
        <v>3657.8500000000004</v>
      </c>
      <c r="H77" s="36">
        <v>3886.6500000000005</v>
      </c>
      <c r="I77" s="36">
        <v>3946.6000000000004</v>
      </c>
      <c r="J77" s="36">
        <v>4001.0500000000006</v>
      </c>
      <c r="K77" s="31">
        <v>3892.15</v>
      </c>
      <c r="L77" s="31">
        <v>3777.75</v>
      </c>
      <c r="M77" s="31">
        <v>5.05274</v>
      </c>
      <c r="N77" s="1"/>
      <c r="O77" s="1"/>
    </row>
    <row r="78" spans="1:15" ht="12.75" customHeight="1">
      <c r="A78" s="51">
        <v>69</v>
      </c>
      <c r="B78" s="53" t="s">
        <v>112</v>
      </c>
      <c r="C78" s="31">
        <v>3196.2</v>
      </c>
      <c r="D78" s="36">
        <v>3211.5499999999997</v>
      </c>
      <c r="E78" s="36">
        <v>3174.0999999999995</v>
      </c>
      <c r="F78" s="36">
        <v>3151.9999999999995</v>
      </c>
      <c r="G78" s="36">
        <v>3114.5499999999993</v>
      </c>
      <c r="H78" s="36">
        <v>3233.6499999999996</v>
      </c>
      <c r="I78" s="36">
        <v>3271.0999999999995</v>
      </c>
      <c r="J78" s="36">
        <v>3293.2</v>
      </c>
      <c r="K78" s="31">
        <v>3249</v>
      </c>
      <c r="L78" s="31">
        <v>3189.45</v>
      </c>
      <c r="M78" s="31">
        <v>1.63391</v>
      </c>
      <c r="N78" s="1"/>
      <c r="O78" s="1"/>
    </row>
    <row r="79" spans="1:15" ht="12.75" customHeight="1">
      <c r="A79" s="51">
        <v>70</v>
      </c>
      <c r="B79" s="53" t="s">
        <v>114</v>
      </c>
      <c r="C79" s="31">
        <v>149.94999999999999</v>
      </c>
      <c r="D79" s="36">
        <v>149.06666666666666</v>
      </c>
      <c r="E79" s="36">
        <v>147.58333333333331</v>
      </c>
      <c r="F79" s="36">
        <v>145.21666666666664</v>
      </c>
      <c r="G79" s="36">
        <v>143.73333333333329</v>
      </c>
      <c r="H79" s="36">
        <v>151.43333333333334</v>
      </c>
      <c r="I79" s="36">
        <v>152.91666666666669</v>
      </c>
      <c r="J79" s="36">
        <v>155.28333333333336</v>
      </c>
      <c r="K79" s="31">
        <v>150.55000000000001</v>
      </c>
      <c r="L79" s="31">
        <v>146.69999999999999</v>
      </c>
      <c r="M79" s="31">
        <v>71.6875</v>
      </c>
      <c r="N79" s="1"/>
      <c r="O79" s="1"/>
    </row>
    <row r="80" spans="1:15" ht="12.75" customHeight="1">
      <c r="A80" s="51">
        <v>71</v>
      </c>
      <c r="B80" s="53" t="s">
        <v>401</v>
      </c>
      <c r="C80" s="31">
        <v>2891.7</v>
      </c>
      <c r="D80" s="36">
        <v>2902.2833333333328</v>
      </c>
      <c r="E80" s="36">
        <v>2856.6166666666659</v>
      </c>
      <c r="F80" s="36">
        <v>2821.5333333333328</v>
      </c>
      <c r="G80" s="36">
        <v>2775.8666666666659</v>
      </c>
      <c r="H80" s="36">
        <v>2937.3666666666659</v>
      </c>
      <c r="I80" s="36">
        <v>2983.0333333333328</v>
      </c>
      <c r="J80" s="36">
        <v>3018.1166666666659</v>
      </c>
      <c r="K80" s="31">
        <v>2947.95</v>
      </c>
      <c r="L80" s="31">
        <v>2867.2</v>
      </c>
      <c r="M80" s="31">
        <v>1.11643</v>
      </c>
      <c r="N80" s="1"/>
      <c r="O80" s="1"/>
    </row>
    <row r="81" spans="1:15" ht="12.75" customHeight="1">
      <c r="A81" s="51">
        <v>72</v>
      </c>
      <c r="B81" s="53" t="s">
        <v>276</v>
      </c>
      <c r="C81" s="31">
        <v>373.25</v>
      </c>
      <c r="D81" s="36">
        <v>370.7833333333333</v>
      </c>
      <c r="E81" s="36">
        <v>367.56666666666661</v>
      </c>
      <c r="F81" s="36">
        <v>361.88333333333333</v>
      </c>
      <c r="G81" s="36">
        <v>358.66666666666663</v>
      </c>
      <c r="H81" s="36">
        <v>376.46666666666658</v>
      </c>
      <c r="I81" s="36">
        <v>379.68333333333328</v>
      </c>
      <c r="J81" s="36">
        <v>385.36666666666656</v>
      </c>
      <c r="K81" s="31">
        <v>374</v>
      </c>
      <c r="L81" s="31">
        <v>365.1</v>
      </c>
      <c r="M81" s="31">
        <v>25.07207</v>
      </c>
      <c r="N81" s="1"/>
      <c r="O81" s="1"/>
    </row>
    <row r="82" spans="1:15" ht="12.75" customHeight="1">
      <c r="A82" s="51">
        <v>73</v>
      </c>
      <c r="B82" s="53" t="s">
        <v>115</v>
      </c>
      <c r="C82" s="31">
        <v>125.3</v>
      </c>
      <c r="D82" s="36">
        <v>125.13333333333333</v>
      </c>
      <c r="E82" s="36">
        <v>123.81666666666665</v>
      </c>
      <c r="F82" s="36">
        <v>122.33333333333333</v>
      </c>
      <c r="G82" s="36">
        <v>121.01666666666665</v>
      </c>
      <c r="H82" s="36">
        <v>126.61666666666665</v>
      </c>
      <c r="I82" s="36">
        <v>127.93333333333331</v>
      </c>
      <c r="J82" s="36">
        <v>129.41666666666663</v>
      </c>
      <c r="K82" s="31">
        <v>126.45</v>
      </c>
      <c r="L82" s="31">
        <v>123.65</v>
      </c>
      <c r="M82" s="31">
        <v>199.55789999999999</v>
      </c>
      <c r="N82" s="1"/>
      <c r="O82" s="1"/>
    </row>
    <row r="83" spans="1:15" ht="12.75" customHeight="1">
      <c r="A83" s="51">
        <v>74</v>
      </c>
      <c r="B83" s="53" t="s">
        <v>277</v>
      </c>
      <c r="C83" s="31">
        <v>1785.1</v>
      </c>
      <c r="D83" s="36">
        <v>1783.0166666666667</v>
      </c>
      <c r="E83" s="36">
        <v>1768.0833333333333</v>
      </c>
      <c r="F83" s="36">
        <v>1751.0666666666666</v>
      </c>
      <c r="G83" s="36">
        <v>1736.1333333333332</v>
      </c>
      <c r="H83" s="36">
        <v>1800.0333333333333</v>
      </c>
      <c r="I83" s="36">
        <v>1814.9666666666667</v>
      </c>
      <c r="J83" s="36">
        <v>1831.9833333333333</v>
      </c>
      <c r="K83" s="31">
        <v>1797.95</v>
      </c>
      <c r="L83" s="31">
        <v>1766</v>
      </c>
      <c r="M83" s="31">
        <v>6.3030200000000001</v>
      </c>
      <c r="N83" s="1"/>
      <c r="O83" s="1"/>
    </row>
    <row r="84" spans="1:15" ht="12.75" customHeight="1">
      <c r="A84" s="51">
        <v>75</v>
      </c>
      <c r="B84" s="53" t="s">
        <v>120</v>
      </c>
      <c r="C84" s="31">
        <v>1001.75</v>
      </c>
      <c r="D84" s="36">
        <v>1002.6</v>
      </c>
      <c r="E84" s="36">
        <v>995.25</v>
      </c>
      <c r="F84" s="36">
        <v>988.75</v>
      </c>
      <c r="G84" s="36">
        <v>981.4</v>
      </c>
      <c r="H84" s="36">
        <v>1009.1</v>
      </c>
      <c r="I84" s="36">
        <v>1016.4500000000002</v>
      </c>
      <c r="J84" s="36">
        <v>1022.95</v>
      </c>
      <c r="K84" s="31">
        <v>1009.95</v>
      </c>
      <c r="L84" s="31">
        <v>996.1</v>
      </c>
      <c r="M84" s="31">
        <v>12.4948</v>
      </c>
      <c r="N84" s="1"/>
      <c r="O84" s="1"/>
    </row>
    <row r="85" spans="1:15" ht="12.75" customHeight="1">
      <c r="A85" s="51">
        <v>76</v>
      </c>
      <c r="B85" s="53" t="s">
        <v>121</v>
      </c>
      <c r="C85" s="31">
        <v>1839.5</v>
      </c>
      <c r="D85" s="36">
        <v>1842</v>
      </c>
      <c r="E85" s="36">
        <v>1820.65</v>
      </c>
      <c r="F85" s="36">
        <v>1801.8000000000002</v>
      </c>
      <c r="G85" s="36">
        <v>1780.4500000000003</v>
      </c>
      <c r="H85" s="36">
        <v>1860.85</v>
      </c>
      <c r="I85" s="36">
        <v>1882.1999999999998</v>
      </c>
      <c r="J85" s="36">
        <v>1901.0499999999997</v>
      </c>
      <c r="K85" s="31">
        <v>1863.35</v>
      </c>
      <c r="L85" s="31">
        <v>1823.15</v>
      </c>
      <c r="M85" s="31">
        <v>4.1886799999999997</v>
      </c>
      <c r="N85" s="1"/>
      <c r="O85" s="1"/>
    </row>
    <row r="86" spans="1:15" ht="12.75" customHeight="1">
      <c r="A86" s="51">
        <v>77</v>
      </c>
      <c r="B86" s="53" t="s">
        <v>123</v>
      </c>
      <c r="C86" s="31">
        <v>1975.9</v>
      </c>
      <c r="D86" s="36">
        <v>1972.05</v>
      </c>
      <c r="E86" s="36">
        <v>1957.1</v>
      </c>
      <c r="F86" s="36">
        <v>1938.3</v>
      </c>
      <c r="G86" s="36">
        <v>1923.35</v>
      </c>
      <c r="H86" s="36">
        <v>1990.85</v>
      </c>
      <c r="I86" s="36">
        <v>2005.8000000000002</v>
      </c>
      <c r="J86" s="36">
        <v>2024.6</v>
      </c>
      <c r="K86" s="31">
        <v>1987</v>
      </c>
      <c r="L86" s="31">
        <v>1953.25</v>
      </c>
      <c r="M86" s="31">
        <v>6.9632100000000001</v>
      </c>
      <c r="N86" s="1"/>
      <c r="O86" s="1"/>
    </row>
    <row r="87" spans="1:15" ht="12.75" customHeight="1">
      <c r="A87" s="51">
        <v>78</v>
      </c>
      <c r="B87" s="53" t="s">
        <v>124</v>
      </c>
      <c r="C87" s="31">
        <v>427.95</v>
      </c>
      <c r="D87" s="36">
        <v>426.95</v>
      </c>
      <c r="E87" s="36">
        <v>425.09999999999997</v>
      </c>
      <c r="F87" s="36">
        <v>422.25</v>
      </c>
      <c r="G87" s="36">
        <v>420.4</v>
      </c>
      <c r="H87" s="36">
        <v>429.79999999999995</v>
      </c>
      <c r="I87" s="36">
        <v>431.65</v>
      </c>
      <c r="J87" s="36">
        <v>434.49999999999994</v>
      </c>
      <c r="K87" s="31">
        <v>428.8</v>
      </c>
      <c r="L87" s="31">
        <v>424.1</v>
      </c>
      <c r="M87" s="31">
        <v>4.2917300000000003</v>
      </c>
      <c r="N87" s="1"/>
      <c r="O87" s="1"/>
    </row>
    <row r="88" spans="1:15" ht="12.75" customHeight="1">
      <c r="A88" s="51">
        <v>79</v>
      </c>
      <c r="B88" s="53" t="s">
        <v>125</v>
      </c>
      <c r="C88" s="31">
        <v>2287</v>
      </c>
      <c r="D88" s="36">
        <v>2295.7833333333333</v>
      </c>
      <c r="E88" s="36">
        <v>2257.2166666666667</v>
      </c>
      <c r="F88" s="36">
        <v>2227.4333333333334</v>
      </c>
      <c r="G88" s="36">
        <v>2188.8666666666668</v>
      </c>
      <c r="H88" s="36">
        <v>2325.5666666666666</v>
      </c>
      <c r="I88" s="36">
        <v>2364.1333333333332</v>
      </c>
      <c r="J88" s="36">
        <v>2393.9166666666665</v>
      </c>
      <c r="K88" s="31">
        <v>2334.35</v>
      </c>
      <c r="L88" s="31">
        <v>2266</v>
      </c>
      <c r="M88" s="31">
        <v>34.885680000000001</v>
      </c>
      <c r="N88" s="1"/>
      <c r="O88" s="1"/>
    </row>
    <row r="89" spans="1:15" ht="12.75" customHeight="1">
      <c r="A89" s="51">
        <v>80</v>
      </c>
      <c r="B89" s="53" t="s">
        <v>126</v>
      </c>
      <c r="C89" s="31">
        <v>1281.25</v>
      </c>
      <c r="D89" s="36">
        <v>1284.5333333333333</v>
      </c>
      <c r="E89" s="36">
        <v>1274.7166666666667</v>
      </c>
      <c r="F89" s="36">
        <v>1268.1833333333334</v>
      </c>
      <c r="G89" s="36">
        <v>1258.3666666666668</v>
      </c>
      <c r="H89" s="36">
        <v>1291.0666666666666</v>
      </c>
      <c r="I89" s="36">
        <v>1300.8833333333332</v>
      </c>
      <c r="J89" s="36">
        <v>1307.4166666666665</v>
      </c>
      <c r="K89" s="31">
        <v>1294.3499999999999</v>
      </c>
      <c r="L89" s="31">
        <v>1278</v>
      </c>
      <c r="M89" s="31">
        <v>4.4636300000000002</v>
      </c>
      <c r="N89" s="1"/>
      <c r="O89" s="1"/>
    </row>
    <row r="90" spans="1:15" ht="12.75" customHeight="1">
      <c r="A90" s="51">
        <v>81</v>
      </c>
      <c r="B90" s="53" t="s">
        <v>127</v>
      </c>
      <c r="C90" s="31">
        <v>1316.65</v>
      </c>
      <c r="D90" s="36">
        <v>1310.6166666666668</v>
      </c>
      <c r="E90" s="36">
        <v>1301.3333333333335</v>
      </c>
      <c r="F90" s="36">
        <v>1286.0166666666667</v>
      </c>
      <c r="G90" s="36">
        <v>1276.7333333333333</v>
      </c>
      <c r="H90" s="36">
        <v>1325.9333333333336</v>
      </c>
      <c r="I90" s="36">
        <v>1335.2166666666669</v>
      </c>
      <c r="J90" s="36">
        <v>1350.5333333333338</v>
      </c>
      <c r="K90" s="31">
        <v>1319.9</v>
      </c>
      <c r="L90" s="31">
        <v>1295.3</v>
      </c>
      <c r="M90" s="31">
        <v>21.529509999999998</v>
      </c>
      <c r="N90" s="1"/>
      <c r="O90" s="1"/>
    </row>
    <row r="91" spans="1:15" ht="12.75" customHeight="1">
      <c r="A91" s="51">
        <v>82</v>
      </c>
      <c r="B91" s="53" t="s">
        <v>128</v>
      </c>
      <c r="C91" s="31">
        <v>2898.3</v>
      </c>
      <c r="D91" s="36">
        <v>2894.8333333333335</v>
      </c>
      <c r="E91" s="36">
        <v>2851.4666666666672</v>
      </c>
      <c r="F91" s="36">
        <v>2804.6333333333337</v>
      </c>
      <c r="G91" s="36">
        <v>2761.2666666666673</v>
      </c>
      <c r="H91" s="36">
        <v>2941.666666666667</v>
      </c>
      <c r="I91" s="36">
        <v>2985.0333333333328</v>
      </c>
      <c r="J91" s="36">
        <v>3031.8666666666668</v>
      </c>
      <c r="K91" s="31">
        <v>2938.2</v>
      </c>
      <c r="L91" s="31">
        <v>2848</v>
      </c>
      <c r="M91" s="31">
        <v>5.6579600000000001</v>
      </c>
      <c r="N91" s="1"/>
      <c r="O91" s="1"/>
    </row>
    <row r="92" spans="1:15" ht="12.75" customHeight="1">
      <c r="A92" s="51">
        <v>83</v>
      </c>
      <c r="B92" s="53" t="s">
        <v>129</v>
      </c>
      <c r="C92" s="31">
        <v>1528.65</v>
      </c>
      <c r="D92" s="36">
        <v>1530.5666666666666</v>
      </c>
      <c r="E92" s="36">
        <v>1523.8833333333332</v>
      </c>
      <c r="F92" s="36">
        <v>1519.1166666666666</v>
      </c>
      <c r="G92" s="36">
        <v>1512.4333333333332</v>
      </c>
      <c r="H92" s="36">
        <v>1535.3333333333333</v>
      </c>
      <c r="I92" s="36">
        <v>1542.0166666666667</v>
      </c>
      <c r="J92" s="36">
        <v>1546.7833333333333</v>
      </c>
      <c r="K92" s="31">
        <v>1537.25</v>
      </c>
      <c r="L92" s="31">
        <v>1525.8</v>
      </c>
      <c r="M92" s="31">
        <v>142.44668999999999</v>
      </c>
      <c r="N92" s="1"/>
      <c r="O92" s="1"/>
    </row>
    <row r="93" spans="1:15" ht="12.75" customHeight="1">
      <c r="A93" s="51">
        <v>84</v>
      </c>
      <c r="B93" s="53" t="s">
        <v>130</v>
      </c>
      <c r="C93" s="31">
        <v>673.3</v>
      </c>
      <c r="D93" s="36">
        <v>672.68333333333328</v>
      </c>
      <c r="E93" s="36">
        <v>668.66666666666652</v>
      </c>
      <c r="F93" s="36">
        <v>664.03333333333319</v>
      </c>
      <c r="G93" s="36">
        <v>660.01666666666642</v>
      </c>
      <c r="H93" s="36">
        <v>677.31666666666661</v>
      </c>
      <c r="I93" s="36">
        <v>681.33333333333326</v>
      </c>
      <c r="J93" s="36">
        <v>685.9666666666667</v>
      </c>
      <c r="K93" s="31">
        <v>676.7</v>
      </c>
      <c r="L93" s="31">
        <v>668.05</v>
      </c>
      <c r="M93" s="31">
        <v>19.00825</v>
      </c>
      <c r="N93" s="1"/>
      <c r="O93" s="1"/>
    </row>
    <row r="94" spans="1:15" ht="12.75" customHeight="1">
      <c r="A94" s="51">
        <v>85</v>
      </c>
      <c r="B94" s="53" t="s">
        <v>131</v>
      </c>
      <c r="C94" s="31">
        <v>3622</v>
      </c>
      <c r="D94" s="36">
        <v>3601.6833333333329</v>
      </c>
      <c r="E94" s="36">
        <v>3575.3666666666659</v>
      </c>
      <c r="F94" s="36">
        <v>3528.7333333333331</v>
      </c>
      <c r="G94" s="36">
        <v>3502.4166666666661</v>
      </c>
      <c r="H94" s="36">
        <v>3648.3166666666657</v>
      </c>
      <c r="I94" s="36">
        <v>3674.6333333333323</v>
      </c>
      <c r="J94" s="36">
        <v>3721.2666666666655</v>
      </c>
      <c r="K94" s="31">
        <v>3628</v>
      </c>
      <c r="L94" s="31">
        <v>3555.05</v>
      </c>
      <c r="M94" s="31">
        <v>6.5964499999999999</v>
      </c>
      <c r="N94" s="1"/>
      <c r="O94" s="1"/>
    </row>
    <row r="95" spans="1:15" ht="12.75" customHeight="1">
      <c r="A95" s="51">
        <v>86</v>
      </c>
      <c r="B95" s="53" t="s">
        <v>133</v>
      </c>
      <c r="C95" s="31">
        <v>515.6</v>
      </c>
      <c r="D95" s="36">
        <v>514.54999999999995</v>
      </c>
      <c r="E95" s="36">
        <v>510.84999999999991</v>
      </c>
      <c r="F95" s="36">
        <v>506.09999999999997</v>
      </c>
      <c r="G95" s="36">
        <v>502.39999999999992</v>
      </c>
      <c r="H95" s="36">
        <v>519.29999999999995</v>
      </c>
      <c r="I95" s="36">
        <v>523</v>
      </c>
      <c r="J95" s="36">
        <v>527.74999999999989</v>
      </c>
      <c r="K95" s="31">
        <v>518.25</v>
      </c>
      <c r="L95" s="31">
        <v>509.8</v>
      </c>
      <c r="M95" s="31">
        <v>78.049260000000004</v>
      </c>
      <c r="N95" s="1"/>
      <c r="O95" s="1"/>
    </row>
    <row r="96" spans="1:15" ht="12.75" customHeight="1">
      <c r="A96" s="51">
        <v>87</v>
      </c>
      <c r="B96" s="53" t="s">
        <v>135</v>
      </c>
      <c r="C96" s="31">
        <v>342.75</v>
      </c>
      <c r="D96" s="36">
        <v>337.61666666666667</v>
      </c>
      <c r="E96" s="36">
        <v>330.23333333333335</v>
      </c>
      <c r="F96" s="36">
        <v>317.7166666666667</v>
      </c>
      <c r="G96" s="36">
        <v>310.33333333333337</v>
      </c>
      <c r="H96" s="36">
        <v>350.13333333333333</v>
      </c>
      <c r="I96" s="36">
        <v>357.51666666666665</v>
      </c>
      <c r="J96" s="36">
        <v>370.0333333333333</v>
      </c>
      <c r="K96" s="31">
        <v>345</v>
      </c>
      <c r="L96" s="31">
        <v>325.10000000000002</v>
      </c>
      <c r="M96" s="31">
        <v>264.84192999999999</v>
      </c>
      <c r="N96" s="1"/>
      <c r="O96" s="1"/>
    </row>
    <row r="97" spans="1:15" ht="12.75" customHeight="1">
      <c r="A97" s="51">
        <v>88</v>
      </c>
      <c r="B97" s="53" t="s">
        <v>136</v>
      </c>
      <c r="C97" s="31">
        <v>2510.5500000000002</v>
      </c>
      <c r="D97" s="36">
        <v>2514.1</v>
      </c>
      <c r="E97" s="36">
        <v>2496.4499999999998</v>
      </c>
      <c r="F97" s="36">
        <v>2482.35</v>
      </c>
      <c r="G97" s="36">
        <v>2464.6999999999998</v>
      </c>
      <c r="H97" s="36">
        <v>2528.1999999999998</v>
      </c>
      <c r="I97" s="36">
        <v>2545.8500000000004</v>
      </c>
      <c r="J97" s="36">
        <v>2559.9499999999998</v>
      </c>
      <c r="K97" s="31">
        <v>2531.75</v>
      </c>
      <c r="L97" s="31">
        <v>2500</v>
      </c>
      <c r="M97" s="31">
        <v>18.80641</v>
      </c>
      <c r="N97" s="1"/>
      <c r="O97" s="1"/>
    </row>
    <row r="98" spans="1:15" ht="12.75" customHeight="1">
      <c r="A98" s="51">
        <v>89</v>
      </c>
      <c r="B98" s="53" t="s">
        <v>279</v>
      </c>
      <c r="C98" s="31">
        <v>300.8</v>
      </c>
      <c r="D98" s="36">
        <v>301.18333333333334</v>
      </c>
      <c r="E98" s="36">
        <v>299.61666666666667</v>
      </c>
      <c r="F98" s="36">
        <v>298.43333333333334</v>
      </c>
      <c r="G98" s="36">
        <v>296.86666666666667</v>
      </c>
      <c r="H98" s="36">
        <v>302.36666666666667</v>
      </c>
      <c r="I98" s="36">
        <v>303.93333333333339</v>
      </c>
      <c r="J98" s="36">
        <v>305.11666666666667</v>
      </c>
      <c r="K98" s="31">
        <v>302.75</v>
      </c>
      <c r="L98" s="31">
        <v>300</v>
      </c>
      <c r="M98" s="31">
        <v>1.97865</v>
      </c>
      <c r="N98" s="1"/>
      <c r="O98" s="1"/>
    </row>
    <row r="99" spans="1:15" ht="12.75" customHeight="1">
      <c r="A99" s="51">
        <v>90</v>
      </c>
      <c r="B99" s="53" t="s">
        <v>280</v>
      </c>
      <c r="C99" s="31">
        <v>36660.15</v>
      </c>
      <c r="D99" s="36">
        <v>36768.383333333331</v>
      </c>
      <c r="E99" s="36">
        <v>36491.766666666663</v>
      </c>
      <c r="F99" s="36">
        <v>36323.383333333331</v>
      </c>
      <c r="G99" s="36">
        <v>36046.766666666663</v>
      </c>
      <c r="H99" s="36">
        <v>36936.766666666663</v>
      </c>
      <c r="I99" s="36">
        <v>37213.383333333331</v>
      </c>
      <c r="J99" s="36">
        <v>37381.766666666663</v>
      </c>
      <c r="K99" s="31">
        <v>37045</v>
      </c>
      <c r="L99" s="31">
        <v>36600</v>
      </c>
      <c r="M99" s="31">
        <v>1.54E-2</v>
      </c>
      <c r="N99" s="1"/>
      <c r="O99" s="1"/>
    </row>
    <row r="100" spans="1:15" ht="12.75" customHeight="1">
      <c r="A100" s="51">
        <v>91</v>
      </c>
      <c r="B100" s="53" t="s">
        <v>138</v>
      </c>
      <c r="C100" s="31">
        <v>925.5</v>
      </c>
      <c r="D100" s="36">
        <v>926.08333333333337</v>
      </c>
      <c r="E100" s="36">
        <v>921.11666666666679</v>
      </c>
      <c r="F100" s="36">
        <v>916.73333333333346</v>
      </c>
      <c r="G100" s="36">
        <v>911.76666666666688</v>
      </c>
      <c r="H100" s="36">
        <v>930.4666666666667</v>
      </c>
      <c r="I100" s="36">
        <v>935.43333333333317</v>
      </c>
      <c r="J100" s="36">
        <v>939.81666666666661</v>
      </c>
      <c r="K100" s="31">
        <v>931.05</v>
      </c>
      <c r="L100" s="31">
        <v>921.7</v>
      </c>
      <c r="M100" s="31">
        <v>142.31987000000001</v>
      </c>
      <c r="N100" s="1"/>
      <c r="O100" s="1"/>
    </row>
    <row r="101" spans="1:15" ht="12.75" customHeight="1">
      <c r="A101" s="51">
        <v>92</v>
      </c>
      <c r="B101" s="53" t="s">
        <v>139</v>
      </c>
      <c r="C101" s="31">
        <v>1450.1</v>
      </c>
      <c r="D101" s="36">
        <v>1447</v>
      </c>
      <c r="E101" s="36">
        <v>1436.15</v>
      </c>
      <c r="F101" s="36">
        <v>1422.2</v>
      </c>
      <c r="G101" s="36">
        <v>1411.3500000000001</v>
      </c>
      <c r="H101" s="36">
        <v>1460.95</v>
      </c>
      <c r="I101" s="36">
        <v>1471.8</v>
      </c>
      <c r="J101" s="36">
        <v>1485.75</v>
      </c>
      <c r="K101" s="31">
        <v>1457.85</v>
      </c>
      <c r="L101" s="31">
        <v>1433.05</v>
      </c>
      <c r="M101" s="31">
        <v>11.061199999999999</v>
      </c>
      <c r="N101" s="1"/>
      <c r="O101" s="1"/>
    </row>
    <row r="102" spans="1:15" ht="12.75" customHeight="1">
      <c r="A102" s="51">
        <v>93</v>
      </c>
      <c r="B102" s="53" t="s">
        <v>140</v>
      </c>
      <c r="C102" s="31">
        <v>551.54999999999995</v>
      </c>
      <c r="D102" s="36">
        <v>553.2166666666667</v>
      </c>
      <c r="E102" s="36">
        <v>548.83333333333337</v>
      </c>
      <c r="F102" s="36">
        <v>546.11666666666667</v>
      </c>
      <c r="G102" s="36">
        <v>541.73333333333335</v>
      </c>
      <c r="H102" s="36">
        <v>555.93333333333339</v>
      </c>
      <c r="I102" s="36">
        <v>560.31666666666661</v>
      </c>
      <c r="J102" s="36">
        <v>563.03333333333342</v>
      </c>
      <c r="K102" s="31">
        <v>557.6</v>
      </c>
      <c r="L102" s="31">
        <v>550.5</v>
      </c>
      <c r="M102" s="31">
        <v>9.6246899999999993</v>
      </c>
      <c r="N102" s="1"/>
      <c r="O102" s="1"/>
    </row>
    <row r="103" spans="1:15" ht="12.75" customHeight="1">
      <c r="A103" s="51">
        <v>94</v>
      </c>
      <c r="B103" s="53" t="s">
        <v>141</v>
      </c>
      <c r="C103" s="31">
        <v>13.25</v>
      </c>
      <c r="D103" s="36">
        <v>13.316666666666668</v>
      </c>
      <c r="E103" s="36">
        <v>13.033333333333337</v>
      </c>
      <c r="F103" s="36">
        <v>12.816666666666668</v>
      </c>
      <c r="G103" s="36">
        <v>12.533333333333337</v>
      </c>
      <c r="H103" s="36">
        <v>13.533333333333337</v>
      </c>
      <c r="I103" s="36">
        <v>13.816666666666668</v>
      </c>
      <c r="J103" s="36">
        <v>14.033333333333337</v>
      </c>
      <c r="K103" s="31">
        <v>13.6</v>
      </c>
      <c r="L103" s="31">
        <v>13.1</v>
      </c>
      <c r="M103" s="31">
        <v>1383.6022800000001</v>
      </c>
      <c r="N103" s="1"/>
      <c r="O103" s="1"/>
    </row>
    <row r="104" spans="1:15" ht="12.75" customHeight="1">
      <c r="A104" s="51">
        <v>95</v>
      </c>
      <c r="B104" s="53" t="s">
        <v>143</v>
      </c>
      <c r="C104" s="31">
        <v>85.25</v>
      </c>
      <c r="D104" s="36">
        <v>84.983333333333334</v>
      </c>
      <c r="E104" s="36">
        <v>84.416666666666671</v>
      </c>
      <c r="F104" s="36">
        <v>83.583333333333343</v>
      </c>
      <c r="G104" s="36">
        <v>83.01666666666668</v>
      </c>
      <c r="H104" s="36">
        <v>85.816666666666663</v>
      </c>
      <c r="I104" s="36">
        <v>86.383333333333326</v>
      </c>
      <c r="J104" s="36">
        <v>87.216666666666654</v>
      </c>
      <c r="K104" s="31">
        <v>85.55</v>
      </c>
      <c r="L104" s="31">
        <v>84.15</v>
      </c>
      <c r="M104" s="31">
        <v>255.97714999999999</v>
      </c>
      <c r="N104" s="1"/>
      <c r="O104" s="1"/>
    </row>
    <row r="105" spans="1:15" ht="12.75" customHeight="1">
      <c r="A105" s="51">
        <v>96</v>
      </c>
      <c r="B105" s="53" t="s">
        <v>145</v>
      </c>
      <c r="C105" s="31">
        <v>389.6</v>
      </c>
      <c r="D105" s="36">
        <v>390.16666666666669</v>
      </c>
      <c r="E105" s="36">
        <v>387.33333333333337</v>
      </c>
      <c r="F105" s="36">
        <v>385.06666666666666</v>
      </c>
      <c r="G105" s="36">
        <v>382.23333333333335</v>
      </c>
      <c r="H105" s="36">
        <v>392.43333333333339</v>
      </c>
      <c r="I105" s="36">
        <v>395.26666666666677</v>
      </c>
      <c r="J105" s="36">
        <v>397.53333333333342</v>
      </c>
      <c r="K105" s="31">
        <v>393</v>
      </c>
      <c r="L105" s="31">
        <v>387.9</v>
      </c>
      <c r="M105" s="31">
        <v>23.001239999999999</v>
      </c>
      <c r="N105" s="1"/>
      <c r="O105" s="1"/>
    </row>
    <row r="106" spans="1:15" ht="12.75" customHeight="1">
      <c r="A106" s="51">
        <v>97</v>
      </c>
      <c r="B106" s="53" t="s">
        <v>146</v>
      </c>
      <c r="C106" s="31">
        <v>422.75</v>
      </c>
      <c r="D106" s="36">
        <v>421.93333333333334</v>
      </c>
      <c r="E106" s="36">
        <v>419.11666666666667</v>
      </c>
      <c r="F106" s="36">
        <v>415.48333333333335</v>
      </c>
      <c r="G106" s="36">
        <v>412.66666666666669</v>
      </c>
      <c r="H106" s="36">
        <v>425.56666666666666</v>
      </c>
      <c r="I106" s="36">
        <v>428.38333333333338</v>
      </c>
      <c r="J106" s="36">
        <v>432.01666666666665</v>
      </c>
      <c r="K106" s="31">
        <v>424.75</v>
      </c>
      <c r="L106" s="31">
        <v>418.3</v>
      </c>
      <c r="M106" s="31">
        <v>24.02488</v>
      </c>
      <c r="N106" s="1"/>
      <c r="O106" s="1"/>
    </row>
    <row r="107" spans="1:15" ht="12.75" customHeight="1">
      <c r="A107" s="51">
        <v>98</v>
      </c>
      <c r="B107" s="53" t="s">
        <v>282</v>
      </c>
      <c r="C107" s="31">
        <v>403.05</v>
      </c>
      <c r="D107" s="36">
        <v>405.55</v>
      </c>
      <c r="E107" s="36">
        <v>399.1</v>
      </c>
      <c r="F107" s="36">
        <v>395.15000000000003</v>
      </c>
      <c r="G107" s="36">
        <v>388.70000000000005</v>
      </c>
      <c r="H107" s="36">
        <v>409.5</v>
      </c>
      <c r="I107" s="36">
        <v>415.94999999999993</v>
      </c>
      <c r="J107" s="36">
        <v>419.9</v>
      </c>
      <c r="K107" s="31">
        <v>412</v>
      </c>
      <c r="L107" s="31">
        <v>401.6</v>
      </c>
      <c r="M107" s="31">
        <v>11.12045</v>
      </c>
      <c r="N107" s="1"/>
      <c r="O107" s="1"/>
    </row>
    <row r="108" spans="1:15" ht="12.75" customHeight="1">
      <c r="A108" s="51">
        <v>99</v>
      </c>
      <c r="B108" s="53" t="s">
        <v>149</v>
      </c>
      <c r="C108" s="31">
        <v>2642.45</v>
      </c>
      <c r="D108" s="36">
        <v>2622.4833333333331</v>
      </c>
      <c r="E108" s="36">
        <v>2594.9666666666662</v>
      </c>
      <c r="F108" s="36">
        <v>2547.4833333333331</v>
      </c>
      <c r="G108" s="36">
        <v>2519.9666666666662</v>
      </c>
      <c r="H108" s="36">
        <v>2669.9666666666662</v>
      </c>
      <c r="I108" s="36">
        <v>2697.4833333333336</v>
      </c>
      <c r="J108" s="36">
        <v>2744.9666666666662</v>
      </c>
      <c r="K108" s="31">
        <v>2650</v>
      </c>
      <c r="L108" s="31">
        <v>2575</v>
      </c>
      <c r="M108" s="31">
        <v>4.2985199999999999</v>
      </c>
      <c r="N108" s="1"/>
      <c r="O108" s="1"/>
    </row>
    <row r="109" spans="1:15" ht="12.75" customHeight="1">
      <c r="A109" s="51">
        <v>100</v>
      </c>
      <c r="B109" s="53" t="s">
        <v>150</v>
      </c>
      <c r="C109" s="31">
        <v>1477.55</v>
      </c>
      <c r="D109" s="36">
        <v>1477.45</v>
      </c>
      <c r="E109" s="36">
        <v>1468.1000000000001</v>
      </c>
      <c r="F109" s="36">
        <v>1458.65</v>
      </c>
      <c r="G109" s="36">
        <v>1449.3000000000002</v>
      </c>
      <c r="H109" s="36">
        <v>1486.9</v>
      </c>
      <c r="I109" s="36">
        <v>1496.25</v>
      </c>
      <c r="J109" s="36">
        <v>1505.7</v>
      </c>
      <c r="K109" s="31">
        <v>1486.8</v>
      </c>
      <c r="L109" s="31">
        <v>1468</v>
      </c>
      <c r="M109" s="31">
        <v>43.059150000000002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184.85</v>
      </c>
      <c r="D110" s="36">
        <v>185</v>
      </c>
      <c r="E110" s="36">
        <v>184.05</v>
      </c>
      <c r="F110" s="36">
        <v>183.25</v>
      </c>
      <c r="G110" s="36">
        <v>182.3</v>
      </c>
      <c r="H110" s="36">
        <v>185.8</v>
      </c>
      <c r="I110" s="36">
        <v>186.75</v>
      </c>
      <c r="J110" s="36">
        <v>187.55</v>
      </c>
      <c r="K110" s="31">
        <v>185.95</v>
      </c>
      <c r="L110" s="31">
        <v>184.2</v>
      </c>
      <c r="M110" s="31">
        <v>29.61178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1442.7</v>
      </c>
      <c r="D111" s="36">
        <v>1438.25</v>
      </c>
      <c r="E111" s="36">
        <v>1431.5</v>
      </c>
      <c r="F111" s="36">
        <v>1420.3</v>
      </c>
      <c r="G111" s="36">
        <v>1413.55</v>
      </c>
      <c r="H111" s="36">
        <v>1449.45</v>
      </c>
      <c r="I111" s="36">
        <v>1456.2</v>
      </c>
      <c r="J111" s="36">
        <v>1467.4</v>
      </c>
      <c r="K111" s="31">
        <v>1445</v>
      </c>
      <c r="L111" s="31">
        <v>1427.05</v>
      </c>
      <c r="M111" s="31">
        <v>37.553730000000002</v>
      </c>
      <c r="N111" s="1"/>
      <c r="O111" s="1"/>
    </row>
    <row r="112" spans="1:15" ht="12.75" customHeight="1">
      <c r="A112" s="51">
        <v>103</v>
      </c>
      <c r="B112" s="53" t="s">
        <v>154</v>
      </c>
      <c r="C112" s="31">
        <v>108.2</v>
      </c>
      <c r="D112" s="36">
        <v>106.96666666666665</v>
      </c>
      <c r="E112" s="36">
        <v>105.33333333333331</v>
      </c>
      <c r="F112" s="36">
        <v>102.46666666666665</v>
      </c>
      <c r="G112" s="36">
        <v>100.83333333333331</v>
      </c>
      <c r="H112" s="36">
        <v>109.83333333333331</v>
      </c>
      <c r="I112" s="36">
        <v>111.46666666666667</v>
      </c>
      <c r="J112" s="36">
        <v>114.33333333333331</v>
      </c>
      <c r="K112" s="31">
        <v>108.6</v>
      </c>
      <c r="L112" s="31">
        <v>104.1</v>
      </c>
      <c r="M112" s="31">
        <v>611.27565000000004</v>
      </c>
      <c r="N112" s="1"/>
      <c r="O112" s="1"/>
    </row>
    <row r="113" spans="1:15" ht="12.75" customHeight="1">
      <c r="A113" s="51">
        <v>104</v>
      </c>
      <c r="B113" s="53" t="s">
        <v>155</v>
      </c>
      <c r="C113" s="31">
        <v>1097.6500000000001</v>
      </c>
      <c r="D113" s="36">
        <v>1100.5166666666667</v>
      </c>
      <c r="E113" s="36">
        <v>1089.1833333333334</v>
      </c>
      <c r="F113" s="36">
        <v>1080.7166666666667</v>
      </c>
      <c r="G113" s="36">
        <v>1069.3833333333334</v>
      </c>
      <c r="H113" s="36">
        <v>1108.9833333333333</v>
      </c>
      <c r="I113" s="36">
        <v>1120.3166666666668</v>
      </c>
      <c r="J113" s="36">
        <v>1128.7833333333333</v>
      </c>
      <c r="K113" s="31">
        <v>1111.8499999999999</v>
      </c>
      <c r="L113" s="31">
        <v>1092.05</v>
      </c>
      <c r="M113" s="31">
        <v>5.5927600000000002</v>
      </c>
      <c r="N113" s="1"/>
      <c r="O113" s="1"/>
    </row>
    <row r="114" spans="1:15" ht="12.75" customHeight="1">
      <c r="A114" s="51">
        <v>105</v>
      </c>
      <c r="B114" s="53" t="s">
        <v>156</v>
      </c>
      <c r="C114" s="31">
        <v>696.8</v>
      </c>
      <c r="D114" s="36">
        <v>696.26666666666677</v>
      </c>
      <c r="E114" s="36">
        <v>693.33333333333348</v>
      </c>
      <c r="F114" s="36">
        <v>689.86666666666667</v>
      </c>
      <c r="G114" s="36">
        <v>686.93333333333339</v>
      </c>
      <c r="H114" s="36">
        <v>699.73333333333358</v>
      </c>
      <c r="I114" s="36">
        <v>702.66666666666674</v>
      </c>
      <c r="J114" s="36">
        <v>706.13333333333367</v>
      </c>
      <c r="K114" s="31">
        <v>699.2</v>
      </c>
      <c r="L114" s="31">
        <v>692.8</v>
      </c>
      <c r="M114" s="31">
        <v>8.7796800000000008</v>
      </c>
      <c r="N114" s="1"/>
      <c r="O114" s="1"/>
    </row>
    <row r="115" spans="1:15" ht="12.75" customHeight="1">
      <c r="A115" s="51">
        <v>106</v>
      </c>
      <c r="B115" s="53" t="s">
        <v>421</v>
      </c>
      <c r="C115" s="31">
        <v>75.599999999999994</v>
      </c>
      <c r="D115" s="36">
        <v>75.86666666666666</v>
      </c>
      <c r="E115" s="36">
        <v>74.98333333333332</v>
      </c>
      <c r="F115" s="36">
        <v>74.36666666666666</v>
      </c>
      <c r="G115" s="36">
        <v>73.48333333333332</v>
      </c>
      <c r="H115" s="36">
        <v>76.48333333333332</v>
      </c>
      <c r="I115" s="36">
        <v>77.366666666666674</v>
      </c>
      <c r="J115" s="36">
        <v>77.98333333333332</v>
      </c>
      <c r="K115" s="31">
        <v>76.75</v>
      </c>
      <c r="L115" s="31">
        <v>75.25</v>
      </c>
      <c r="M115" s="31">
        <v>250.80614</v>
      </c>
      <c r="N115" s="1"/>
      <c r="O115" s="1"/>
    </row>
    <row r="116" spans="1:15" ht="12.75" customHeight="1">
      <c r="A116" s="51">
        <v>107</v>
      </c>
      <c r="B116" s="53" t="s">
        <v>157</v>
      </c>
      <c r="C116" s="31">
        <v>435.25</v>
      </c>
      <c r="D116" s="36">
        <v>436.38333333333338</v>
      </c>
      <c r="E116" s="36">
        <v>433.76666666666677</v>
      </c>
      <c r="F116" s="36">
        <v>432.28333333333336</v>
      </c>
      <c r="G116" s="36">
        <v>429.66666666666674</v>
      </c>
      <c r="H116" s="36">
        <v>437.86666666666679</v>
      </c>
      <c r="I116" s="36">
        <v>440.48333333333346</v>
      </c>
      <c r="J116" s="36">
        <v>441.96666666666681</v>
      </c>
      <c r="K116" s="31">
        <v>439</v>
      </c>
      <c r="L116" s="31">
        <v>434.9</v>
      </c>
      <c r="M116" s="31">
        <v>87.456909999999993</v>
      </c>
      <c r="N116" s="1"/>
      <c r="O116" s="1"/>
    </row>
    <row r="117" spans="1:15" ht="12.75" customHeight="1">
      <c r="A117" s="51">
        <v>108</v>
      </c>
      <c r="B117" s="53" t="s">
        <v>158</v>
      </c>
      <c r="C117" s="31">
        <v>668.4</v>
      </c>
      <c r="D117" s="36">
        <v>664.65</v>
      </c>
      <c r="E117" s="36">
        <v>659.25</v>
      </c>
      <c r="F117" s="36">
        <v>650.1</v>
      </c>
      <c r="G117" s="36">
        <v>644.70000000000005</v>
      </c>
      <c r="H117" s="36">
        <v>673.8</v>
      </c>
      <c r="I117" s="36">
        <v>679.19999999999982</v>
      </c>
      <c r="J117" s="36">
        <v>688.34999999999991</v>
      </c>
      <c r="K117" s="31">
        <v>670.05</v>
      </c>
      <c r="L117" s="31">
        <v>655.5</v>
      </c>
      <c r="M117" s="31">
        <v>25.681650000000001</v>
      </c>
      <c r="N117" s="1"/>
      <c r="O117" s="1"/>
    </row>
    <row r="118" spans="1:15" ht="12.75" customHeight="1">
      <c r="A118" s="51">
        <v>109</v>
      </c>
      <c r="B118" s="53" t="s">
        <v>283</v>
      </c>
      <c r="C118" s="31">
        <v>409.45</v>
      </c>
      <c r="D118" s="36">
        <v>413.08333333333331</v>
      </c>
      <c r="E118" s="36">
        <v>403.21666666666664</v>
      </c>
      <c r="F118" s="36">
        <v>396.98333333333335</v>
      </c>
      <c r="G118" s="36">
        <v>387.11666666666667</v>
      </c>
      <c r="H118" s="36">
        <v>419.31666666666661</v>
      </c>
      <c r="I118" s="36">
        <v>429.18333333333328</v>
      </c>
      <c r="J118" s="36">
        <v>435.41666666666657</v>
      </c>
      <c r="K118" s="31">
        <v>422.95</v>
      </c>
      <c r="L118" s="31">
        <v>406.85</v>
      </c>
      <c r="M118" s="31">
        <v>24.679259999999999</v>
      </c>
      <c r="N118" s="1"/>
      <c r="O118" s="1"/>
    </row>
    <row r="119" spans="1:15" ht="12.75" customHeight="1">
      <c r="A119" s="51">
        <v>110</v>
      </c>
      <c r="B119" s="53" t="s">
        <v>160</v>
      </c>
      <c r="C119" s="31">
        <v>782.35</v>
      </c>
      <c r="D119" s="36">
        <v>782.2166666666667</v>
      </c>
      <c r="E119" s="36">
        <v>778.88333333333344</v>
      </c>
      <c r="F119" s="36">
        <v>775.41666666666674</v>
      </c>
      <c r="G119" s="36">
        <v>772.08333333333348</v>
      </c>
      <c r="H119" s="36">
        <v>785.68333333333339</v>
      </c>
      <c r="I119" s="36">
        <v>789.01666666666665</v>
      </c>
      <c r="J119" s="36">
        <v>792.48333333333335</v>
      </c>
      <c r="K119" s="31">
        <v>785.55</v>
      </c>
      <c r="L119" s="31">
        <v>778.75</v>
      </c>
      <c r="M119" s="31">
        <v>8.5856899999999996</v>
      </c>
      <c r="N119" s="1"/>
      <c r="O119" s="1"/>
    </row>
    <row r="120" spans="1:15" ht="12.75" customHeight="1">
      <c r="A120" s="51">
        <v>111</v>
      </c>
      <c r="B120" s="53" t="s">
        <v>161</v>
      </c>
      <c r="C120" s="31">
        <v>544.70000000000005</v>
      </c>
      <c r="D120" s="36">
        <v>544.75</v>
      </c>
      <c r="E120" s="36">
        <v>539.75</v>
      </c>
      <c r="F120" s="36">
        <v>534.79999999999995</v>
      </c>
      <c r="G120" s="36">
        <v>529.79999999999995</v>
      </c>
      <c r="H120" s="36">
        <v>549.70000000000005</v>
      </c>
      <c r="I120" s="36">
        <v>554.70000000000005</v>
      </c>
      <c r="J120" s="36">
        <v>559.65000000000009</v>
      </c>
      <c r="K120" s="31">
        <v>549.75</v>
      </c>
      <c r="L120" s="31">
        <v>539.79999999999995</v>
      </c>
      <c r="M120" s="31">
        <v>21.687650000000001</v>
      </c>
      <c r="N120" s="1"/>
      <c r="O120" s="1"/>
    </row>
    <row r="121" spans="1:15" ht="12.75" customHeight="1">
      <c r="A121" s="51">
        <v>112</v>
      </c>
      <c r="B121" s="53" t="s">
        <v>162</v>
      </c>
      <c r="C121" s="31">
        <v>1742.25</v>
      </c>
      <c r="D121" s="36">
        <v>1742.75</v>
      </c>
      <c r="E121" s="36">
        <v>1737.5</v>
      </c>
      <c r="F121" s="36">
        <v>1732.75</v>
      </c>
      <c r="G121" s="36">
        <v>1727.5</v>
      </c>
      <c r="H121" s="36">
        <v>1747.5</v>
      </c>
      <c r="I121" s="36">
        <v>1752.75</v>
      </c>
      <c r="J121" s="36">
        <v>1757.5</v>
      </c>
      <c r="K121" s="31">
        <v>1748</v>
      </c>
      <c r="L121" s="31">
        <v>1738</v>
      </c>
      <c r="M121" s="31">
        <v>33.492919999999998</v>
      </c>
      <c r="N121" s="1"/>
      <c r="O121" s="1"/>
    </row>
    <row r="122" spans="1:15" ht="12.75" customHeight="1">
      <c r="A122" s="51">
        <v>113</v>
      </c>
      <c r="B122" s="53" t="s">
        <v>163</v>
      </c>
      <c r="C122" s="31">
        <v>144.75</v>
      </c>
      <c r="D122" s="36">
        <v>143.28333333333333</v>
      </c>
      <c r="E122" s="36">
        <v>141.41666666666666</v>
      </c>
      <c r="F122" s="36">
        <v>138.08333333333331</v>
      </c>
      <c r="G122" s="36">
        <v>136.21666666666664</v>
      </c>
      <c r="H122" s="36">
        <v>146.61666666666667</v>
      </c>
      <c r="I122" s="36">
        <v>148.48333333333335</v>
      </c>
      <c r="J122" s="36">
        <v>151.81666666666669</v>
      </c>
      <c r="K122" s="31">
        <v>145.15</v>
      </c>
      <c r="L122" s="31">
        <v>139.94999999999999</v>
      </c>
      <c r="M122" s="31">
        <v>67.358819999999994</v>
      </c>
      <c r="N122" s="1"/>
      <c r="O122" s="1"/>
    </row>
    <row r="123" spans="1:15" ht="12.75" customHeight="1">
      <c r="A123" s="51">
        <v>114</v>
      </c>
      <c r="B123" s="53" t="s">
        <v>164</v>
      </c>
      <c r="C123" s="31">
        <v>2647.55</v>
      </c>
      <c r="D123" s="36">
        <v>2664.6333333333332</v>
      </c>
      <c r="E123" s="36">
        <v>2624.5166666666664</v>
      </c>
      <c r="F123" s="36">
        <v>2601.4833333333331</v>
      </c>
      <c r="G123" s="36">
        <v>2561.3666666666663</v>
      </c>
      <c r="H123" s="36">
        <v>2687.6666666666665</v>
      </c>
      <c r="I123" s="36">
        <v>2727.7833333333333</v>
      </c>
      <c r="J123" s="36">
        <v>2750.8166666666666</v>
      </c>
      <c r="K123" s="31">
        <v>2704.75</v>
      </c>
      <c r="L123" s="31">
        <v>2641.6</v>
      </c>
      <c r="M123" s="31">
        <v>2.2235800000000001</v>
      </c>
      <c r="N123" s="1"/>
      <c r="O123" s="1"/>
    </row>
    <row r="124" spans="1:15" ht="12.75" customHeight="1">
      <c r="A124" s="51">
        <v>115</v>
      </c>
      <c r="B124" s="53" t="s">
        <v>165</v>
      </c>
      <c r="C124" s="31">
        <v>370.75</v>
      </c>
      <c r="D124" s="36">
        <v>371.61666666666662</v>
      </c>
      <c r="E124" s="36">
        <v>368.28333333333325</v>
      </c>
      <c r="F124" s="36">
        <v>365.81666666666661</v>
      </c>
      <c r="G124" s="36">
        <v>362.48333333333323</v>
      </c>
      <c r="H124" s="36">
        <v>374.08333333333326</v>
      </c>
      <c r="I124" s="36">
        <v>377.41666666666663</v>
      </c>
      <c r="J124" s="36">
        <v>379.88333333333327</v>
      </c>
      <c r="K124" s="31">
        <v>374.95</v>
      </c>
      <c r="L124" s="31">
        <v>369.15</v>
      </c>
      <c r="M124" s="31">
        <v>6.06473</v>
      </c>
      <c r="N124" s="1"/>
      <c r="O124" s="1"/>
    </row>
    <row r="125" spans="1:15" ht="12.75" customHeight="1">
      <c r="A125" s="51">
        <v>116</v>
      </c>
      <c r="B125" s="53" t="s">
        <v>166</v>
      </c>
      <c r="C125" s="31">
        <v>457.7</v>
      </c>
      <c r="D125" s="36">
        <v>456.76666666666671</v>
      </c>
      <c r="E125" s="36">
        <v>454.03333333333342</v>
      </c>
      <c r="F125" s="36">
        <v>450.36666666666673</v>
      </c>
      <c r="G125" s="36">
        <v>447.63333333333344</v>
      </c>
      <c r="H125" s="36">
        <v>460.43333333333339</v>
      </c>
      <c r="I125" s="36">
        <v>463.16666666666663</v>
      </c>
      <c r="J125" s="36">
        <v>466.83333333333337</v>
      </c>
      <c r="K125" s="31">
        <v>459.5</v>
      </c>
      <c r="L125" s="31">
        <v>453.1</v>
      </c>
      <c r="M125" s="31">
        <v>19.136959999999998</v>
      </c>
      <c r="N125" s="1"/>
      <c r="O125" s="1"/>
    </row>
    <row r="126" spans="1:15" ht="12.75" customHeight="1">
      <c r="A126" s="51">
        <v>117</v>
      </c>
      <c r="B126" s="53" t="s">
        <v>284</v>
      </c>
      <c r="C126" s="31">
        <v>674.3</v>
      </c>
      <c r="D126" s="36">
        <v>679.9666666666667</v>
      </c>
      <c r="E126" s="36">
        <v>665.43333333333339</v>
      </c>
      <c r="F126" s="36">
        <v>656.56666666666672</v>
      </c>
      <c r="G126" s="36">
        <v>642.03333333333342</v>
      </c>
      <c r="H126" s="36">
        <v>688.83333333333337</v>
      </c>
      <c r="I126" s="36">
        <v>703.36666666666667</v>
      </c>
      <c r="J126" s="36">
        <v>712.23333333333335</v>
      </c>
      <c r="K126" s="31">
        <v>694.5</v>
      </c>
      <c r="L126" s="31">
        <v>671.1</v>
      </c>
      <c r="M126" s="31">
        <v>80.343530000000001</v>
      </c>
      <c r="N126" s="1"/>
      <c r="O126" s="1"/>
    </row>
    <row r="127" spans="1:15" ht="12.75" customHeight="1">
      <c r="A127" s="51">
        <v>118</v>
      </c>
      <c r="B127" s="53" t="s">
        <v>167</v>
      </c>
      <c r="C127" s="31">
        <v>3050</v>
      </c>
      <c r="D127" s="36">
        <v>3048.0499999999997</v>
      </c>
      <c r="E127" s="36">
        <v>3036.9499999999994</v>
      </c>
      <c r="F127" s="36">
        <v>3023.8999999999996</v>
      </c>
      <c r="G127" s="36">
        <v>3012.7999999999993</v>
      </c>
      <c r="H127" s="36">
        <v>3061.0999999999995</v>
      </c>
      <c r="I127" s="36">
        <v>3072.2</v>
      </c>
      <c r="J127" s="36">
        <v>3085.2499999999995</v>
      </c>
      <c r="K127" s="31">
        <v>3059.15</v>
      </c>
      <c r="L127" s="31">
        <v>3035</v>
      </c>
      <c r="M127" s="31">
        <v>12.105079999999999</v>
      </c>
      <c r="N127" s="1"/>
      <c r="O127" s="1"/>
    </row>
    <row r="128" spans="1:15" ht="12.75" customHeight="1">
      <c r="A128" s="51">
        <v>119</v>
      </c>
      <c r="B128" s="53" t="s">
        <v>168</v>
      </c>
      <c r="C128" s="31">
        <v>5479.25</v>
      </c>
      <c r="D128" s="36">
        <v>5458.95</v>
      </c>
      <c r="E128" s="36">
        <v>5427.9</v>
      </c>
      <c r="F128" s="36">
        <v>5376.55</v>
      </c>
      <c r="G128" s="36">
        <v>5345.5</v>
      </c>
      <c r="H128" s="36">
        <v>5510.2999999999993</v>
      </c>
      <c r="I128" s="36">
        <v>5541.35</v>
      </c>
      <c r="J128" s="36">
        <v>5592.6999999999989</v>
      </c>
      <c r="K128" s="31">
        <v>5490</v>
      </c>
      <c r="L128" s="31">
        <v>5407.6</v>
      </c>
      <c r="M128" s="31">
        <v>2.6389200000000002</v>
      </c>
      <c r="N128" s="1"/>
      <c r="O128" s="1"/>
    </row>
    <row r="129" spans="1:15" ht="12.75" customHeight="1">
      <c r="A129" s="51">
        <v>120</v>
      </c>
      <c r="B129" s="53" t="s">
        <v>169</v>
      </c>
      <c r="C129" s="31">
        <v>4591.3500000000004</v>
      </c>
      <c r="D129" s="36">
        <v>4577.1166666666668</v>
      </c>
      <c r="E129" s="36">
        <v>4554.2333333333336</v>
      </c>
      <c r="F129" s="36">
        <v>4517.1166666666668</v>
      </c>
      <c r="G129" s="36">
        <v>4494.2333333333336</v>
      </c>
      <c r="H129" s="36">
        <v>4614.2333333333336</v>
      </c>
      <c r="I129" s="36">
        <v>4637.1166666666668</v>
      </c>
      <c r="J129" s="36">
        <v>4674.2333333333336</v>
      </c>
      <c r="K129" s="31">
        <v>4600</v>
      </c>
      <c r="L129" s="31">
        <v>4540</v>
      </c>
      <c r="M129" s="31">
        <v>0.75975000000000004</v>
      </c>
      <c r="N129" s="1"/>
      <c r="O129" s="1"/>
    </row>
    <row r="130" spans="1:15" ht="12.75" customHeight="1">
      <c r="A130" s="51">
        <v>121</v>
      </c>
      <c r="B130" s="53" t="s">
        <v>170</v>
      </c>
      <c r="C130" s="31">
        <v>1244.95</v>
      </c>
      <c r="D130" s="36">
        <v>1244.0833333333333</v>
      </c>
      <c r="E130" s="36">
        <v>1236.6166666666666</v>
      </c>
      <c r="F130" s="36">
        <v>1228.2833333333333</v>
      </c>
      <c r="G130" s="36">
        <v>1220.8166666666666</v>
      </c>
      <c r="H130" s="36">
        <v>1252.4166666666665</v>
      </c>
      <c r="I130" s="36">
        <v>1259.8833333333332</v>
      </c>
      <c r="J130" s="36">
        <v>1268.2166666666665</v>
      </c>
      <c r="K130" s="31">
        <v>1251.55</v>
      </c>
      <c r="L130" s="31">
        <v>1235.75</v>
      </c>
      <c r="M130" s="31">
        <v>8.0666399999999996</v>
      </c>
      <c r="N130" s="1"/>
      <c r="O130" s="1"/>
    </row>
    <row r="131" spans="1:15" ht="12.75" customHeight="1">
      <c r="A131" s="51">
        <v>122</v>
      </c>
      <c r="B131" s="53" t="s">
        <v>171</v>
      </c>
      <c r="C131" s="31">
        <v>1566.05</v>
      </c>
      <c r="D131" s="36">
        <v>1560.0666666666668</v>
      </c>
      <c r="E131" s="36">
        <v>1548.1333333333337</v>
      </c>
      <c r="F131" s="36">
        <v>1530.2166666666669</v>
      </c>
      <c r="G131" s="36">
        <v>1518.2833333333338</v>
      </c>
      <c r="H131" s="36">
        <v>1577.9833333333336</v>
      </c>
      <c r="I131" s="36">
        <v>1589.9166666666665</v>
      </c>
      <c r="J131" s="36">
        <v>1607.8333333333335</v>
      </c>
      <c r="K131" s="31">
        <v>1572</v>
      </c>
      <c r="L131" s="31">
        <v>1542.15</v>
      </c>
      <c r="M131" s="31">
        <v>25.967659999999999</v>
      </c>
      <c r="N131" s="1"/>
      <c r="O131" s="1"/>
    </row>
    <row r="132" spans="1:15" ht="12.75" customHeight="1">
      <c r="A132" s="51">
        <v>123</v>
      </c>
      <c r="B132" s="53" t="s">
        <v>172</v>
      </c>
      <c r="C132" s="31">
        <v>270.45</v>
      </c>
      <c r="D132" s="36">
        <v>268.13333333333333</v>
      </c>
      <c r="E132" s="36">
        <v>264.91666666666663</v>
      </c>
      <c r="F132" s="36">
        <v>259.38333333333333</v>
      </c>
      <c r="G132" s="36">
        <v>256.16666666666663</v>
      </c>
      <c r="H132" s="36">
        <v>273.66666666666663</v>
      </c>
      <c r="I132" s="36">
        <v>276.88333333333333</v>
      </c>
      <c r="J132" s="36">
        <v>282.41666666666663</v>
      </c>
      <c r="K132" s="31">
        <v>271.35000000000002</v>
      </c>
      <c r="L132" s="31">
        <v>262.60000000000002</v>
      </c>
      <c r="M132" s="31">
        <v>16.932739999999999</v>
      </c>
      <c r="N132" s="1"/>
      <c r="O132" s="1"/>
    </row>
    <row r="133" spans="1:15" ht="12.75" customHeight="1">
      <c r="A133" s="51">
        <v>124</v>
      </c>
      <c r="B133" s="53" t="s">
        <v>862</v>
      </c>
      <c r="C133" s="31">
        <v>1896.35</v>
      </c>
      <c r="D133" s="36">
        <v>1907.1166666666668</v>
      </c>
      <c r="E133" s="36">
        <v>1879.2333333333336</v>
      </c>
      <c r="F133" s="36">
        <v>1862.1166666666668</v>
      </c>
      <c r="G133" s="36">
        <v>1834.2333333333336</v>
      </c>
      <c r="H133" s="36">
        <v>1924.2333333333336</v>
      </c>
      <c r="I133" s="36">
        <v>1952.1166666666668</v>
      </c>
      <c r="J133" s="36">
        <v>1969.2333333333336</v>
      </c>
      <c r="K133" s="31">
        <v>1935</v>
      </c>
      <c r="L133" s="31">
        <v>1890</v>
      </c>
      <c r="M133" s="31">
        <v>1.25665</v>
      </c>
      <c r="N133" s="1"/>
      <c r="O133" s="1"/>
    </row>
    <row r="134" spans="1:15" ht="12.75" customHeight="1">
      <c r="A134" s="51">
        <v>125</v>
      </c>
      <c r="B134" s="53" t="s">
        <v>174</v>
      </c>
      <c r="C134" s="31">
        <v>525.15</v>
      </c>
      <c r="D134" s="36">
        <v>524.38333333333333</v>
      </c>
      <c r="E134" s="36">
        <v>522.11666666666667</v>
      </c>
      <c r="F134" s="36">
        <v>519.08333333333337</v>
      </c>
      <c r="G134" s="36">
        <v>516.81666666666672</v>
      </c>
      <c r="H134" s="36">
        <v>527.41666666666663</v>
      </c>
      <c r="I134" s="36">
        <v>529.68333333333328</v>
      </c>
      <c r="J134" s="36">
        <v>532.71666666666658</v>
      </c>
      <c r="K134" s="31">
        <v>526.65</v>
      </c>
      <c r="L134" s="31">
        <v>521.35</v>
      </c>
      <c r="M134" s="31">
        <v>12.84496</v>
      </c>
      <c r="N134" s="1"/>
      <c r="O134" s="1"/>
    </row>
    <row r="135" spans="1:15" ht="12.75" customHeight="1">
      <c r="A135" s="51">
        <v>126</v>
      </c>
      <c r="B135" s="53" t="s">
        <v>175</v>
      </c>
      <c r="C135" s="31">
        <v>10537.55</v>
      </c>
      <c r="D135" s="36">
        <v>10533.316666666666</v>
      </c>
      <c r="E135" s="36">
        <v>10510.233333333332</v>
      </c>
      <c r="F135" s="36">
        <v>10482.916666666666</v>
      </c>
      <c r="G135" s="36">
        <v>10459.833333333332</v>
      </c>
      <c r="H135" s="36">
        <v>10560.633333333331</v>
      </c>
      <c r="I135" s="36">
        <v>10583.716666666667</v>
      </c>
      <c r="J135" s="36">
        <v>10611.033333333331</v>
      </c>
      <c r="K135" s="31">
        <v>10556.4</v>
      </c>
      <c r="L135" s="31">
        <v>10506</v>
      </c>
      <c r="M135" s="31">
        <v>2.6802600000000001</v>
      </c>
      <c r="N135" s="1"/>
      <c r="O135" s="1"/>
    </row>
    <row r="136" spans="1:15" ht="12.75" customHeight="1">
      <c r="A136" s="51">
        <v>127</v>
      </c>
      <c r="B136" s="53" t="s">
        <v>286</v>
      </c>
      <c r="C136" s="31">
        <v>601.65</v>
      </c>
      <c r="D136" s="36">
        <v>606.9666666666667</v>
      </c>
      <c r="E136" s="36">
        <v>593.83333333333337</v>
      </c>
      <c r="F136" s="36">
        <v>586.01666666666665</v>
      </c>
      <c r="G136" s="36">
        <v>572.88333333333333</v>
      </c>
      <c r="H136" s="36">
        <v>614.78333333333342</v>
      </c>
      <c r="I136" s="36">
        <v>627.91666666666663</v>
      </c>
      <c r="J136" s="36">
        <v>635.73333333333346</v>
      </c>
      <c r="K136" s="31">
        <v>620.1</v>
      </c>
      <c r="L136" s="31">
        <v>599.15</v>
      </c>
      <c r="M136" s="31">
        <v>11.62012</v>
      </c>
      <c r="N136" s="1"/>
      <c r="O136" s="1"/>
    </row>
    <row r="137" spans="1:15" ht="12.75" customHeight="1">
      <c r="A137" s="51">
        <v>128</v>
      </c>
      <c r="B137" s="53" t="s">
        <v>176</v>
      </c>
      <c r="C137" s="31">
        <v>1041.1500000000001</v>
      </c>
      <c r="D137" s="36">
        <v>1039.3999999999999</v>
      </c>
      <c r="E137" s="36">
        <v>1033.7999999999997</v>
      </c>
      <c r="F137" s="36">
        <v>1026.4499999999998</v>
      </c>
      <c r="G137" s="36">
        <v>1020.8499999999997</v>
      </c>
      <c r="H137" s="36">
        <v>1046.7499999999998</v>
      </c>
      <c r="I137" s="36">
        <v>1052.3499999999997</v>
      </c>
      <c r="J137" s="36">
        <v>1059.6999999999998</v>
      </c>
      <c r="K137" s="31">
        <v>1045</v>
      </c>
      <c r="L137" s="31">
        <v>1032.05</v>
      </c>
      <c r="M137" s="31">
        <v>6.38605</v>
      </c>
      <c r="N137" s="1"/>
      <c r="O137" s="1"/>
    </row>
    <row r="138" spans="1:15" ht="12.75" customHeight="1">
      <c r="A138" s="51">
        <v>129</v>
      </c>
      <c r="B138" s="53" t="s">
        <v>179</v>
      </c>
      <c r="C138" s="31">
        <v>1005.3</v>
      </c>
      <c r="D138" s="36">
        <v>996.5333333333333</v>
      </c>
      <c r="E138" s="36">
        <v>978.11666666666656</v>
      </c>
      <c r="F138" s="36">
        <v>950.93333333333328</v>
      </c>
      <c r="G138" s="36">
        <v>932.51666666666654</v>
      </c>
      <c r="H138" s="36">
        <v>1023.7166666666666</v>
      </c>
      <c r="I138" s="36">
        <v>1042.1333333333332</v>
      </c>
      <c r="J138" s="36">
        <v>1069.3166666666666</v>
      </c>
      <c r="K138" s="31">
        <v>1014.95</v>
      </c>
      <c r="L138" s="31">
        <v>969.35</v>
      </c>
      <c r="M138" s="31">
        <v>20.728079999999999</v>
      </c>
      <c r="N138" s="1"/>
      <c r="O138" s="1"/>
    </row>
    <row r="139" spans="1:15" ht="12.75" customHeight="1">
      <c r="A139" s="51">
        <v>130</v>
      </c>
      <c r="B139" s="53" t="s">
        <v>181</v>
      </c>
      <c r="C139" s="31">
        <v>89.95</v>
      </c>
      <c r="D139" s="36">
        <v>89.016666666666666</v>
      </c>
      <c r="E139" s="36">
        <v>87.733333333333334</v>
      </c>
      <c r="F139" s="36">
        <v>85.516666666666666</v>
      </c>
      <c r="G139" s="36">
        <v>84.233333333333334</v>
      </c>
      <c r="H139" s="36">
        <v>91.233333333333334</v>
      </c>
      <c r="I139" s="36">
        <v>92.516666666666666</v>
      </c>
      <c r="J139" s="36">
        <v>94.733333333333334</v>
      </c>
      <c r="K139" s="31">
        <v>90.3</v>
      </c>
      <c r="L139" s="31">
        <v>86.8</v>
      </c>
      <c r="M139" s="31">
        <v>137.89535000000001</v>
      </c>
      <c r="N139" s="1"/>
      <c r="O139" s="1"/>
    </row>
    <row r="140" spans="1:15" ht="12.75" customHeight="1">
      <c r="A140" s="51">
        <v>131</v>
      </c>
      <c r="B140" s="53" t="s">
        <v>182</v>
      </c>
      <c r="C140" s="31">
        <v>2299.8000000000002</v>
      </c>
      <c r="D140" s="36">
        <v>2302.7166666666667</v>
      </c>
      <c r="E140" s="36">
        <v>2270.4833333333336</v>
      </c>
      <c r="F140" s="36">
        <v>2241.166666666667</v>
      </c>
      <c r="G140" s="36">
        <v>2208.9333333333338</v>
      </c>
      <c r="H140" s="36">
        <v>2332.0333333333333</v>
      </c>
      <c r="I140" s="36">
        <v>2364.266666666666</v>
      </c>
      <c r="J140" s="36">
        <v>2393.583333333333</v>
      </c>
      <c r="K140" s="31">
        <v>2334.9499999999998</v>
      </c>
      <c r="L140" s="31">
        <v>2273.4</v>
      </c>
      <c r="M140" s="31">
        <v>5.6173599999999997</v>
      </c>
      <c r="N140" s="1"/>
      <c r="O140" s="1"/>
    </row>
    <row r="141" spans="1:15" ht="12.75" customHeight="1">
      <c r="A141" s="51">
        <v>132</v>
      </c>
      <c r="B141" s="53" t="s">
        <v>183</v>
      </c>
      <c r="C141" s="31">
        <v>111546.95</v>
      </c>
      <c r="D141" s="36">
        <v>111515.65000000001</v>
      </c>
      <c r="E141" s="36">
        <v>111231.30000000002</v>
      </c>
      <c r="F141" s="36">
        <v>110915.65000000001</v>
      </c>
      <c r="G141" s="36">
        <v>110631.30000000002</v>
      </c>
      <c r="H141" s="36">
        <v>111831.30000000002</v>
      </c>
      <c r="I141" s="36">
        <v>112115.65000000002</v>
      </c>
      <c r="J141" s="36">
        <v>112431.30000000002</v>
      </c>
      <c r="K141" s="31">
        <v>111800</v>
      </c>
      <c r="L141" s="31">
        <v>111200</v>
      </c>
      <c r="M141" s="31">
        <v>3.1040000000000002E-2</v>
      </c>
      <c r="N141" s="1"/>
      <c r="O141" s="1"/>
    </row>
    <row r="142" spans="1:15" ht="12.75" customHeight="1">
      <c r="A142" s="51">
        <v>133</v>
      </c>
      <c r="B142" s="53" t="s">
        <v>287</v>
      </c>
      <c r="C142" s="31">
        <v>60.7</v>
      </c>
      <c r="D142" s="36">
        <v>60.65</v>
      </c>
      <c r="E142" s="36">
        <v>60.05</v>
      </c>
      <c r="F142" s="36">
        <v>59.4</v>
      </c>
      <c r="G142" s="36">
        <v>58.8</v>
      </c>
      <c r="H142" s="36">
        <v>61.3</v>
      </c>
      <c r="I142" s="36">
        <v>61.900000000000006</v>
      </c>
      <c r="J142" s="36">
        <v>62.55</v>
      </c>
      <c r="K142" s="31">
        <v>61.25</v>
      </c>
      <c r="L142" s="31">
        <v>60</v>
      </c>
      <c r="M142" s="31">
        <v>30.85483</v>
      </c>
      <c r="N142" s="1"/>
      <c r="O142" s="1"/>
    </row>
    <row r="143" spans="1:15" ht="12.75" customHeight="1">
      <c r="A143" s="51">
        <v>134</v>
      </c>
      <c r="B143" s="53" t="s">
        <v>184</v>
      </c>
      <c r="C143" s="31">
        <v>1342.75</v>
      </c>
      <c r="D143" s="36">
        <v>1337.3666666666666</v>
      </c>
      <c r="E143" s="36">
        <v>1329.7333333333331</v>
      </c>
      <c r="F143" s="36">
        <v>1316.7166666666665</v>
      </c>
      <c r="G143" s="36">
        <v>1309.083333333333</v>
      </c>
      <c r="H143" s="36">
        <v>1350.3833333333332</v>
      </c>
      <c r="I143" s="36">
        <v>1358.0166666666669</v>
      </c>
      <c r="J143" s="36">
        <v>1371.0333333333333</v>
      </c>
      <c r="K143" s="31">
        <v>1345</v>
      </c>
      <c r="L143" s="31">
        <v>1324.35</v>
      </c>
      <c r="M143" s="31">
        <v>4.2800700000000003</v>
      </c>
      <c r="N143" s="1"/>
      <c r="O143" s="1"/>
    </row>
    <row r="144" spans="1:15" ht="12.75" customHeight="1">
      <c r="A144" s="51">
        <v>135</v>
      </c>
      <c r="B144" s="53" t="s">
        <v>186</v>
      </c>
      <c r="C144" s="31">
        <v>4550</v>
      </c>
      <c r="D144" s="36">
        <v>4564.8166666666666</v>
      </c>
      <c r="E144" s="36">
        <v>4523.4833333333336</v>
      </c>
      <c r="F144" s="36">
        <v>4496.9666666666672</v>
      </c>
      <c r="G144" s="36">
        <v>4455.6333333333341</v>
      </c>
      <c r="H144" s="36">
        <v>4591.333333333333</v>
      </c>
      <c r="I144" s="36">
        <v>4632.666666666667</v>
      </c>
      <c r="J144" s="36">
        <v>4659.1833333333325</v>
      </c>
      <c r="K144" s="31">
        <v>4606.1499999999996</v>
      </c>
      <c r="L144" s="31">
        <v>4538.3</v>
      </c>
      <c r="M144" s="31">
        <v>1.6266099999999999</v>
      </c>
      <c r="N144" s="1"/>
      <c r="O144" s="1"/>
    </row>
    <row r="145" spans="1:15" ht="12.75" customHeight="1">
      <c r="A145" s="51">
        <v>136</v>
      </c>
      <c r="B145" s="53" t="s">
        <v>187</v>
      </c>
      <c r="C145" s="31">
        <v>3692.7</v>
      </c>
      <c r="D145" s="36">
        <v>3702.5166666666664</v>
      </c>
      <c r="E145" s="36">
        <v>3661.6333333333328</v>
      </c>
      <c r="F145" s="36">
        <v>3630.5666666666662</v>
      </c>
      <c r="G145" s="36">
        <v>3589.6833333333325</v>
      </c>
      <c r="H145" s="36">
        <v>3733.583333333333</v>
      </c>
      <c r="I145" s="36">
        <v>3774.4666666666662</v>
      </c>
      <c r="J145" s="36">
        <v>3805.5333333333333</v>
      </c>
      <c r="K145" s="31">
        <v>3743.4</v>
      </c>
      <c r="L145" s="31">
        <v>3671.45</v>
      </c>
      <c r="M145" s="31">
        <v>1.87097</v>
      </c>
      <c r="N145" s="1"/>
      <c r="O145" s="1"/>
    </row>
    <row r="146" spans="1:15" ht="12.75" customHeight="1">
      <c r="A146" s="51">
        <v>137</v>
      </c>
      <c r="B146" s="53" t="s">
        <v>188</v>
      </c>
      <c r="C146" s="31">
        <v>24218.6</v>
      </c>
      <c r="D146" s="36">
        <v>24120.583333333332</v>
      </c>
      <c r="E146" s="36">
        <v>23981.166666666664</v>
      </c>
      <c r="F146" s="36">
        <v>23743.733333333334</v>
      </c>
      <c r="G146" s="36">
        <v>23604.316666666666</v>
      </c>
      <c r="H146" s="36">
        <v>24358.016666666663</v>
      </c>
      <c r="I146" s="36">
        <v>24497.433333333327</v>
      </c>
      <c r="J146" s="36">
        <v>24734.866666666661</v>
      </c>
      <c r="K146" s="31">
        <v>24260</v>
      </c>
      <c r="L146" s="31">
        <v>23883.15</v>
      </c>
      <c r="M146" s="31">
        <v>0.87697000000000003</v>
      </c>
      <c r="N146" s="1"/>
      <c r="O146" s="1"/>
    </row>
    <row r="147" spans="1:15" ht="12.75" customHeight="1">
      <c r="A147" s="51">
        <v>138</v>
      </c>
      <c r="B147" s="53" t="s">
        <v>466</v>
      </c>
      <c r="C147" s="31">
        <v>53.85</v>
      </c>
      <c r="D147" s="36">
        <v>54.133333333333333</v>
      </c>
      <c r="E147" s="36">
        <v>53.366666666666667</v>
      </c>
      <c r="F147" s="36">
        <v>52.883333333333333</v>
      </c>
      <c r="G147" s="36">
        <v>52.116666666666667</v>
      </c>
      <c r="H147" s="36">
        <v>54.616666666666667</v>
      </c>
      <c r="I147" s="36">
        <v>55.383333333333333</v>
      </c>
      <c r="J147" s="36">
        <v>55.866666666666667</v>
      </c>
      <c r="K147" s="31">
        <v>54.9</v>
      </c>
      <c r="L147" s="31">
        <v>53.65</v>
      </c>
      <c r="M147" s="31">
        <v>165.24338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181.65</v>
      </c>
      <c r="D148" s="36">
        <v>179.26666666666665</v>
      </c>
      <c r="E148" s="36">
        <v>176.1333333333333</v>
      </c>
      <c r="F148" s="36">
        <v>170.61666666666665</v>
      </c>
      <c r="G148" s="36">
        <v>167.48333333333329</v>
      </c>
      <c r="H148" s="36">
        <v>184.7833333333333</v>
      </c>
      <c r="I148" s="36">
        <v>187.91666666666663</v>
      </c>
      <c r="J148" s="36">
        <v>193.43333333333331</v>
      </c>
      <c r="K148" s="31">
        <v>182.4</v>
      </c>
      <c r="L148" s="31">
        <v>173.75</v>
      </c>
      <c r="M148" s="31">
        <v>221.60056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257.55</v>
      </c>
      <c r="D149" s="36">
        <v>256.5</v>
      </c>
      <c r="E149" s="36">
        <v>254.7</v>
      </c>
      <c r="F149" s="36">
        <v>251.85</v>
      </c>
      <c r="G149" s="36">
        <v>250.04999999999998</v>
      </c>
      <c r="H149" s="36">
        <v>259.35000000000002</v>
      </c>
      <c r="I149" s="36">
        <v>261.14999999999998</v>
      </c>
      <c r="J149" s="36">
        <v>264</v>
      </c>
      <c r="K149" s="31">
        <v>258.3</v>
      </c>
      <c r="L149" s="31">
        <v>253.65</v>
      </c>
      <c r="M149" s="31">
        <v>61.51585</v>
      </c>
      <c r="N149" s="1"/>
      <c r="O149" s="1"/>
    </row>
    <row r="150" spans="1:15" ht="12.75" customHeight="1">
      <c r="A150" s="51">
        <v>141</v>
      </c>
      <c r="B150" s="53" t="s">
        <v>275</v>
      </c>
      <c r="C150" s="31">
        <v>169.3</v>
      </c>
      <c r="D150" s="36">
        <v>169.03333333333333</v>
      </c>
      <c r="E150" s="36">
        <v>165.71666666666667</v>
      </c>
      <c r="F150" s="36">
        <v>162.13333333333333</v>
      </c>
      <c r="G150" s="36">
        <v>158.81666666666666</v>
      </c>
      <c r="H150" s="36">
        <v>172.61666666666667</v>
      </c>
      <c r="I150" s="36">
        <v>175.93333333333334</v>
      </c>
      <c r="J150" s="36">
        <v>179.51666666666668</v>
      </c>
      <c r="K150" s="31">
        <v>172.35</v>
      </c>
      <c r="L150" s="31">
        <v>165.45</v>
      </c>
      <c r="M150" s="31">
        <v>65.141329999999996</v>
      </c>
      <c r="N150" s="1"/>
      <c r="O150" s="1"/>
    </row>
    <row r="151" spans="1:15" ht="12.75" customHeight="1">
      <c r="A151" s="51">
        <v>142</v>
      </c>
      <c r="B151" s="53" t="s">
        <v>192</v>
      </c>
      <c r="C151" s="31">
        <v>1410.4</v>
      </c>
      <c r="D151" s="36">
        <v>1401.2666666666667</v>
      </c>
      <c r="E151" s="36">
        <v>1385.1833333333334</v>
      </c>
      <c r="F151" s="36">
        <v>1359.9666666666667</v>
      </c>
      <c r="G151" s="36">
        <v>1343.8833333333334</v>
      </c>
      <c r="H151" s="36">
        <v>1426.4833333333333</v>
      </c>
      <c r="I151" s="36">
        <v>1442.5666666666668</v>
      </c>
      <c r="J151" s="36">
        <v>1467.7833333333333</v>
      </c>
      <c r="K151" s="31">
        <v>1417.35</v>
      </c>
      <c r="L151" s="31">
        <v>1376.05</v>
      </c>
      <c r="M151" s="31">
        <v>6.6246099999999997</v>
      </c>
      <c r="N151" s="1"/>
      <c r="O151" s="1"/>
    </row>
    <row r="152" spans="1:15" ht="12.75" customHeight="1">
      <c r="A152" s="51">
        <v>143</v>
      </c>
      <c r="B152" s="53" t="s">
        <v>193</v>
      </c>
      <c r="C152" s="31">
        <v>4025.9</v>
      </c>
      <c r="D152" s="36">
        <v>4011.1833333333329</v>
      </c>
      <c r="E152" s="36">
        <v>3972.4666666666658</v>
      </c>
      <c r="F152" s="36">
        <v>3919.0333333333328</v>
      </c>
      <c r="G152" s="36">
        <v>3880.3166666666657</v>
      </c>
      <c r="H152" s="36">
        <v>4064.6166666666659</v>
      </c>
      <c r="I152" s="36">
        <v>4103.333333333333</v>
      </c>
      <c r="J152" s="36">
        <v>4156.7666666666664</v>
      </c>
      <c r="K152" s="31">
        <v>4049.9</v>
      </c>
      <c r="L152" s="31">
        <v>3957.75</v>
      </c>
      <c r="M152" s="31">
        <v>1.3929100000000001</v>
      </c>
      <c r="N152" s="1"/>
      <c r="O152" s="1"/>
    </row>
    <row r="153" spans="1:15" ht="12.75" customHeight="1">
      <c r="A153" s="51">
        <v>144</v>
      </c>
      <c r="B153" s="53" t="s">
        <v>289</v>
      </c>
      <c r="C153" s="31">
        <v>298.95</v>
      </c>
      <c r="D153" s="36">
        <v>298.66666666666669</v>
      </c>
      <c r="E153" s="36">
        <v>293.48333333333335</v>
      </c>
      <c r="F153" s="36">
        <v>288.01666666666665</v>
      </c>
      <c r="G153" s="36">
        <v>282.83333333333331</v>
      </c>
      <c r="H153" s="36">
        <v>304.13333333333338</v>
      </c>
      <c r="I153" s="36">
        <v>309.31666666666666</v>
      </c>
      <c r="J153" s="36">
        <v>314.78333333333342</v>
      </c>
      <c r="K153" s="31">
        <v>303.85000000000002</v>
      </c>
      <c r="L153" s="31">
        <v>293.2</v>
      </c>
      <c r="M153" s="31">
        <v>19.030349999999999</v>
      </c>
      <c r="N153" s="1"/>
      <c r="O153" s="1"/>
    </row>
    <row r="154" spans="1:15" ht="12.75" customHeight="1">
      <c r="A154" s="51">
        <v>145</v>
      </c>
      <c r="B154" s="53" t="s">
        <v>194</v>
      </c>
      <c r="C154" s="31">
        <v>193.95</v>
      </c>
      <c r="D154" s="36">
        <v>192.26666666666665</v>
      </c>
      <c r="E154" s="36">
        <v>190.08333333333331</v>
      </c>
      <c r="F154" s="36">
        <v>186.21666666666667</v>
      </c>
      <c r="G154" s="36">
        <v>184.03333333333333</v>
      </c>
      <c r="H154" s="36">
        <v>196.1333333333333</v>
      </c>
      <c r="I154" s="36">
        <v>198.31666666666663</v>
      </c>
      <c r="J154" s="36">
        <v>202.18333333333328</v>
      </c>
      <c r="K154" s="31">
        <v>194.45</v>
      </c>
      <c r="L154" s="31">
        <v>188.4</v>
      </c>
      <c r="M154" s="31">
        <v>92.777640000000005</v>
      </c>
      <c r="N154" s="1"/>
      <c r="O154" s="1"/>
    </row>
    <row r="155" spans="1:15" ht="12.75" customHeight="1">
      <c r="A155" s="51">
        <v>146</v>
      </c>
      <c r="B155" s="53" t="s">
        <v>195</v>
      </c>
      <c r="C155" s="31">
        <v>37653.35</v>
      </c>
      <c r="D155" s="36">
        <v>37677.599999999999</v>
      </c>
      <c r="E155" s="36">
        <v>37382.199999999997</v>
      </c>
      <c r="F155" s="36">
        <v>37111.049999999996</v>
      </c>
      <c r="G155" s="36">
        <v>36815.649999999994</v>
      </c>
      <c r="H155" s="36">
        <v>37948.75</v>
      </c>
      <c r="I155" s="36">
        <v>38244.150000000009</v>
      </c>
      <c r="J155" s="36">
        <v>38515.300000000003</v>
      </c>
      <c r="K155" s="31">
        <v>37973</v>
      </c>
      <c r="L155" s="31">
        <v>37406.449999999997</v>
      </c>
      <c r="M155" s="31">
        <v>0.21590999999999999</v>
      </c>
      <c r="N155" s="1"/>
      <c r="O155" s="1"/>
    </row>
    <row r="156" spans="1:15" ht="12.75" customHeight="1">
      <c r="A156" s="51">
        <v>147</v>
      </c>
      <c r="B156" s="53" t="s">
        <v>292</v>
      </c>
      <c r="C156" s="31">
        <v>1337.75</v>
      </c>
      <c r="D156" s="36">
        <v>1334.95</v>
      </c>
      <c r="E156" s="36">
        <v>1322.9</v>
      </c>
      <c r="F156" s="36">
        <v>1308.05</v>
      </c>
      <c r="G156" s="36">
        <v>1296</v>
      </c>
      <c r="H156" s="36">
        <v>1349.8000000000002</v>
      </c>
      <c r="I156" s="36">
        <v>1361.85</v>
      </c>
      <c r="J156" s="36">
        <v>1376.7000000000003</v>
      </c>
      <c r="K156" s="31">
        <v>1347</v>
      </c>
      <c r="L156" s="31">
        <v>1320.1</v>
      </c>
      <c r="M156" s="31">
        <v>3.4541200000000001</v>
      </c>
      <c r="N156" s="1"/>
      <c r="O156" s="1"/>
    </row>
    <row r="157" spans="1:15" ht="12.75" customHeight="1">
      <c r="A157" s="51">
        <v>148</v>
      </c>
      <c r="B157" s="53" t="s">
        <v>290</v>
      </c>
      <c r="C157" s="31">
        <v>888.65</v>
      </c>
      <c r="D157" s="36">
        <v>887.26666666666677</v>
      </c>
      <c r="E157" s="36">
        <v>879.53333333333353</v>
      </c>
      <c r="F157" s="36">
        <v>870.41666666666674</v>
      </c>
      <c r="G157" s="36">
        <v>862.68333333333351</v>
      </c>
      <c r="H157" s="36">
        <v>896.38333333333355</v>
      </c>
      <c r="I157" s="36">
        <v>904.1166666666669</v>
      </c>
      <c r="J157" s="36">
        <v>913.23333333333358</v>
      </c>
      <c r="K157" s="31">
        <v>895</v>
      </c>
      <c r="L157" s="31">
        <v>878.15</v>
      </c>
      <c r="M157" s="31">
        <v>45.862180000000002</v>
      </c>
      <c r="N157" s="1"/>
      <c r="O157" s="1"/>
    </row>
    <row r="158" spans="1:15" ht="12.75" customHeight="1">
      <c r="A158" s="51">
        <v>149</v>
      </c>
      <c r="B158" s="53" t="s">
        <v>196</v>
      </c>
      <c r="C158" s="31">
        <v>908.3</v>
      </c>
      <c r="D158" s="36">
        <v>901.61666666666667</v>
      </c>
      <c r="E158" s="36">
        <v>891.98333333333335</v>
      </c>
      <c r="F158" s="36">
        <v>875.66666666666663</v>
      </c>
      <c r="G158" s="36">
        <v>866.0333333333333</v>
      </c>
      <c r="H158" s="36">
        <v>917.93333333333339</v>
      </c>
      <c r="I158" s="36">
        <v>927.56666666666683</v>
      </c>
      <c r="J158" s="36">
        <v>943.88333333333344</v>
      </c>
      <c r="K158" s="31">
        <v>911.25</v>
      </c>
      <c r="L158" s="31">
        <v>885.3</v>
      </c>
      <c r="M158" s="31">
        <v>21.35427</v>
      </c>
      <c r="N158" s="1"/>
      <c r="O158" s="1"/>
    </row>
    <row r="159" spans="1:15" ht="12.75" customHeight="1">
      <c r="A159" s="51">
        <v>150</v>
      </c>
      <c r="B159" s="53" t="s">
        <v>197</v>
      </c>
      <c r="C159" s="31">
        <v>6319.1</v>
      </c>
      <c r="D159" s="36">
        <v>6345.0333333333328</v>
      </c>
      <c r="E159" s="36">
        <v>6250.0666666666657</v>
      </c>
      <c r="F159" s="36">
        <v>6181.0333333333328</v>
      </c>
      <c r="G159" s="36">
        <v>6086.0666666666657</v>
      </c>
      <c r="H159" s="36">
        <v>6414.0666666666657</v>
      </c>
      <c r="I159" s="36">
        <v>6509.0333333333328</v>
      </c>
      <c r="J159" s="36">
        <v>6578.0666666666657</v>
      </c>
      <c r="K159" s="31">
        <v>6440</v>
      </c>
      <c r="L159" s="31">
        <v>6276</v>
      </c>
      <c r="M159" s="31">
        <v>5.7008799999999997</v>
      </c>
      <c r="N159" s="1"/>
      <c r="O159" s="1"/>
    </row>
    <row r="160" spans="1:15" ht="12.75" customHeight="1">
      <c r="A160" s="51">
        <v>151</v>
      </c>
      <c r="B160" s="53" t="s">
        <v>198</v>
      </c>
      <c r="C160" s="31">
        <v>196.35</v>
      </c>
      <c r="D160" s="36">
        <v>196.35</v>
      </c>
      <c r="E160" s="36">
        <v>195.39999999999998</v>
      </c>
      <c r="F160" s="36">
        <v>194.45</v>
      </c>
      <c r="G160" s="36">
        <v>193.49999999999997</v>
      </c>
      <c r="H160" s="36">
        <v>197.29999999999998</v>
      </c>
      <c r="I160" s="36">
        <v>198.24999999999997</v>
      </c>
      <c r="J160" s="36">
        <v>199.2</v>
      </c>
      <c r="K160" s="31">
        <v>197.3</v>
      </c>
      <c r="L160" s="31">
        <v>195.4</v>
      </c>
      <c r="M160" s="31">
        <v>73.56644</v>
      </c>
      <c r="N160" s="1"/>
      <c r="O160" s="1"/>
    </row>
    <row r="161" spans="1:15" ht="12.75" customHeight="1">
      <c r="A161" s="51">
        <v>152</v>
      </c>
      <c r="B161" s="53" t="s">
        <v>199</v>
      </c>
      <c r="C161" s="31">
        <v>320.55</v>
      </c>
      <c r="D161" s="36">
        <v>317.36666666666662</v>
      </c>
      <c r="E161" s="36">
        <v>312.73333333333323</v>
      </c>
      <c r="F161" s="36">
        <v>304.91666666666663</v>
      </c>
      <c r="G161" s="36">
        <v>300.28333333333325</v>
      </c>
      <c r="H161" s="36">
        <v>325.18333333333322</v>
      </c>
      <c r="I161" s="36">
        <v>329.81666666666655</v>
      </c>
      <c r="J161" s="36">
        <v>337.63333333333321</v>
      </c>
      <c r="K161" s="31">
        <v>322</v>
      </c>
      <c r="L161" s="31">
        <v>309.55</v>
      </c>
      <c r="M161" s="31">
        <v>123.93794</v>
      </c>
      <c r="N161" s="1"/>
      <c r="O161" s="1"/>
    </row>
    <row r="162" spans="1:15" ht="12.75" customHeight="1">
      <c r="A162" s="51">
        <v>153</v>
      </c>
      <c r="B162" s="53" t="s">
        <v>295</v>
      </c>
      <c r="C162" s="31">
        <v>17579.400000000001</v>
      </c>
      <c r="D162" s="36">
        <v>17670.283333333336</v>
      </c>
      <c r="E162" s="36">
        <v>17409.116666666672</v>
      </c>
      <c r="F162" s="36">
        <v>17238.833333333336</v>
      </c>
      <c r="G162" s="36">
        <v>16977.666666666672</v>
      </c>
      <c r="H162" s="36">
        <v>17840.566666666673</v>
      </c>
      <c r="I162" s="36">
        <v>18101.733333333337</v>
      </c>
      <c r="J162" s="36">
        <v>18272.016666666674</v>
      </c>
      <c r="K162" s="31">
        <v>17931.45</v>
      </c>
      <c r="L162" s="31">
        <v>17500</v>
      </c>
      <c r="M162" s="31">
        <v>7.1739999999999998E-2</v>
      </c>
      <c r="N162" s="1"/>
      <c r="O162" s="1"/>
    </row>
    <row r="163" spans="1:15" ht="12.75" customHeight="1">
      <c r="A163" s="51">
        <v>154</v>
      </c>
      <c r="B163" s="53" t="s">
        <v>200</v>
      </c>
      <c r="C163" s="31">
        <v>2488.0500000000002</v>
      </c>
      <c r="D163" s="36">
        <v>2494.7000000000003</v>
      </c>
      <c r="E163" s="36">
        <v>2475.1000000000004</v>
      </c>
      <c r="F163" s="36">
        <v>2462.15</v>
      </c>
      <c r="G163" s="36">
        <v>2442.5500000000002</v>
      </c>
      <c r="H163" s="36">
        <v>2507.6500000000005</v>
      </c>
      <c r="I163" s="36">
        <v>2527.25</v>
      </c>
      <c r="J163" s="36">
        <v>2540.2000000000007</v>
      </c>
      <c r="K163" s="31">
        <v>2514.3000000000002</v>
      </c>
      <c r="L163" s="31">
        <v>2481.75</v>
      </c>
      <c r="M163" s="31">
        <v>2.2929400000000002</v>
      </c>
      <c r="N163" s="1"/>
      <c r="O163" s="1"/>
    </row>
    <row r="164" spans="1:15" ht="12.75" customHeight="1">
      <c r="A164" s="51">
        <v>155</v>
      </c>
      <c r="B164" s="53" t="s">
        <v>201</v>
      </c>
      <c r="C164" s="31">
        <v>3740.35</v>
      </c>
      <c r="D164" s="36">
        <v>3728.6166666666668</v>
      </c>
      <c r="E164" s="36">
        <v>3691.7333333333336</v>
      </c>
      <c r="F164" s="36">
        <v>3643.1166666666668</v>
      </c>
      <c r="G164" s="36">
        <v>3606.2333333333336</v>
      </c>
      <c r="H164" s="36">
        <v>3777.2333333333336</v>
      </c>
      <c r="I164" s="36">
        <v>3814.1166666666668</v>
      </c>
      <c r="J164" s="36">
        <v>3862.7333333333336</v>
      </c>
      <c r="K164" s="31">
        <v>3765.5</v>
      </c>
      <c r="L164" s="31">
        <v>3680</v>
      </c>
      <c r="M164" s="31">
        <v>3.01275</v>
      </c>
      <c r="N164" s="1"/>
      <c r="O164" s="1"/>
    </row>
    <row r="165" spans="1:15" ht="12.75" customHeight="1">
      <c r="A165" s="51">
        <v>156</v>
      </c>
      <c r="B165" s="53" t="s">
        <v>202</v>
      </c>
      <c r="C165" s="31">
        <v>78.55</v>
      </c>
      <c r="D165" s="36">
        <v>77.916666666666657</v>
      </c>
      <c r="E165" s="36">
        <v>76.23333333333332</v>
      </c>
      <c r="F165" s="36">
        <v>73.916666666666657</v>
      </c>
      <c r="G165" s="36">
        <v>72.23333333333332</v>
      </c>
      <c r="H165" s="36">
        <v>80.23333333333332</v>
      </c>
      <c r="I165" s="36">
        <v>81.916666666666657</v>
      </c>
      <c r="J165" s="36">
        <v>84.23333333333332</v>
      </c>
      <c r="K165" s="31">
        <v>79.599999999999994</v>
      </c>
      <c r="L165" s="31">
        <v>75.599999999999994</v>
      </c>
      <c r="M165" s="31">
        <v>439.66316</v>
      </c>
      <c r="N165" s="1"/>
      <c r="O165" s="1"/>
    </row>
    <row r="166" spans="1:15" ht="12.75" customHeight="1">
      <c r="A166" s="51">
        <v>157</v>
      </c>
      <c r="B166" s="53" t="s">
        <v>291</v>
      </c>
      <c r="C166" s="31">
        <v>819.2</v>
      </c>
      <c r="D166" s="36">
        <v>823.7833333333333</v>
      </c>
      <c r="E166" s="36">
        <v>808.76666666666665</v>
      </c>
      <c r="F166" s="36">
        <v>798.33333333333337</v>
      </c>
      <c r="G166" s="36">
        <v>783.31666666666672</v>
      </c>
      <c r="H166" s="36">
        <v>834.21666666666658</v>
      </c>
      <c r="I166" s="36">
        <v>849.23333333333323</v>
      </c>
      <c r="J166" s="36">
        <v>859.66666666666652</v>
      </c>
      <c r="K166" s="31">
        <v>838.8</v>
      </c>
      <c r="L166" s="31">
        <v>813.35</v>
      </c>
      <c r="M166" s="31">
        <v>6.1117699999999999</v>
      </c>
      <c r="N166" s="1"/>
      <c r="O166" s="1"/>
    </row>
    <row r="167" spans="1:15" ht="12.75" customHeight="1">
      <c r="A167" s="51">
        <v>158</v>
      </c>
      <c r="B167" s="53" t="s">
        <v>203</v>
      </c>
      <c r="C167" s="31">
        <v>5199.75</v>
      </c>
      <c r="D167" s="36">
        <v>5222.916666666667</v>
      </c>
      <c r="E167" s="36">
        <v>5136.8333333333339</v>
      </c>
      <c r="F167" s="36">
        <v>5073.916666666667</v>
      </c>
      <c r="G167" s="36">
        <v>4987.8333333333339</v>
      </c>
      <c r="H167" s="36">
        <v>5285.8333333333339</v>
      </c>
      <c r="I167" s="36">
        <v>5371.9166666666679</v>
      </c>
      <c r="J167" s="36">
        <v>5434.8333333333339</v>
      </c>
      <c r="K167" s="31">
        <v>5309</v>
      </c>
      <c r="L167" s="31">
        <v>5160</v>
      </c>
      <c r="M167" s="31">
        <v>8.4988299999999999</v>
      </c>
      <c r="N167" s="1"/>
      <c r="O167" s="1"/>
    </row>
    <row r="168" spans="1:15" ht="12.75" customHeight="1">
      <c r="A168" s="51">
        <v>159</v>
      </c>
      <c r="B168" s="53" t="s">
        <v>293</v>
      </c>
      <c r="C168" s="31">
        <v>363.9</v>
      </c>
      <c r="D168" s="36">
        <v>363.25</v>
      </c>
      <c r="E168" s="36">
        <v>358.85</v>
      </c>
      <c r="F168" s="36">
        <v>353.8</v>
      </c>
      <c r="G168" s="36">
        <v>349.40000000000003</v>
      </c>
      <c r="H168" s="36">
        <v>368.3</v>
      </c>
      <c r="I168" s="36">
        <v>372.7</v>
      </c>
      <c r="J168" s="36">
        <v>377.75</v>
      </c>
      <c r="K168" s="31">
        <v>367.65</v>
      </c>
      <c r="L168" s="31">
        <v>358.2</v>
      </c>
      <c r="M168" s="31">
        <v>28.424620000000001</v>
      </c>
      <c r="N168" s="1"/>
      <c r="O168" s="1"/>
    </row>
    <row r="169" spans="1:15" ht="12.75" customHeight="1">
      <c r="A169" s="51">
        <v>160</v>
      </c>
      <c r="B169" s="53" t="s">
        <v>204</v>
      </c>
      <c r="C169" s="31">
        <v>210.2</v>
      </c>
      <c r="D169" s="36">
        <v>211.38333333333333</v>
      </c>
      <c r="E169" s="36">
        <v>208.31666666666666</v>
      </c>
      <c r="F169" s="36">
        <v>206.43333333333334</v>
      </c>
      <c r="G169" s="36">
        <v>203.36666666666667</v>
      </c>
      <c r="H169" s="36">
        <v>213.26666666666665</v>
      </c>
      <c r="I169" s="36">
        <v>216.33333333333331</v>
      </c>
      <c r="J169" s="36">
        <v>218.21666666666664</v>
      </c>
      <c r="K169" s="31">
        <v>214.45</v>
      </c>
      <c r="L169" s="31">
        <v>209.5</v>
      </c>
      <c r="M169" s="31">
        <v>156.29209</v>
      </c>
      <c r="N169" s="1"/>
      <c r="O169" s="1"/>
    </row>
    <row r="170" spans="1:15" ht="12.75" customHeight="1">
      <c r="A170" s="51">
        <v>161</v>
      </c>
      <c r="B170" s="53" t="s">
        <v>294</v>
      </c>
      <c r="C170" s="31">
        <v>956.7</v>
      </c>
      <c r="D170" s="36">
        <v>951.76666666666677</v>
      </c>
      <c r="E170" s="36">
        <v>935.53333333333353</v>
      </c>
      <c r="F170" s="36">
        <v>914.36666666666679</v>
      </c>
      <c r="G170" s="36">
        <v>898.13333333333355</v>
      </c>
      <c r="H170" s="36">
        <v>972.93333333333351</v>
      </c>
      <c r="I170" s="36">
        <v>989.16666666666686</v>
      </c>
      <c r="J170" s="36">
        <v>1010.3333333333335</v>
      </c>
      <c r="K170" s="31">
        <v>968</v>
      </c>
      <c r="L170" s="31">
        <v>930.6</v>
      </c>
      <c r="M170" s="31">
        <v>6.11069</v>
      </c>
      <c r="N170" s="1"/>
      <c r="O170" s="1"/>
    </row>
    <row r="171" spans="1:15" ht="12.75" customHeight="1">
      <c r="A171" s="51">
        <v>162</v>
      </c>
      <c r="B171" s="53" t="s">
        <v>208</v>
      </c>
      <c r="C171" s="31">
        <v>971.55</v>
      </c>
      <c r="D171" s="36">
        <v>969.18333333333339</v>
      </c>
      <c r="E171" s="36">
        <v>962.41666666666674</v>
      </c>
      <c r="F171" s="36">
        <v>953.2833333333333</v>
      </c>
      <c r="G171" s="36">
        <v>946.51666666666665</v>
      </c>
      <c r="H171" s="36">
        <v>978.31666666666683</v>
      </c>
      <c r="I171" s="36">
        <v>985.08333333333348</v>
      </c>
      <c r="J171" s="36">
        <v>994.21666666666692</v>
      </c>
      <c r="K171" s="31">
        <v>975.95</v>
      </c>
      <c r="L171" s="31">
        <v>960.05</v>
      </c>
      <c r="M171" s="31">
        <v>3.01132</v>
      </c>
      <c r="N171" s="1"/>
      <c r="O171" s="1"/>
    </row>
    <row r="172" spans="1:15" ht="12.75" customHeight="1">
      <c r="A172" s="51">
        <v>163</v>
      </c>
      <c r="B172" s="53" t="s">
        <v>210</v>
      </c>
      <c r="C172" s="31">
        <v>339.05</v>
      </c>
      <c r="D172" s="36">
        <v>337.76666666666671</v>
      </c>
      <c r="E172" s="36">
        <v>333.13333333333344</v>
      </c>
      <c r="F172" s="36">
        <v>327.21666666666675</v>
      </c>
      <c r="G172" s="36">
        <v>322.58333333333348</v>
      </c>
      <c r="H172" s="36">
        <v>343.68333333333339</v>
      </c>
      <c r="I172" s="36">
        <v>348.31666666666672</v>
      </c>
      <c r="J172" s="36">
        <v>354.23333333333335</v>
      </c>
      <c r="K172" s="31">
        <v>342.4</v>
      </c>
      <c r="L172" s="31">
        <v>331.85</v>
      </c>
      <c r="M172" s="31">
        <v>99.946860000000001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2394.4</v>
      </c>
      <c r="D173" s="36">
        <v>2389.7833333333333</v>
      </c>
      <c r="E173" s="36">
        <v>2379.8666666666668</v>
      </c>
      <c r="F173" s="36">
        <v>2365.3333333333335</v>
      </c>
      <c r="G173" s="36">
        <v>2355.416666666667</v>
      </c>
      <c r="H173" s="36">
        <v>2404.3166666666666</v>
      </c>
      <c r="I173" s="36">
        <v>2414.2333333333336</v>
      </c>
      <c r="J173" s="36">
        <v>2428.7666666666664</v>
      </c>
      <c r="K173" s="31">
        <v>2399.6999999999998</v>
      </c>
      <c r="L173" s="31">
        <v>2375.25</v>
      </c>
      <c r="M173" s="31">
        <v>68.96087</v>
      </c>
      <c r="N173" s="1"/>
      <c r="O173" s="1"/>
    </row>
    <row r="174" spans="1:15" ht="12.75" customHeight="1">
      <c r="A174" s="51">
        <v>165</v>
      </c>
      <c r="B174" s="53" t="s">
        <v>212</v>
      </c>
      <c r="C174" s="31">
        <v>90.95</v>
      </c>
      <c r="D174" s="36">
        <v>90.583333333333329</v>
      </c>
      <c r="E174" s="36">
        <v>89.766666666666652</v>
      </c>
      <c r="F174" s="36">
        <v>88.583333333333329</v>
      </c>
      <c r="G174" s="36">
        <v>87.766666666666652</v>
      </c>
      <c r="H174" s="36">
        <v>91.766666666666652</v>
      </c>
      <c r="I174" s="36">
        <v>92.583333333333343</v>
      </c>
      <c r="J174" s="36">
        <v>93.766666666666652</v>
      </c>
      <c r="K174" s="31">
        <v>91.4</v>
      </c>
      <c r="L174" s="31">
        <v>89.4</v>
      </c>
      <c r="M174" s="31">
        <v>192.52753000000001</v>
      </c>
      <c r="N174" s="1"/>
      <c r="O174" s="1"/>
    </row>
    <row r="175" spans="1:15" ht="12.75" customHeight="1">
      <c r="A175" s="51">
        <v>166</v>
      </c>
      <c r="B175" t="s">
        <v>213</v>
      </c>
      <c r="C175" s="31">
        <v>733.75</v>
      </c>
      <c r="D175" s="36">
        <v>736.88333333333333</v>
      </c>
      <c r="E175" s="36">
        <v>729.06666666666661</v>
      </c>
      <c r="F175" s="36">
        <v>724.38333333333333</v>
      </c>
      <c r="G175" s="36">
        <v>716.56666666666661</v>
      </c>
      <c r="H175" s="36">
        <v>741.56666666666661</v>
      </c>
      <c r="I175" s="36">
        <v>749.38333333333344</v>
      </c>
      <c r="J175" s="36">
        <v>754.06666666666661</v>
      </c>
      <c r="K175" s="31">
        <v>744.7</v>
      </c>
      <c r="L175" s="31">
        <v>732.2</v>
      </c>
      <c r="M175" s="31">
        <v>23.669809999999998</v>
      </c>
      <c r="N175" s="1"/>
      <c r="O175" s="1"/>
    </row>
    <row r="176" spans="1:15" ht="12.75" customHeight="1">
      <c r="A176" s="51">
        <v>167</v>
      </c>
      <c r="B176" s="53" t="s">
        <v>214</v>
      </c>
      <c r="C176" s="31">
        <v>1412.45</v>
      </c>
      <c r="D176" s="36">
        <v>1407.6166666666668</v>
      </c>
      <c r="E176" s="36">
        <v>1397.9333333333336</v>
      </c>
      <c r="F176" s="36">
        <v>1383.4166666666667</v>
      </c>
      <c r="G176" s="36">
        <v>1373.7333333333336</v>
      </c>
      <c r="H176" s="36">
        <v>1422.1333333333337</v>
      </c>
      <c r="I176" s="36">
        <v>1431.8166666666671</v>
      </c>
      <c r="J176" s="36">
        <v>1446.3333333333337</v>
      </c>
      <c r="K176" s="31">
        <v>1417.3</v>
      </c>
      <c r="L176" s="31">
        <v>1393.1</v>
      </c>
      <c r="M176" s="31">
        <v>11.2347</v>
      </c>
      <c r="N176" s="1"/>
      <c r="O176" s="1"/>
    </row>
    <row r="177" spans="1:15" ht="12.75" customHeight="1">
      <c r="A177" s="51">
        <v>168</v>
      </c>
      <c r="B177" s="53" t="s">
        <v>215</v>
      </c>
      <c r="C177" s="31">
        <v>564.45000000000005</v>
      </c>
      <c r="D177" s="36">
        <v>563.58333333333337</v>
      </c>
      <c r="E177" s="36">
        <v>561.9666666666667</v>
      </c>
      <c r="F177" s="36">
        <v>559.48333333333335</v>
      </c>
      <c r="G177" s="36">
        <v>557.86666666666667</v>
      </c>
      <c r="H177" s="36">
        <v>566.06666666666672</v>
      </c>
      <c r="I177" s="36">
        <v>567.68333333333328</v>
      </c>
      <c r="J177" s="36">
        <v>570.16666666666674</v>
      </c>
      <c r="K177" s="31">
        <v>565.20000000000005</v>
      </c>
      <c r="L177" s="31">
        <v>561.1</v>
      </c>
      <c r="M177" s="31">
        <v>81.533140000000003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26067.45</v>
      </c>
      <c r="D178" s="36">
        <v>25999.483333333334</v>
      </c>
      <c r="E178" s="36">
        <v>25667.966666666667</v>
      </c>
      <c r="F178" s="36">
        <v>25268.483333333334</v>
      </c>
      <c r="G178" s="36">
        <v>24936.966666666667</v>
      </c>
      <c r="H178" s="36">
        <v>26398.966666666667</v>
      </c>
      <c r="I178" s="36">
        <v>26730.483333333337</v>
      </c>
      <c r="J178" s="36">
        <v>27129.966666666667</v>
      </c>
      <c r="K178" s="31">
        <v>26331</v>
      </c>
      <c r="L178" s="31">
        <v>25600</v>
      </c>
      <c r="M178" s="31">
        <v>0.16522999999999999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1965.7</v>
      </c>
      <c r="D179" s="36">
        <v>1956.75</v>
      </c>
      <c r="E179" s="36">
        <v>1943.5</v>
      </c>
      <c r="F179" s="36">
        <v>1921.3</v>
      </c>
      <c r="G179" s="36">
        <v>1908.05</v>
      </c>
      <c r="H179" s="36">
        <v>1978.95</v>
      </c>
      <c r="I179" s="36">
        <v>1992.2</v>
      </c>
      <c r="J179" s="36">
        <v>2014.4</v>
      </c>
      <c r="K179" s="31">
        <v>1970</v>
      </c>
      <c r="L179" s="31">
        <v>1934.55</v>
      </c>
      <c r="M179" s="31">
        <v>7.2083300000000001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3646.5</v>
      </c>
      <c r="D180" s="36">
        <v>3626.35</v>
      </c>
      <c r="E180" s="36">
        <v>3595.7</v>
      </c>
      <c r="F180" s="36">
        <v>3544.9</v>
      </c>
      <c r="G180" s="36">
        <v>3514.25</v>
      </c>
      <c r="H180" s="36">
        <v>3677.1499999999996</v>
      </c>
      <c r="I180" s="36">
        <v>3707.8</v>
      </c>
      <c r="J180" s="36">
        <v>3758.5999999999995</v>
      </c>
      <c r="K180" s="31">
        <v>3657</v>
      </c>
      <c r="L180" s="31">
        <v>3575.55</v>
      </c>
      <c r="M180" s="31">
        <v>2.70594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558.25</v>
      </c>
      <c r="D181" s="36">
        <v>562.38333333333333</v>
      </c>
      <c r="E181" s="36">
        <v>551.36666666666667</v>
      </c>
      <c r="F181" s="36">
        <v>544.48333333333335</v>
      </c>
      <c r="G181" s="36">
        <v>533.4666666666667</v>
      </c>
      <c r="H181" s="36">
        <v>569.26666666666665</v>
      </c>
      <c r="I181" s="36">
        <v>580.2833333333333</v>
      </c>
      <c r="J181" s="36">
        <v>587.16666666666663</v>
      </c>
      <c r="K181" s="31">
        <v>573.4</v>
      </c>
      <c r="L181" s="31">
        <v>555.5</v>
      </c>
      <c r="M181" s="31">
        <v>13.759969999999999</v>
      </c>
      <c r="N181" s="1"/>
      <c r="O181" s="1"/>
    </row>
    <row r="182" spans="1:15" ht="12.75" customHeight="1">
      <c r="A182" s="51">
        <v>173</v>
      </c>
      <c r="B182" s="53" t="s">
        <v>218</v>
      </c>
      <c r="C182" s="31">
        <v>2351.6</v>
      </c>
      <c r="D182" s="36">
        <v>2349.3333333333335</v>
      </c>
      <c r="E182" s="36">
        <v>2333.666666666667</v>
      </c>
      <c r="F182" s="36">
        <v>2315.7333333333336</v>
      </c>
      <c r="G182" s="36">
        <v>2300.0666666666671</v>
      </c>
      <c r="H182" s="36">
        <v>2367.2666666666669</v>
      </c>
      <c r="I182" s="36">
        <v>2382.9333333333338</v>
      </c>
      <c r="J182" s="36">
        <v>2400.8666666666668</v>
      </c>
      <c r="K182" s="31">
        <v>2365</v>
      </c>
      <c r="L182" s="31">
        <v>2331.4</v>
      </c>
      <c r="M182" s="31">
        <v>2.6225800000000001</v>
      </c>
      <c r="N182" s="1"/>
      <c r="O182" s="1"/>
    </row>
    <row r="183" spans="1:15" ht="12.75" customHeight="1">
      <c r="A183" s="51">
        <v>174</v>
      </c>
      <c r="B183" s="53" t="s">
        <v>220</v>
      </c>
      <c r="C183" s="31">
        <v>1191.3499999999999</v>
      </c>
      <c r="D183" s="36">
        <v>1193.8166666666666</v>
      </c>
      <c r="E183" s="36">
        <v>1187.2833333333333</v>
      </c>
      <c r="F183" s="36">
        <v>1183.2166666666667</v>
      </c>
      <c r="G183" s="36">
        <v>1176.6833333333334</v>
      </c>
      <c r="H183" s="36">
        <v>1197.8833333333332</v>
      </c>
      <c r="I183" s="36">
        <v>1204.4166666666665</v>
      </c>
      <c r="J183" s="36">
        <v>1208.4833333333331</v>
      </c>
      <c r="K183" s="31">
        <v>1200.3499999999999</v>
      </c>
      <c r="L183" s="31">
        <v>1189.75</v>
      </c>
      <c r="M183" s="31">
        <v>8.8670799999999996</v>
      </c>
      <c r="N183" s="1"/>
      <c r="O183" s="1"/>
    </row>
    <row r="184" spans="1:15" ht="12.75" customHeight="1">
      <c r="A184" s="51">
        <v>175</v>
      </c>
      <c r="B184" s="53" t="s">
        <v>221</v>
      </c>
      <c r="C184" s="31">
        <v>674.7</v>
      </c>
      <c r="D184" s="36">
        <v>671.23333333333335</v>
      </c>
      <c r="E184" s="36">
        <v>666.4666666666667</v>
      </c>
      <c r="F184" s="36">
        <v>658.23333333333335</v>
      </c>
      <c r="G184" s="36">
        <v>653.4666666666667</v>
      </c>
      <c r="H184" s="36">
        <v>679.4666666666667</v>
      </c>
      <c r="I184" s="36">
        <v>684.23333333333335</v>
      </c>
      <c r="J184" s="36">
        <v>692.4666666666667</v>
      </c>
      <c r="K184" s="31">
        <v>676</v>
      </c>
      <c r="L184" s="31">
        <v>663</v>
      </c>
      <c r="M184" s="31">
        <v>7.7822100000000001</v>
      </c>
      <c r="N184" s="1"/>
      <c r="O184" s="1"/>
    </row>
    <row r="185" spans="1:15" ht="12.75" customHeight="1">
      <c r="A185" s="51">
        <v>176</v>
      </c>
      <c r="B185" s="53" t="s">
        <v>222</v>
      </c>
      <c r="C185" s="31">
        <v>750.55</v>
      </c>
      <c r="D185" s="36">
        <v>749.75</v>
      </c>
      <c r="E185" s="36">
        <v>742.8</v>
      </c>
      <c r="F185" s="36">
        <v>735.05</v>
      </c>
      <c r="G185" s="36">
        <v>728.09999999999991</v>
      </c>
      <c r="H185" s="36">
        <v>757.5</v>
      </c>
      <c r="I185" s="36">
        <v>764.45</v>
      </c>
      <c r="J185" s="36">
        <v>772.2</v>
      </c>
      <c r="K185" s="31">
        <v>756.7</v>
      </c>
      <c r="L185" s="31">
        <v>742</v>
      </c>
      <c r="M185" s="31">
        <v>13.965529999999999</v>
      </c>
      <c r="N185" s="1"/>
      <c r="O185" s="1"/>
    </row>
    <row r="186" spans="1:15" ht="12.75" customHeight="1">
      <c r="A186" s="51">
        <v>177</v>
      </c>
      <c r="B186" s="53" t="s">
        <v>223</v>
      </c>
      <c r="C186" s="31">
        <v>968.55</v>
      </c>
      <c r="D186" s="36">
        <v>966.36666666666667</v>
      </c>
      <c r="E186" s="36">
        <v>960.7833333333333</v>
      </c>
      <c r="F186" s="36">
        <v>953.01666666666665</v>
      </c>
      <c r="G186" s="36">
        <v>947.43333333333328</v>
      </c>
      <c r="H186" s="36">
        <v>974.13333333333333</v>
      </c>
      <c r="I186" s="36">
        <v>979.71666666666658</v>
      </c>
      <c r="J186" s="36">
        <v>987.48333333333335</v>
      </c>
      <c r="K186" s="31">
        <v>971.95</v>
      </c>
      <c r="L186" s="31">
        <v>958.6</v>
      </c>
      <c r="M186" s="31">
        <v>5.4285899999999998</v>
      </c>
      <c r="N186" s="1"/>
      <c r="O186" s="1"/>
    </row>
    <row r="187" spans="1:15" ht="12.75" customHeight="1">
      <c r="A187" s="51">
        <v>178</v>
      </c>
      <c r="B187" s="53" t="s">
        <v>224</v>
      </c>
      <c r="C187" s="31">
        <v>1683.5</v>
      </c>
      <c r="D187" s="36">
        <v>1697.2666666666667</v>
      </c>
      <c r="E187" s="36">
        <v>1666.5333333333333</v>
      </c>
      <c r="F187" s="36">
        <v>1649.5666666666666</v>
      </c>
      <c r="G187" s="36">
        <v>1618.8333333333333</v>
      </c>
      <c r="H187" s="36">
        <v>1714.2333333333333</v>
      </c>
      <c r="I187" s="36">
        <v>1744.9666666666665</v>
      </c>
      <c r="J187" s="36">
        <v>1761.9333333333334</v>
      </c>
      <c r="K187" s="31">
        <v>1728</v>
      </c>
      <c r="L187" s="31">
        <v>1680.3</v>
      </c>
      <c r="M187" s="31">
        <v>14.946809999999999</v>
      </c>
      <c r="N187" s="1"/>
      <c r="O187" s="1"/>
    </row>
    <row r="188" spans="1:15" ht="12.75" customHeight="1">
      <c r="A188" s="51">
        <v>179</v>
      </c>
      <c r="B188" s="53" t="s">
        <v>225</v>
      </c>
      <c r="C188" s="31">
        <v>931.85</v>
      </c>
      <c r="D188" s="36">
        <v>930.51666666666677</v>
      </c>
      <c r="E188" s="36">
        <v>926.08333333333348</v>
      </c>
      <c r="F188" s="36">
        <v>920.31666666666672</v>
      </c>
      <c r="G188" s="36">
        <v>915.88333333333344</v>
      </c>
      <c r="H188" s="36">
        <v>936.28333333333353</v>
      </c>
      <c r="I188" s="36">
        <v>940.7166666666667</v>
      </c>
      <c r="J188" s="36">
        <v>946.48333333333358</v>
      </c>
      <c r="K188" s="31">
        <v>934.95</v>
      </c>
      <c r="L188" s="31">
        <v>924.75</v>
      </c>
      <c r="M188" s="31">
        <v>9.0483499999999992</v>
      </c>
      <c r="N188" s="1"/>
      <c r="O188" s="1"/>
    </row>
    <row r="189" spans="1:15" ht="12.75" customHeight="1">
      <c r="A189" s="51">
        <v>180</v>
      </c>
      <c r="B189" s="53" t="s">
        <v>297</v>
      </c>
      <c r="C189" s="31">
        <v>8306.2000000000007</v>
      </c>
      <c r="D189" s="36">
        <v>8329.8666666666668</v>
      </c>
      <c r="E189" s="36">
        <v>8179.7833333333328</v>
      </c>
      <c r="F189" s="36">
        <v>8053.3666666666668</v>
      </c>
      <c r="G189" s="36">
        <v>7903.2833333333328</v>
      </c>
      <c r="H189" s="36">
        <v>8456.2833333333328</v>
      </c>
      <c r="I189" s="36">
        <v>8606.366666666665</v>
      </c>
      <c r="J189" s="36">
        <v>8732.7833333333328</v>
      </c>
      <c r="K189" s="31">
        <v>8479.9500000000007</v>
      </c>
      <c r="L189" s="31">
        <v>8203.4500000000007</v>
      </c>
      <c r="M189" s="31">
        <v>1.2846599999999999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697.5</v>
      </c>
      <c r="D190" s="36">
        <v>690.4</v>
      </c>
      <c r="E190" s="36">
        <v>681.34999999999991</v>
      </c>
      <c r="F190" s="36">
        <v>665.19999999999993</v>
      </c>
      <c r="G190" s="36">
        <v>656.14999999999986</v>
      </c>
      <c r="H190" s="36">
        <v>706.55</v>
      </c>
      <c r="I190" s="36">
        <v>715.59999999999991</v>
      </c>
      <c r="J190" s="36">
        <v>731.75</v>
      </c>
      <c r="K190" s="31">
        <v>699.45</v>
      </c>
      <c r="L190" s="31">
        <v>674.25</v>
      </c>
      <c r="M190" s="31">
        <v>160.15860000000001</v>
      </c>
      <c r="N190" s="1"/>
      <c r="O190" s="1"/>
    </row>
    <row r="191" spans="1:15" ht="12.75" customHeight="1">
      <c r="A191" s="51">
        <v>182</v>
      </c>
      <c r="B191" s="53" t="s">
        <v>227</v>
      </c>
      <c r="C191" s="31">
        <v>270.8</v>
      </c>
      <c r="D191" s="36">
        <v>266.90000000000003</v>
      </c>
      <c r="E191" s="36">
        <v>262.40000000000009</v>
      </c>
      <c r="F191" s="36">
        <v>254.00000000000006</v>
      </c>
      <c r="G191" s="36">
        <v>249.50000000000011</v>
      </c>
      <c r="H191" s="36">
        <v>275.30000000000007</v>
      </c>
      <c r="I191" s="36">
        <v>279.79999999999995</v>
      </c>
      <c r="J191" s="36">
        <v>288.20000000000005</v>
      </c>
      <c r="K191" s="31">
        <v>271.39999999999998</v>
      </c>
      <c r="L191" s="31">
        <v>258.5</v>
      </c>
      <c r="M191" s="31">
        <v>247.45437000000001</v>
      </c>
      <c r="N191" s="1"/>
      <c r="O191" s="1"/>
    </row>
    <row r="192" spans="1:15" ht="12.75" customHeight="1">
      <c r="A192" s="51">
        <v>183</v>
      </c>
      <c r="B192" s="53" t="s">
        <v>228</v>
      </c>
      <c r="C192" s="31">
        <v>126.85</v>
      </c>
      <c r="D192" s="36">
        <v>126.61666666666667</v>
      </c>
      <c r="E192" s="36">
        <v>126.23333333333335</v>
      </c>
      <c r="F192" s="36">
        <v>125.61666666666667</v>
      </c>
      <c r="G192" s="36">
        <v>125.23333333333335</v>
      </c>
      <c r="H192" s="36">
        <v>127.23333333333335</v>
      </c>
      <c r="I192" s="36">
        <v>127.61666666666667</v>
      </c>
      <c r="J192" s="36">
        <v>128.23333333333335</v>
      </c>
      <c r="K192" s="31">
        <v>127</v>
      </c>
      <c r="L192" s="31">
        <v>126</v>
      </c>
      <c r="M192" s="31">
        <v>183.77842999999999</v>
      </c>
      <c r="N192" s="1"/>
      <c r="O192" s="1"/>
    </row>
    <row r="193" spans="1:15" ht="12.75" customHeight="1">
      <c r="A193" s="51">
        <v>184</v>
      </c>
      <c r="B193" s="53" t="s">
        <v>229</v>
      </c>
      <c r="C193" s="31">
        <v>3470.15</v>
      </c>
      <c r="D193" s="36">
        <v>3461.4666666666667</v>
      </c>
      <c r="E193" s="36">
        <v>3441.6833333333334</v>
      </c>
      <c r="F193" s="36">
        <v>3413.2166666666667</v>
      </c>
      <c r="G193" s="36">
        <v>3393.4333333333334</v>
      </c>
      <c r="H193" s="36">
        <v>3489.9333333333334</v>
      </c>
      <c r="I193" s="36">
        <v>3509.7166666666672</v>
      </c>
      <c r="J193" s="36">
        <v>3538.1833333333334</v>
      </c>
      <c r="K193" s="31">
        <v>3481.25</v>
      </c>
      <c r="L193" s="31">
        <v>3433</v>
      </c>
      <c r="M193" s="31">
        <v>16.891950000000001</v>
      </c>
      <c r="N193" s="1"/>
      <c r="O193" s="1"/>
    </row>
    <row r="194" spans="1:15" ht="12.75" customHeight="1">
      <c r="A194" s="51">
        <v>185</v>
      </c>
      <c r="B194" s="53" t="s">
        <v>230</v>
      </c>
      <c r="C194" s="31">
        <v>1202.4000000000001</v>
      </c>
      <c r="D194" s="36">
        <v>1199.1333333333334</v>
      </c>
      <c r="E194" s="36">
        <v>1189.2666666666669</v>
      </c>
      <c r="F194" s="36">
        <v>1176.1333333333334</v>
      </c>
      <c r="G194" s="36">
        <v>1166.2666666666669</v>
      </c>
      <c r="H194" s="36">
        <v>1212.2666666666669</v>
      </c>
      <c r="I194" s="36">
        <v>1222.1333333333332</v>
      </c>
      <c r="J194" s="36">
        <v>1235.2666666666669</v>
      </c>
      <c r="K194" s="31">
        <v>1209</v>
      </c>
      <c r="L194" s="31">
        <v>1186</v>
      </c>
      <c r="M194" s="31">
        <v>9.1079500000000007</v>
      </c>
      <c r="N194" s="1"/>
      <c r="O194" s="1"/>
    </row>
    <row r="195" spans="1:15" ht="12.75" customHeight="1">
      <c r="A195" s="51">
        <v>186</v>
      </c>
      <c r="B195" s="53" t="s">
        <v>301</v>
      </c>
      <c r="C195" s="31">
        <v>3421.75</v>
      </c>
      <c r="D195" s="36">
        <v>3425.0666666666671</v>
      </c>
      <c r="E195" s="36">
        <v>3372.2833333333342</v>
      </c>
      <c r="F195" s="36">
        <v>3322.8166666666671</v>
      </c>
      <c r="G195" s="36">
        <v>3270.0333333333342</v>
      </c>
      <c r="H195" s="36">
        <v>3474.5333333333342</v>
      </c>
      <c r="I195" s="36">
        <v>3527.3166666666671</v>
      </c>
      <c r="J195" s="36">
        <v>3576.7833333333342</v>
      </c>
      <c r="K195" s="31">
        <v>3477.85</v>
      </c>
      <c r="L195" s="31">
        <v>3375.6</v>
      </c>
      <c r="M195" s="31">
        <v>1.44251</v>
      </c>
      <c r="N195" s="1"/>
      <c r="O195" s="1"/>
    </row>
    <row r="196" spans="1:15" ht="12.75" customHeight="1">
      <c r="A196" s="51">
        <v>187</v>
      </c>
      <c r="B196" s="53" t="s">
        <v>231</v>
      </c>
      <c r="C196" s="31">
        <v>3442.4</v>
      </c>
      <c r="D196" s="36">
        <v>3428.5666666666671</v>
      </c>
      <c r="E196" s="36">
        <v>3411.1833333333343</v>
      </c>
      <c r="F196" s="36">
        <v>3379.9666666666672</v>
      </c>
      <c r="G196" s="36">
        <v>3362.5833333333344</v>
      </c>
      <c r="H196" s="36">
        <v>3459.7833333333342</v>
      </c>
      <c r="I196" s="36">
        <v>3477.1666666666665</v>
      </c>
      <c r="J196" s="36">
        <v>3508.3833333333341</v>
      </c>
      <c r="K196" s="31">
        <v>3445.95</v>
      </c>
      <c r="L196" s="31">
        <v>3397.35</v>
      </c>
      <c r="M196" s="31">
        <v>7.3352399999999998</v>
      </c>
      <c r="N196" s="1"/>
      <c r="O196" s="1"/>
    </row>
    <row r="197" spans="1:15" ht="12.75" customHeight="1">
      <c r="A197" s="51">
        <v>188</v>
      </c>
      <c r="B197" s="53" t="s">
        <v>232</v>
      </c>
      <c r="C197" s="31">
        <v>2079</v>
      </c>
      <c r="D197" s="36">
        <v>2085.4833333333331</v>
      </c>
      <c r="E197" s="36">
        <v>2065.7666666666664</v>
      </c>
      <c r="F197" s="36">
        <v>2052.5333333333333</v>
      </c>
      <c r="G197" s="36">
        <v>2032.8166666666666</v>
      </c>
      <c r="H197" s="36">
        <v>2098.7166666666662</v>
      </c>
      <c r="I197" s="36">
        <v>2118.4333333333325</v>
      </c>
      <c r="J197" s="36">
        <v>2131.6666666666661</v>
      </c>
      <c r="K197" s="31">
        <v>2105.1999999999998</v>
      </c>
      <c r="L197" s="31">
        <v>2072.25</v>
      </c>
      <c r="M197" s="31">
        <v>3.06047</v>
      </c>
      <c r="N197" s="1"/>
      <c r="O197" s="1"/>
    </row>
    <row r="198" spans="1:15" ht="12.75" customHeight="1">
      <c r="A198" s="51">
        <v>189</v>
      </c>
      <c r="B198" s="53" t="s">
        <v>299</v>
      </c>
      <c r="C198" s="31">
        <v>844.05</v>
      </c>
      <c r="D198" s="36">
        <v>842.33333333333337</v>
      </c>
      <c r="E198" s="36">
        <v>819.66666666666674</v>
      </c>
      <c r="F198" s="36">
        <v>795.28333333333342</v>
      </c>
      <c r="G198" s="36">
        <v>772.61666666666679</v>
      </c>
      <c r="H198" s="36">
        <v>866.7166666666667</v>
      </c>
      <c r="I198" s="36">
        <v>889.38333333333344</v>
      </c>
      <c r="J198" s="36">
        <v>913.76666666666665</v>
      </c>
      <c r="K198" s="31">
        <v>865</v>
      </c>
      <c r="L198" s="31">
        <v>817.95</v>
      </c>
      <c r="M198" s="31">
        <v>9.6287900000000004</v>
      </c>
      <c r="N198" s="1"/>
      <c r="O198" s="1"/>
    </row>
    <row r="199" spans="1:15" ht="12.75" customHeight="1">
      <c r="A199" s="51">
        <v>190</v>
      </c>
      <c r="B199" s="53" t="s">
        <v>233</v>
      </c>
      <c r="C199" s="31">
        <v>2671.75</v>
      </c>
      <c r="D199" s="36">
        <v>2666.7666666666669</v>
      </c>
      <c r="E199" s="36">
        <v>2650.0333333333338</v>
      </c>
      <c r="F199" s="36">
        <v>2628.3166666666671</v>
      </c>
      <c r="G199" s="36">
        <v>2611.5833333333339</v>
      </c>
      <c r="H199" s="36">
        <v>2688.4833333333336</v>
      </c>
      <c r="I199" s="36">
        <v>2705.2166666666662</v>
      </c>
      <c r="J199" s="36">
        <v>2726.9333333333334</v>
      </c>
      <c r="K199" s="31">
        <v>2683.5</v>
      </c>
      <c r="L199" s="31">
        <v>2645.05</v>
      </c>
      <c r="M199" s="31">
        <v>5.3597200000000003</v>
      </c>
      <c r="N199" s="1"/>
      <c r="O199" s="1"/>
    </row>
    <row r="200" spans="1:15" ht="12.75" customHeight="1">
      <c r="A200" s="51">
        <v>191</v>
      </c>
      <c r="B200" s="53" t="s">
        <v>300</v>
      </c>
      <c r="C200" s="31">
        <v>36.6</v>
      </c>
      <c r="D200" s="36">
        <v>36.75</v>
      </c>
      <c r="E200" s="36">
        <v>36.35</v>
      </c>
      <c r="F200" s="36">
        <v>36.1</v>
      </c>
      <c r="G200" s="36">
        <v>35.700000000000003</v>
      </c>
      <c r="H200" s="36">
        <v>37</v>
      </c>
      <c r="I200" s="36">
        <v>37.400000000000006</v>
      </c>
      <c r="J200" s="36">
        <v>37.65</v>
      </c>
      <c r="K200" s="31">
        <v>37.15</v>
      </c>
      <c r="L200" s="31">
        <v>36.5</v>
      </c>
      <c r="M200" s="31">
        <v>62.945349999999998</v>
      </c>
      <c r="N200" s="1"/>
      <c r="O200" s="1"/>
    </row>
    <row r="201" spans="1:15" ht="12.75" customHeight="1">
      <c r="A201" s="51">
        <v>192</v>
      </c>
      <c r="B201" s="53" t="s">
        <v>298</v>
      </c>
      <c r="C201" s="31">
        <v>88.2</v>
      </c>
      <c r="D201" s="36">
        <v>88.666666666666671</v>
      </c>
      <c r="E201" s="36">
        <v>87.583333333333343</v>
      </c>
      <c r="F201" s="36">
        <v>86.966666666666669</v>
      </c>
      <c r="G201" s="36">
        <v>85.88333333333334</v>
      </c>
      <c r="H201" s="36">
        <v>89.283333333333346</v>
      </c>
      <c r="I201" s="36">
        <v>90.366666666666688</v>
      </c>
      <c r="J201" s="36">
        <v>90.983333333333348</v>
      </c>
      <c r="K201" s="31">
        <v>89.75</v>
      </c>
      <c r="L201" s="31">
        <v>88.05</v>
      </c>
      <c r="M201" s="31">
        <v>22.393899999999999</v>
      </c>
      <c r="N201" s="1"/>
      <c r="O201" s="1"/>
    </row>
    <row r="202" spans="1:15" ht="12.75" customHeight="1">
      <c r="A202" s="51">
        <v>193</v>
      </c>
      <c r="B202" s="53" t="s">
        <v>234</v>
      </c>
      <c r="C202" s="31">
        <v>1824.1</v>
      </c>
      <c r="D202" s="36">
        <v>1817.6833333333334</v>
      </c>
      <c r="E202" s="36">
        <v>1805.4166666666667</v>
      </c>
      <c r="F202" s="36">
        <v>1786.7333333333333</v>
      </c>
      <c r="G202" s="36">
        <v>1774.4666666666667</v>
      </c>
      <c r="H202" s="36">
        <v>1836.3666666666668</v>
      </c>
      <c r="I202" s="36">
        <v>1848.6333333333332</v>
      </c>
      <c r="J202" s="36">
        <v>1867.3166666666668</v>
      </c>
      <c r="K202" s="31">
        <v>1829.95</v>
      </c>
      <c r="L202" s="31">
        <v>1799</v>
      </c>
      <c r="M202" s="31">
        <v>9.5714100000000002</v>
      </c>
      <c r="N202" s="1"/>
      <c r="O202" s="1"/>
    </row>
    <row r="203" spans="1:15" ht="12.75" customHeight="1">
      <c r="A203" s="51">
        <v>194</v>
      </c>
      <c r="B203" s="53" t="s">
        <v>235</v>
      </c>
      <c r="C203" s="31">
        <v>1612.35</v>
      </c>
      <c r="D203" s="36">
        <v>1605.4666666666665</v>
      </c>
      <c r="E203" s="36">
        <v>1587.883333333333</v>
      </c>
      <c r="F203" s="36">
        <v>1563.4166666666665</v>
      </c>
      <c r="G203" s="36">
        <v>1545.833333333333</v>
      </c>
      <c r="H203" s="36">
        <v>1629.9333333333329</v>
      </c>
      <c r="I203" s="36">
        <v>1647.5166666666664</v>
      </c>
      <c r="J203" s="36">
        <v>1671.9833333333329</v>
      </c>
      <c r="K203" s="31">
        <v>1623.05</v>
      </c>
      <c r="L203" s="31">
        <v>1581</v>
      </c>
      <c r="M203" s="31">
        <v>3.1450100000000001</v>
      </c>
      <c r="N203" s="1"/>
      <c r="O203" s="1"/>
    </row>
    <row r="204" spans="1:15" ht="12.75" customHeight="1">
      <c r="A204" s="51">
        <v>195</v>
      </c>
      <c r="B204" s="53" t="s">
        <v>236</v>
      </c>
      <c r="C204" s="31">
        <v>8726.5</v>
      </c>
      <c r="D204" s="36">
        <v>8683.4166666666661</v>
      </c>
      <c r="E204" s="36">
        <v>8631.3333333333321</v>
      </c>
      <c r="F204" s="36">
        <v>8536.1666666666661</v>
      </c>
      <c r="G204" s="36">
        <v>8484.0833333333321</v>
      </c>
      <c r="H204" s="36">
        <v>8778.5833333333321</v>
      </c>
      <c r="I204" s="36">
        <v>8830.6666666666642</v>
      </c>
      <c r="J204" s="36">
        <v>8925.8333333333321</v>
      </c>
      <c r="K204" s="31">
        <v>8735.5</v>
      </c>
      <c r="L204" s="31">
        <v>8588.25</v>
      </c>
      <c r="M204" s="31">
        <v>3.4333499999999999</v>
      </c>
      <c r="N204" s="1"/>
      <c r="O204" s="1"/>
    </row>
    <row r="205" spans="1:15" ht="12.75" customHeight="1">
      <c r="A205" s="51">
        <v>196</v>
      </c>
      <c r="B205" s="53" t="s">
        <v>302</v>
      </c>
      <c r="C205" s="31">
        <v>108.2</v>
      </c>
      <c r="D205" s="36">
        <v>108.23333333333335</v>
      </c>
      <c r="E205" s="36">
        <v>106.56666666666669</v>
      </c>
      <c r="F205" s="36">
        <v>104.93333333333334</v>
      </c>
      <c r="G205" s="36">
        <v>103.26666666666668</v>
      </c>
      <c r="H205" s="36">
        <v>109.8666666666667</v>
      </c>
      <c r="I205" s="36">
        <v>111.53333333333336</v>
      </c>
      <c r="J205" s="36">
        <v>113.16666666666671</v>
      </c>
      <c r="K205" s="31">
        <v>109.9</v>
      </c>
      <c r="L205" s="31">
        <v>106.6</v>
      </c>
      <c r="M205" s="31">
        <v>143.94577000000001</v>
      </c>
      <c r="N205" s="1"/>
      <c r="O205" s="1"/>
    </row>
    <row r="206" spans="1:15" ht="12.75" customHeight="1">
      <c r="A206" s="51">
        <v>197</v>
      </c>
      <c r="B206" s="53" t="s">
        <v>237</v>
      </c>
      <c r="C206" s="31">
        <v>563.54999999999995</v>
      </c>
      <c r="D206" s="36">
        <v>561.51666666666677</v>
      </c>
      <c r="E206" s="36">
        <v>558.18333333333351</v>
      </c>
      <c r="F206" s="36">
        <v>552.81666666666672</v>
      </c>
      <c r="G206" s="36">
        <v>549.48333333333346</v>
      </c>
      <c r="H206" s="36">
        <v>566.88333333333355</v>
      </c>
      <c r="I206" s="36">
        <v>570.21666666666681</v>
      </c>
      <c r="J206" s="36">
        <v>575.5833333333336</v>
      </c>
      <c r="K206" s="31">
        <v>564.85</v>
      </c>
      <c r="L206" s="31">
        <v>556.15</v>
      </c>
      <c r="M206" s="31">
        <v>12.8489</v>
      </c>
      <c r="N206" s="1"/>
      <c r="O206" s="1"/>
    </row>
    <row r="207" spans="1:15" ht="12.75" customHeight="1">
      <c r="A207" s="51">
        <v>198</v>
      </c>
      <c r="B207" s="53" t="s">
        <v>303</v>
      </c>
      <c r="C207" s="31">
        <v>1059.95</v>
      </c>
      <c r="D207" s="36">
        <v>1062.95</v>
      </c>
      <c r="E207" s="36">
        <v>1050.9000000000001</v>
      </c>
      <c r="F207" s="36">
        <v>1041.8500000000001</v>
      </c>
      <c r="G207" s="36">
        <v>1029.8000000000002</v>
      </c>
      <c r="H207" s="36">
        <v>1072</v>
      </c>
      <c r="I207" s="36">
        <v>1084.0499999999997</v>
      </c>
      <c r="J207" s="36">
        <v>1093.0999999999999</v>
      </c>
      <c r="K207" s="31">
        <v>1075</v>
      </c>
      <c r="L207" s="31">
        <v>1053.9000000000001</v>
      </c>
      <c r="M207" s="31">
        <v>15.632009999999999</v>
      </c>
      <c r="N207" s="1"/>
      <c r="O207" s="1"/>
    </row>
    <row r="208" spans="1:15" ht="12.75" customHeight="1">
      <c r="A208" s="51">
        <v>199</v>
      </c>
      <c r="B208" s="53" t="s">
        <v>238</v>
      </c>
      <c r="C208" s="31">
        <v>234.4</v>
      </c>
      <c r="D208" s="36">
        <v>233.76666666666665</v>
      </c>
      <c r="E208" s="36">
        <v>232.5333333333333</v>
      </c>
      <c r="F208" s="36">
        <v>230.66666666666666</v>
      </c>
      <c r="G208" s="36">
        <v>229.43333333333331</v>
      </c>
      <c r="H208" s="36">
        <v>235.6333333333333</v>
      </c>
      <c r="I208" s="36">
        <v>236.86666666666665</v>
      </c>
      <c r="J208" s="36">
        <v>238.73333333333329</v>
      </c>
      <c r="K208" s="31">
        <v>235</v>
      </c>
      <c r="L208" s="31">
        <v>231.9</v>
      </c>
      <c r="M208" s="31">
        <v>74.690370000000001</v>
      </c>
      <c r="N208" s="1"/>
      <c r="O208" s="1"/>
    </row>
    <row r="209" spans="1:15" ht="12.75" customHeight="1">
      <c r="A209" s="51">
        <v>200</v>
      </c>
      <c r="B209" s="53" t="s">
        <v>239</v>
      </c>
      <c r="C209" s="31">
        <v>820.45</v>
      </c>
      <c r="D209" s="36">
        <v>821.38333333333333</v>
      </c>
      <c r="E209" s="36">
        <v>817.06666666666661</v>
      </c>
      <c r="F209" s="36">
        <v>813.68333333333328</v>
      </c>
      <c r="G209" s="36">
        <v>809.36666666666656</v>
      </c>
      <c r="H209" s="36">
        <v>824.76666666666665</v>
      </c>
      <c r="I209" s="36">
        <v>829.08333333333348</v>
      </c>
      <c r="J209" s="36">
        <v>832.4666666666667</v>
      </c>
      <c r="K209" s="31">
        <v>825.7</v>
      </c>
      <c r="L209" s="31">
        <v>818</v>
      </c>
      <c r="M209" s="31">
        <v>11.399660000000001</v>
      </c>
      <c r="N209" s="1"/>
      <c r="O209" s="1"/>
    </row>
    <row r="210" spans="1:15" ht="12.75" customHeight="1">
      <c r="A210" s="51">
        <v>201</v>
      </c>
      <c r="B210" s="53" t="s">
        <v>304</v>
      </c>
      <c r="C210" s="31">
        <v>1554.15</v>
      </c>
      <c r="D210" s="36">
        <v>1555.9666666666665</v>
      </c>
      <c r="E210" s="36">
        <v>1543.1833333333329</v>
      </c>
      <c r="F210" s="36">
        <v>1532.2166666666665</v>
      </c>
      <c r="G210" s="36">
        <v>1519.4333333333329</v>
      </c>
      <c r="H210" s="36">
        <v>1566.9333333333329</v>
      </c>
      <c r="I210" s="36">
        <v>1579.7166666666662</v>
      </c>
      <c r="J210" s="36">
        <v>1590.6833333333329</v>
      </c>
      <c r="K210" s="31">
        <v>1568.75</v>
      </c>
      <c r="L210" s="31">
        <v>1545</v>
      </c>
      <c r="M210" s="31">
        <v>0.18423999999999999</v>
      </c>
      <c r="N210" s="1"/>
      <c r="O210" s="1"/>
    </row>
    <row r="211" spans="1:15" ht="12.75" customHeight="1">
      <c r="A211" s="51">
        <v>202</v>
      </c>
      <c r="B211" s="53" t="s">
        <v>240</v>
      </c>
      <c r="C211" s="31">
        <v>396.85</v>
      </c>
      <c r="D211" s="36">
        <v>396.23333333333335</v>
      </c>
      <c r="E211" s="36">
        <v>393.7166666666667</v>
      </c>
      <c r="F211" s="36">
        <v>390.58333333333337</v>
      </c>
      <c r="G211" s="36">
        <v>388.06666666666672</v>
      </c>
      <c r="H211" s="36">
        <v>399.36666666666667</v>
      </c>
      <c r="I211" s="36">
        <v>401.88333333333333</v>
      </c>
      <c r="J211" s="36">
        <v>405.01666666666665</v>
      </c>
      <c r="K211" s="31">
        <v>398.75</v>
      </c>
      <c r="L211" s="31">
        <v>393.1</v>
      </c>
      <c r="M211" s="31">
        <v>40.726570000000002</v>
      </c>
      <c r="N211" s="1"/>
      <c r="O211" s="1"/>
    </row>
    <row r="212" spans="1:15" ht="12.75" customHeight="1">
      <c r="A212" s="51">
        <v>203</v>
      </c>
      <c r="B212" s="53" t="s">
        <v>305</v>
      </c>
      <c r="C212" s="31">
        <v>19.75</v>
      </c>
      <c r="D212" s="36">
        <v>19.716666666666665</v>
      </c>
      <c r="E212" s="36">
        <v>19.43333333333333</v>
      </c>
      <c r="F212" s="36">
        <v>19.116666666666664</v>
      </c>
      <c r="G212" s="36">
        <v>18.833333333333329</v>
      </c>
      <c r="H212" s="36">
        <v>20.033333333333331</v>
      </c>
      <c r="I212" s="36">
        <v>20.31666666666667</v>
      </c>
      <c r="J212" s="36">
        <v>20.633333333333333</v>
      </c>
      <c r="K212" s="31">
        <v>20</v>
      </c>
      <c r="L212" s="31">
        <v>19.399999999999999</v>
      </c>
      <c r="M212" s="31">
        <v>2798.4413199999999</v>
      </c>
      <c r="N212" s="1"/>
      <c r="O212" s="1"/>
    </row>
    <row r="213" spans="1:15" ht="12.75" customHeight="1">
      <c r="A213" s="51">
        <v>204</v>
      </c>
      <c r="B213" s="53" t="s">
        <v>241</v>
      </c>
      <c r="C213" s="31">
        <v>255.8</v>
      </c>
      <c r="D213" s="36">
        <v>255.26666666666665</v>
      </c>
      <c r="E213" s="36">
        <v>253.5333333333333</v>
      </c>
      <c r="F213" s="36">
        <v>251.26666666666665</v>
      </c>
      <c r="G213" s="36">
        <v>249.5333333333333</v>
      </c>
      <c r="H213" s="36">
        <v>257.5333333333333</v>
      </c>
      <c r="I213" s="36">
        <v>259.26666666666665</v>
      </c>
      <c r="J213" s="36">
        <v>261.5333333333333</v>
      </c>
      <c r="K213" s="31">
        <v>257</v>
      </c>
      <c r="L213" s="31">
        <v>253</v>
      </c>
      <c r="M213" s="31">
        <v>70.19135</v>
      </c>
      <c r="N213" s="1"/>
      <c r="O213" s="1"/>
    </row>
    <row r="214" spans="1:15" ht="12.75" customHeight="1">
      <c r="A214" s="51">
        <v>205</v>
      </c>
      <c r="B214" s="53" t="s">
        <v>306</v>
      </c>
      <c r="C214" s="31">
        <v>113.8</v>
      </c>
      <c r="D214" s="36">
        <v>114.73333333333333</v>
      </c>
      <c r="E214" s="36">
        <v>112.56666666666666</v>
      </c>
      <c r="F214" s="36">
        <v>111.33333333333333</v>
      </c>
      <c r="G214" s="36">
        <v>109.16666666666666</v>
      </c>
      <c r="H214" s="36">
        <v>115.96666666666667</v>
      </c>
      <c r="I214" s="36">
        <v>118.13333333333333</v>
      </c>
      <c r="J214" s="36">
        <v>119.36666666666667</v>
      </c>
      <c r="K214" s="31">
        <v>116.9</v>
      </c>
      <c r="L214" s="31">
        <v>113.5</v>
      </c>
      <c r="M214" s="31">
        <v>619.63724000000002</v>
      </c>
      <c r="N214" s="1"/>
      <c r="O214" s="1"/>
    </row>
    <row r="215" spans="1:15" ht="12.75" customHeight="1">
      <c r="A215" s="51">
        <v>206</v>
      </c>
      <c r="B215" s="53" t="s">
        <v>242</v>
      </c>
      <c r="C215" s="31">
        <v>629.79999999999995</v>
      </c>
      <c r="D215" s="36">
        <v>632.98333333333323</v>
      </c>
      <c r="E215" s="36">
        <v>624.91666666666652</v>
      </c>
      <c r="F215" s="36">
        <v>620.0333333333333</v>
      </c>
      <c r="G215" s="36">
        <v>611.96666666666658</v>
      </c>
      <c r="H215" s="36">
        <v>637.86666666666645</v>
      </c>
      <c r="I215" s="36">
        <v>645.93333333333328</v>
      </c>
      <c r="J215" s="36">
        <v>650.81666666666638</v>
      </c>
      <c r="K215" s="31">
        <v>641.04999999999995</v>
      </c>
      <c r="L215" s="31">
        <v>628.1</v>
      </c>
      <c r="M215" s="31">
        <v>6.0626600000000002</v>
      </c>
      <c r="N215" s="1"/>
      <c r="O215" s="1"/>
    </row>
    <row r="216" spans="1:15" ht="12.75" customHeight="1">
      <c r="A216" s="54"/>
      <c r="B216" s="53"/>
      <c r="C216" s="31"/>
      <c r="D216" s="36"/>
      <c r="E216" s="36"/>
      <c r="F216" s="36"/>
      <c r="G216" s="36"/>
      <c r="H216" s="36"/>
      <c r="I216" s="36"/>
      <c r="J216" s="36"/>
      <c r="K216" s="31"/>
      <c r="L216" s="31"/>
      <c r="M216" s="31"/>
      <c r="N216" s="1"/>
      <c r="O216" s="1"/>
    </row>
    <row r="217" spans="1:15" ht="12.75" customHeight="1">
      <c r="A217" s="55"/>
      <c r="B217" s="56"/>
      <c r="C217" s="57"/>
      <c r="D217" s="57"/>
      <c r="E217" s="57"/>
      <c r="F217" s="57"/>
      <c r="G217" s="57"/>
      <c r="H217" s="57"/>
      <c r="I217" s="57"/>
      <c r="J217" s="57"/>
      <c r="K217" s="57"/>
      <c r="L217" s="58"/>
      <c r="M217" s="1"/>
      <c r="N217" s="1"/>
      <c r="O217" s="1"/>
    </row>
    <row r="218" spans="1:15" ht="12.75" customHeight="1">
      <c r="A218" s="55"/>
      <c r="B218" s="1"/>
      <c r="C218" s="57"/>
      <c r="D218" s="57"/>
      <c r="E218" s="57"/>
      <c r="F218" s="57"/>
      <c r="G218" s="57"/>
      <c r="H218" s="57"/>
      <c r="I218" s="57"/>
      <c r="J218" s="57"/>
      <c r="K218" s="57"/>
      <c r="L218" s="58"/>
      <c r="M218" s="1"/>
      <c r="N218" s="1"/>
      <c r="O218" s="1"/>
    </row>
    <row r="219" spans="1:15" ht="12.75" customHeight="1">
      <c r="A219" s="55"/>
      <c r="B219" s="1"/>
      <c r="C219" s="57"/>
      <c r="D219" s="57"/>
      <c r="E219" s="57"/>
      <c r="F219" s="57"/>
      <c r="G219" s="57"/>
      <c r="H219" s="57"/>
      <c r="I219" s="57"/>
      <c r="J219" s="57"/>
      <c r="K219" s="57"/>
      <c r="L219" s="58"/>
      <c r="M219" s="1"/>
      <c r="N219" s="1"/>
      <c r="O219" s="1"/>
    </row>
    <row r="220" spans="1:15" ht="12.75" customHeight="1">
      <c r="A220" s="59" t="s">
        <v>307</v>
      </c>
      <c r="B220" s="1"/>
      <c r="C220" s="57"/>
      <c r="D220" s="57"/>
      <c r="E220" s="57"/>
      <c r="F220" s="57"/>
      <c r="G220" s="57"/>
      <c r="H220" s="57"/>
      <c r="I220" s="57"/>
      <c r="J220" s="57"/>
      <c r="K220" s="57"/>
      <c r="L220" s="58"/>
      <c r="M220" s="1"/>
      <c r="N220" s="1"/>
      <c r="O220" s="1"/>
    </row>
    <row r="221" spans="1:15" ht="12.75" customHeight="1">
      <c r="A221" s="1"/>
      <c r="B221" s="1"/>
      <c r="C221" s="57"/>
      <c r="D221" s="57"/>
      <c r="E221" s="57"/>
      <c r="F221" s="57"/>
      <c r="G221" s="57"/>
      <c r="H221" s="57"/>
      <c r="I221" s="57"/>
      <c r="J221" s="57"/>
      <c r="K221" s="57"/>
      <c r="L221" s="58"/>
      <c r="M221" s="1"/>
      <c r="N221" s="1"/>
      <c r="O221" s="1"/>
    </row>
    <row r="222" spans="1:15" ht="12.75" customHeight="1">
      <c r="A222" s="1"/>
      <c r="B222" s="1"/>
      <c r="C222" s="57"/>
      <c r="D222" s="57"/>
      <c r="E222" s="57"/>
      <c r="F222" s="57"/>
      <c r="G222" s="57"/>
      <c r="H222" s="57"/>
      <c r="I222" s="57"/>
      <c r="J222" s="57"/>
      <c r="K222" s="57"/>
      <c r="L222" s="58"/>
      <c r="M222" s="1"/>
      <c r="N222" s="1"/>
      <c r="O222" s="1"/>
    </row>
    <row r="223" spans="1:15" ht="12.75" customHeight="1">
      <c r="A223" s="60" t="s">
        <v>308</v>
      </c>
      <c r="B223" s="1"/>
      <c r="C223" s="57"/>
      <c r="D223" s="57"/>
      <c r="E223" s="57"/>
      <c r="F223" s="57"/>
      <c r="G223" s="57"/>
      <c r="H223" s="57"/>
      <c r="I223" s="57"/>
      <c r="J223" s="57"/>
      <c r="K223" s="57"/>
      <c r="L223" s="58"/>
      <c r="M223" s="1"/>
      <c r="N223" s="1"/>
      <c r="O223" s="1"/>
    </row>
    <row r="224" spans="1:15" ht="12.75" customHeight="1">
      <c r="A224" s="61"/>
      <c r="B224" s="1"/>
      <c r="C224" s="57"/>
      <c r="D224" s="57"/>
      <c r="E224" s="57"/>
      <c r="F224" s="57"/>
      <c r="G224" s="57"/>
      <c r="H224" s="57"/>
      <c r="I224" s="57"/>
      <c r="J224" s="57"/>
      <c r="K224" s="57"/>
      <c r="L224" s="58"/>
      <c r="M224" s="1"/>
      <c r="N224" s="1"/>
      <c r="O224" s="1"/>
    </row>
    <row r="225" spans="1:15" ht="12.75" customHeight="1">
      <c r="A225" s="62" t="s">
        <v>309</v>
      </c>
      <c r="B225" s="1"/>
      <c r="C225" s="57"/>
      <c r="D225" s="57"/>
      <c r="E225" s="57"/>
      <c r="F225" s="57"/>
      <c r="G225" s="57"/>
      <c r="H225" s="57"/>
      <c r="I225" s="57"/>
      <c r="J225" s="57"/>
      <c r="K225" s="57"/>
      <c r="L225" s="58"/>
      <c r="M225" s="1"/>
      <c r="N225" s="1"/>
      <c r="O225" s="1"/>
    </row>
    <row r="226" spans="1:15" ht="12.75" customHeight="1">
      <c r="A226" s="44" t="s">
        <v>243</v>
      </c>
      <c r="B226" s="1"/>
      <c r="C226" s="57"/>
      <c r="D226" s="57"/>
      <c r="E226" s="57"/>
      <c r="F226" s="57"/>
      <c r="G226" s="57"/>
      <c r="H226" s="57"/>
      <c r="I226" s="57"/>
      <c r="J226" s="57"/>
      <c r="K226" s="57"/>
      <c r="L226" s="58"/>
      <c r="M226" s="1"/>
      <c r="N226" s="1"/>
      <c r="O226" s="1"/>
    </row>
    <row r="227" spans="1:15" ht="12.75" customHeight="1">
      <c r="A227" s="44" t="s">
        <v>244</v>
      </c>
      <c r="B227" s="1"/>
      <c r="C227" s="57"/>
      <c r="D227" s="57"/>
      <c r="E227" s="57"/>
      <c r="F227" s="57"/>
      <c r="G227" s="57"/>
      <c r="H227" s="57"/>
      <c r="I227" s="57"/>
      <c r="J227" s="57"/>
      <c r="K227" s="57"/>
      <c r="L227" s="58"/>
      <c r="M227" s="1"/>
      <c r="N227" s="1"/>
      <c r="O227" s="1"/>
    </row>
    <row r="228" spans="1:15" ht="12.75" customHeight="1">
      <c r="A228" s="44" t="s">
        <v>245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58"/>
      <c r="M228" s="1"/>
      <c r="N228" s="1"/>
      <c r="O228" s="1"/>
    </row>
    <row r="229" spans="1:15" ht="12.75" customHeight="1">
      <c r="A229" s="44" t="s">
        <v>246</v>
      </c>
      <c r="B229" s="1"/>
      <c r="C229" s="57"/>
      <c r="D229" s="57"/>
      <c r="E229" s="57"/>
      <c r="F229" s="57"/>
      <c r="G229" s="57"/>
      <c r="H229" s="57"/>
      <c r="I229" s="57"/>
      <c r="J229" s="57"/>
      <c r="K229" s="57"/>
      <c r="L229" s="58"/>
      <c r="M229" s="1"/>
      <c r="N229" s="1"/>
      <c r="O229" s="1"/>
    </row>
    <row r="230" spans="1:15" ht="12.75" customHeight="1">
      <c r="A230" s="44" t="s">
        <v>247</v>
      </c>
      <c r="B230" s="1"/>
      <c r="C230" s="57"/>
      <c r="D230" s="57"/>
      <c r="E230" s="57"/>
      <c r="F230" s="57"/>
      <c r="G230" s="57"/>
      <c r="H230" s="57"/>
      <c r="I230" s="57"/>
      <c r="J230" s="57"/>
      <c r="K230" s="57"/>
      <c r="L230" s="58"/>
      <c r="M230" s="1"/>
      <c r="N230" s="1"/>
      <c r="O230" s="1"/>
    </row>
    <row r="231" spans="1:15" ht="12.75" customHeight="1">
      <c r="A231" s="64"/>
      <c r="B231" s="1"/>
      <c r="C231" s="57"/>
      <c r="D231" s="57"/>
      <c r="E231" s="57"/>
      <c r="F231" s="57"/>
      <c r="G231" s="57"/>
      <c r="H231" s="57"/>
      <c r="I231" s="57"/>
      <c r="J231" s="57"/>
      <c r="K231" s="57"/>
      <c r="L231" s="58"/>
      <c r="M231" s="1"/>
      <c r="N231" s="1"/>
      <c r="O231" s="1"/>
    </row>
    <row r="232" spans="1:15" ht="12.75" customHeight="1">
      <c r="A232" s="1"/>
      <c r="B232" s="1"/>
      <c r="C232" s="57"/>
      <c r="D232" s="57"/>
      <c r="E232" s="57"/>
      <c r="F232" s="57"/>
      <c r="G232" s="57"/>
      <c r="H232" s="57"/>
      <c r="I232" s="57"/>
      <c r="J232" s="57"/>
      <c r="K232" s="57"/>
      <c r="L232" s="58"/>
      <c r="M232" s="1"/>
      <c r="N232" s="1"/>
      <c r="O232" s="1"/>
    </row>
    <row r="233" spans="1:15" ht="12.75" customHeight="1">
      <c r="A233" s="1"/>
      <c r="B233" s="1"/>
      <c r="C233" s="57"/>
      <c r="D233" s="57"/>
      <c r="E233" s="57"/>
      <c r="F233" s="57"/>
      <c r="G233" s="57"/>
      <c r="H233" s="57"/>
      <c r="I233" s="57"/>
      <c r="J233" s="57"/>
      <c r="K233" s="57"/>
      <c r="L233" s="58"/>
      <c r="M233" s="1"/>
      <c r="N233" s="1"/>
      <c r="O233" s="1"/>
    </row>
    <row r="234" spans="1:15" ht="12.75" customHeight="1">
      <c r="A234" s="1"/>
      <c r="B234" s="1"/>
      <c r="C234" s="57"/>
      <c r="D234" s="57"/>
      <c r="E234" s="57"/>
      <c r="F234" s="57"/>
      <c r="G234" s="57"/>
      <c r="H234" s="57"/>
      <c r="I234" s="57"/>
      <c r="J234" s="57"/>
      <c r="K234" s="57"/>
      <c r="L234" s="58"/>
      <c r="M234" s="1"/>
      <c r="N234" s="1"/>
      <c r="O234" s="1"/>
    </row>
    <row r="235" spans="1:15" ht="12.75" customHeight="1">
      <c r="A235" s="1"/>
      <c r="B235" s="1"/>
      <c r="C235" s="57"/>
      <c r="D235" s="57"/>
      <c r="E235" s="57"/>
      <c r="F235" s="57"/>
      <c r="G235" s="57"/>
      <c r="H235" s="57"/>
      <c r="I235" s="57"/>
      <c r="J235" s="57"/>
      <c r="K235" s="57"/>
      <c r="L235" s="58"/>
      <c r="M235" s="1"/>
      <c r="N235" s="1"/>
      <c r="O235" s="1"/>
    </row>
    <row r="236" spans="1:15" ht="12.75" customHeight="1">
      <c r="A236" s="65" t="s">
        <v>248</v>
      </c>
      <c r="B236" s="1"/>
      <c r="C236" s="57"/>
      <c r="D236" s="57"/>
      <c r="E236" s="57"/>
      <c r="F236" s="57"/>
      <c r="G236" s="57"/>
      <c r="H236" s="57"/>
      <c r="I236" s="57"/>
      <c r="J236" s="57"/>
      <c r="K236" s="57"/>
      <c r="L236" s="58"/>
      <c r="M236" s="1"/>
      <c r="N236" s="1"/>
      <c r="O236" s="1"/>
    </row>
    <row r="237" spans="1:15" ht="12.75" customHeight="1">
      <c r="A237" s="66" t="s">
        <v>249</v>
      </c>
      <c r="B237" s="1"/>
      <c r="C237" s="57"/>
      <c r="D237" s="57"/>
      <c r="E237" s="57"/>
      <c r="F237" s="57"/>
      <c r="G237" s="57"/>
      <c r="H237" s="57"/>
      <c r="I237" s="57"/>
      <c r="J237" s="57"/>
      <c r="K237" s="57"/>
      <c r="L237" s="58"/>
      <c r="M237" s="1"/>
      <c r="N237" s="1"/>
      <c r="O237" s="1"/>
    </row>
    <row r="238" spans="1:15" ht="12.75" customHeight="1">
      <c r="A238" s="66" t="s">
        <v>250</v>
      </c>
      <c r="B238" s="1"/>
      <c r="C238" s="57"/>
      <c r="D238" s="57"/>
      <c r="E238" s="57"/>
      <c r="F238" s="57"/>
      <c r="G238" s="57"/>
      <c r="H238" s="57"/>
      <c r="I238" s="57"/>
      <c r="J238" s="57"/>
      <c r="K238" s="57"/>
      <c r="L238" s="58"/>
      <c r="M238" s="1"/>
      <c r="N238" s="1"/>
      <c r="O238" s="1"/>
    </row>
    <row r="239" spans="1:15" ht="12.75" customHeight="1">
      <c r="A239" s="66" t="s">
        <v>251</v>
      </c>
      <c r="B239" s="1"/>
      <c r="C239" s="57"/>
      <c r="D239" s="57"/>
      <c r="E239" s="57"/>
      <c r="F239" s="57"/>
      <c r="G239" s="57"/>
      <c r="H239" s="57"/>
      <c r="I239" s="57"/>
      <c r="J239" s="57"/>
      <c r="K239" s="57"/>
      <c r="L239" s="58"/>
      <c r="M239" s="1"/>
      <c r="N239" s="1"/>
      <c r="O239" s="1"/>
    </row>
    <row r="240" spans="1:15" ht="12.75" customHeight="1">
      <c r="A240" s="66" t="s">
        <v>252</v>
      </c>
      <c r="B240" s="1"/>
      <c r="C240" s="57"/>
      <c r="D240" s="57"/>
      <c r="E240" s="57"/>
      <c r="F240" s="57"/>
      <c r="G240" s="57"/>
      <c r="H240" s="57"/>
      <c r="I240" s="57"/>
      <c r="J240" s="57"/>
      <c r="K240" s="57"/>
      <c r="L240" s="58"/>
      <c r="M240" s="1"/>
      <c r="N240" s="1"/>
      <c r="O240" s="1"/>
    </row>
    <row r="241" spans="1:15" ht="12.75" customHeight="1">
      <c r="A241" s="66" t="s">
        <v>253</v>
      </c>
      <c r="B241" s="1"/>
      <c r="C241" s="57"/>
      <c r="D241" s="57"/>
      <c r="E241" s="57"/>
      <c r="F241" s="57"/>
      <c r="G241" s="57"/>
      <c r="H241" s="57"/>
      <c r="I241" s="57"/>
      <c r="J241" s="57"/>
      <c r="K241" s="57"/>
      <c r="L241" s="58"/>
      <c r="M241" s="1"/>
      <c r="N241" s="1"/>
      <c r="O241" s="1"/>
    </row>
    <row r="242" spans="1:15" ht="12.75" customHeight="1">
      <c r="A242" s="66" t="s">
        <v>254</v>
      </c>
      <c r="B242" s="1"/>
      <c r="C242" s="57"/>
      <c r="D242" s="57"/>
      <c r="E242" s="57"/>
      <c r="F242" s="57"/>
      <c r="G242" s="57"/>
      <c r="H242" s="57"/>
      <c r="I242" s="57"/>
      <c r="J242" s="57"/>
      <c r="K242" s="57"/>
      <c r="L242" s="58"/>
      <c r="M242" s="1"/>
      <c r="N242" s="1"/>
      <c r="O242" s="1"/>
    </row>
    <row r="243" spans="1:15" ht="12.75" customHeight="1">
      <c r="A243" s="66" t="s">
        <v>255</v>
      </c>
      <c r="B243" s="1"/>
      <c r="C243" s="57"/>
      <c r="D243" s="57"/>
      <c r="E243" s="57"/>
      <c r="F243" s="57"/>
      <c r="G243" s="57"/>
      <c r="H243" s="57"/>
      <c r="I243" s="57"/>
      <c r="J243" s="57"/>
      <c r="K243" s="57"/>
      <c r="L243" s="58"/>
      <c r="M243" s="1"/>
      <c r="N243" s="1"/>
      <c r="O243" s="1"/>
    </row>
    <row r="244" spans="1:15" ht="12.75" customHeight="1">
      <c r="A244" s="66" t="s">
        <v>256</v>
      </c>
      <c r="B244" s="1"/>
      <c r="C244" s="57"/>
      <c r="D244" s="57"/>
      <c r="E244" s="57"/>
      <c r="F244" s="57"/>
      <c r="G244" s="57"/>
      <c r="H244" s="57"/>
      <c r="I244" s="57"/>
      <c r="J244" s="57"/>
      <c r="K244" s="57"/>
      <c r="L244" s="58"/>
      <c r="M244" s="1"/>
      <c r="N244" s="1"/>
      <c r="O244" s="1"/>
    </row>
    <row r="245" spans="1:15" ht="12.75" customHeight="1">
      <c r="A245" s="66" t="s">
        <v>257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58"/>
      <c r="M245" s="1"/>
      <c r="N245" s="1"/>
      <c r="O245" s="1"/>
    </row>
    <row r="246" spans="1:15" ht="12.75" customHeight="1">
      <c r="A246" s="1"/>
      <c r="B246" s="1"/>
      <c r="C246" s="57"/>
      <c r="D246" s="57"/>
      <c r="E246" s="57"/>
      <c r="F246" s="57"/>
      <c r="G246" s="57"/>
      <c r="H246" s="57"/>
      <c r="I246" s="57"/>
      <c r="J246" s="57"/>
      <c r="K246" s="57"/>
      <c r="L246" s="58"/>
      <c r="M246" s="1"/>
      <c r="N246" s="1"/>
      <c r="O246" s="1"/>
    </row>
    <row r="247" spans="1:15" ht="12.75" customHeight="1">
      <c r="A247" s="1"/>
      <c r="B247" s="1"/>
      <c r="C247" s="57"/>
      <c r="D247" s="57"/>
      <c r="E247" s="57"/>
      <c r="F247" s="57"/>
      <c r="G247" s="57"/>
      <c r="H247" s="57"/>
      <c r="I247" s="57"/>
      <c r="J247" s="57"/>
      <c r="K247" s="57"/>
      <c r="L247" s="58"/>
      <c r="M247" s="1"/>
      <c r="N247" s="1"/>
      <c r="O247" s="1"/>
    </row>
    <row r="248" spans="1:15" ht="12.75" customHeight="1">
      <c r="A248" s="1"/>
      <c r="B248" s="1"/>
      <c r="C248" s="57"/>
      <c r="D248" s="57"/>
      <c r="E248" s="57"/>
      <c r="F248" s="57"/>
      <c r="G248" s="57"/>
      <c r="H248" s="57"/>
      <c r="I248" s="57"/>
      <c r="J248" s="57"/>
      <c r="K248" s="57"/>
      <c r="L248" s="58"/>
      <c r="M248" s="1"/>
      <c r="N248" s="1"/>
      <c r="O248" s="1"/>
    </row>
    <row r="249" spans="1:15" ht="12.75" customHeight="1">
      <c r="A249" s="1"/>
      <c r="B249" s="1"/>
      <c r="C249" s="57"/>
      <c r="D249" s="57"/>
      <c r="E249" s="57"/>
      <c r="F249" s="57"/>
      <c r="G249" s="57"/>
      <c r="H249" s="57"/>
      <c r="I249" s="57"/>
      <c r="J249" s="57"/>
      <c r="K249" s="57"/>
      <c r="L249" s="58"/>
      <c r="M249" s="1"/>
      <c r="N249" s="1"/>
      <c r="O249" s="1"/>
    </row>
    <row r="250" spans="1:15" ht="12.75" customHeight="1">
      <c r="A250" s="1"/>
      <c r="B250" s="1"/>
      <c r="C250" s="57"/>
      <c r="D250" s="57"/>
      <c r="E250" s="57"/>
      <c r="F250" s="57"/>
      <c r="G250" s="57"/>
      <c r="H250" s="57"/>
      <c r="I250" s="57"/>
      <c r="J250" s="57"/>
      <c r="K250" s="57"/>
      <c r="L250" s="58"/>
      <c r="M250" s="1"/>
      <c r="N250" s="1"/>
      <c r="O250" s="1"/>
    </row>
    <row r="251" spans="1:15" ht="12.75" customHeight="1">
      <c r="A251" s="1"/>
      <c r="B251" s="1"/>
      <c r="C251" s="57"/>
      <c r="D251" s="57"/>
      <c r="E251" s="57"/>
      <c r="F251" s="57"/>
      <c r="G251" s="57"/>
      <c r="H251" s="57"/>
      <c r="I251" s="57"/>
      <c r="J251" s="57"/>
      <c r="K251" s="57"/>
      <c r="L251" s="58"/>
      <c r="M251" s="1"/>
      <c r="N251" s="1"/>
      <c r="O251" s="1"/>
    </row>
    <row r="252" spans="1:15" ht="12.75" customHeight="1">
      <c r="A252" s="1"/>
      <c r="B252" s="1"/>
      <c r="C252" s="57"/>
      <c r="D252" s="57"/>
      <c r="E252" s="57"/>
      <c r="F252" s="57"/>
      <c r="G252" s="57"/>
      <c r="H252" s="57"/>
      <c r="I252" s="57"/>
      <c r="J252" s="57"/>
      <c r="K252" s="57"/>
      <c r="L252" s="58"/>
      <c r="M252" s="1"/>
      <c r="N252" s="1"/>
      <c r="O252" s="1"/>
    </row>
    <row r="253" spans="1:15" ht="12.75" customHeight="1">
      <c r="A253" s="1"/>
      <c r="B253" s="1"/>
      <c r="C253" s="57"/>
      <c r="D253" s="57"/>
      <c r="E253" s="57"/>
      <c r="F253" s="57"/>
      <c r="G253" s="57"/>
      <c r="H253" s="57"/>
      <c r="I253" s="57"/>
      <c r="J253" s="57"/>
      <c r="K253" s="57"/>
      <c r="L253" s="58"/>
      <c r="M253" s="1"/>
      <c r="N253" s="1"/>
      <c r="O253" s="1"/>
    </row>
    <row r="254" spans="1:15" ht="12.75" customHeight="1">
      <c r="A254" s="1"/>
      <c r="B254" s="1"/>
      <c r="C254" s="57"/>
      <c r="D254" s="57"/>
      <c r="E254" s="57"/>
      <c r="F254" s="57"/>
      <c r="G254" s="57"/>
      <c r="H254" s="57"/>
      <c r="I254" s="57"/>
      <c r="J254" s="57"/>
      <c r="K254" s="57"/>
      <c r="L254" s="58"/>
      <c r="M254" s="1"/>
      <c r="N254" s="1"/>
      <c r="O254" s="1"/>
    </row>
    <row r="255" spans="1:15" ht="12.75" customHeight="1">
      <c r="A255" s="1"/>
      <c r="B255" s="1"/>
      <c r="C255" s="57"/>
      <c r="D255" s="57"/>
      <c r="E255" s="57"/>
      <c r="F255" s="57"/>
      <c r="G255" s="57"/>
      <c r="H255" s="57"/>
      <c r="I255" s="57"/>
      <c r="J255" s="57"/>
      <c r="K255" s="57"/>
      <c r="L255" s="58"/>
      <c r="M255" s="1"/>
      <c r="N255" s="1"/>
      <c r="O255" s="1"/>
    </row>
    <row r="256" spans="1:15" ht="12.75" customHeight="1">
      <c r="A256" s="1"/>
      <c r="B256" s="1"/>
      <c r="C256" s="57"/>
      <c r="D256" s="57"/>
      <c r="E256" s="57"/>
      <c r="F256" s="57"/>
      <c r="G256" s="57"/>
      <c r="H256" s="57"/>
      <c r="I256" s="57"/>
      <c r="J256" s="57"/>
      <c r="K256" s="57"/>
      <c r="L256" s="58"/>
      <c r="M256" s="1"/>
      <c r="N256" s="1"/>
      <c r="O256" s="1"/>
    </row>
    <row r="257" spans="1:15" ht="12.75" customHeight="1">
      <c r="A257" s="1"/>
      <c r="B257" s="1"/>
      <c r="C257" s="57"/>
      <c r="D257" s="57"/>
      <c r="E257" s="57"/>
      <c r="F257" s="57"/>
      <c r="G257" s="57"/>
      <c r="H257" s="57"/>
      <c r="I257" s="57"/>
      <c r="J257" s="57"/>
      <c r="K257" s="57"/>
      <c r="L257" s="58"/>
      <c r="M257" s="1"/>
      <c r="N257" s="1"/>
      <c r="O257" s="1"/>
    </row>
    <row r="258" spans="1:15" ht="12.75" customHeight="1">
      <c r="A258" s="1"/>
      <c r="B258" s="1"/>
      <c r="C258" s="57"/>
      <c r="D258" s="57"/>
      <c r="E258" s="57"/>
      <c r="F258" s="57"/>
      <c r="G258" s="57"/>
      <c r="H258" s="57"/>
      <c r="I258" s="57"/>
      <c r="J258" s="57"/>
      <c r="K258" s="57"/>
      <c r="L258" s="58"/>
      <c r="M258" s="1"/>
      <c r="N258" s="1"/>
      <c r="O258" s="1"/>
    </row>
    <row r="259" spans="1:15" ht="12.75" customHeight="1">
      <c r="A259" s="1"/>
      <c r="B259" s="1"/>
      <c r="C259" s="57"/>
      <c r="D259" s="57"/>
      <c r="E259" s="57"/>
      <c r="F259" s="57"/>
      <c r="G259" s="57"/>
      <c r="H259" s="57"/>
      <c r="I259" s="57"/>
      <c r="J259" s="57"/>
      <c r="K259" s="57"/>
      <c r="L259" s="58"/>
      <c r="M259" s="1"/>
      <c r="N259" s="1"/>
      <c r="O259" s="1"/>
    </row>
    <row r="260" spans="1:15" ht="12.75" customHeight="1">
      <c r="A260" s="1"/>
      <c r="B260" s="1"/>
      <c r="C260" s="57"/>
      <c r="D260" s="57"/>
      <c r="E260" s="57"/>
      <c r="F260" s="57"/>
      <c r="G260" s="57"/>
      <c r="H260" s="57"/>
      <c r="I260" s="57"/>
      <c r="J260" s="57"/>
      <c r="K260" s="57"/>
      <c r="L260" s="58"/>
      <c r="M260" s="1"/>
      <c r="N260" s="1"/>
      <c r="O260" s="1"/>
    </row>
    <row r="261" spans="1:15" ht="12.75" customHeight="1">
      <c r="A261" s="1"/>
      <c r="B261" s="1"/>
      <c r="C261" s="57"/>
      <c r="D261" s="57"/>
      <c r="E261" s="57"/>
      <c r="F261" s="57"/>
      <c r="G261" s="57"/>
      <c r="H261" s="57"/>
      <c r="I261" s="57"/>
      <c r="J261" s="57"/>
      <c r="K261" s="57"/>
      <c r="L261" s="58"/>
      <c r="M261" s="1"/>
      <c r="N261" s="1"/>
      <c r="O261" s="1"/>
    </row>
    <row r="262" spans="1:15" ht="12.75" customHeight="1">
      <c r="A262" s="1"/>
      <c r="B262" s="1"/>
      <c r="C262" s="57"/>
      <c r="D262" s="57"/>
      <c r="E262" s="57"/>
      <c r="F262" s="57"/>
      <c r="G262" s="57"/>
      <c r="H262" s="57"/>
      <c r="I262" s="57"/>
      <c r="J262" s="57"/>
      <c r="K262" s="57"/>
      <c r="L262" s="58"/>
      <c r="M262" s="1"/>
      <c r="N262" s="1"/>
      <c r="O262" s="1"/>
    </row>
    <row r="263" spans="1:15" ht="12.75" customHeight="1">
      <c r="A263" s="1"/>
      <c r="B263" s="1"/>
      <c r="C263" s="57"/>
      <c r="D263" s="57"/>
      <c r="E263" s="57"/>
      <c r="F263" s="57"/>
      <c r="G263" s="57"/>
      <c r="H263" s="57"/>
      <c r="I263" s="57"/>
      <c r="J263" s="57"/>
      <c r="K263" s="57"/>
      <c r="L263" s="58"/>
      <c r="M263" s="1"/>
      <c r="N263" s="1"/>
      <c r="O263" s="1"/>
    </row>
    <row r="264" spans="1:15" ht="12.75" customHeight="1">
      <c r="A264" s="1"/>
      <c r="B264" s="1"/>
      <c r="C264" s="57"/>
      <c r="D264" s="57"/>
      <c r="E264" s="57"/>
      <c r="F264" s="57"/>
      <c r="G264" s="57"/>
      <c r="H264" s="57"/>
      <c r="I264" s="57"/>
      <c r="J264" s="57"/>
      <c r="K264" s="57"/>
      <c r="L264" s="58"/>
      <c r="M264" s="1"/>
      <c r="N264" s="1"/>
      <c r="O264" s="1"/>
    </row>
    <row r="265" spans="1:15" ht="12.75" customHeight="1">
      <c r="A265" s="1"/>
      <c r="B265" s="1"/>
      <c r="C265" s="57"/>
      <c r="D265" s="57"/>
      <c r="E265" s="57"/>
      <c r="F265" s="57"/>
      <c r="G265" s="57"/>
      <c r="H265" s="57"/>
      <c r="I265" s="57"/>
      <c r="J265" s="57"/>
      <c r="K265" s="57"/>
      <c r="L265" s="58"/>
      <c r="M265" s="1"/>
      <c r="N265" s="1"/>
      <c r="O265" s="1"/>
    </row>
    <row r="266" spans="1:15" ht="12.75" customHeight="1">
      <c r="A266" s="1"/>
      <c r="B266" s="1"/>
      <c r="C266" s="57"/>
      <c r="D266" s="57"/>
      <c r="E266" s="57"/>
      <c r="F266" s="57"/>
      <c r="G266" s="57"/>
      <c r="H266" s="57"/>
      <c r="I266" s="57"/>
      <c r="J266" s="57"/>
      <c r="K266" s="57"/>
      <c r="L266" s="58"/>
      <c r="M266" s="1"/>
      <c r="N266" s="1"/>
      <c r="O266" s="1"/>
    </row>
    <row r="267" spans="1:15" ht="12.75" customHeight="1">
      <c r="A267" s="1"/>
      <c r="B267" s="1"/>
      <c r="C267" s="57"/>
      <c r="D267" s="57"/>
      <c r="E267" s="57"/>
      <c r="F267" s="57"/>
      <c r="G267" s="57"/>
      <c r="H267" s="57"/>
      <c r="I267" s="57"/>
      <c r="J267" s="57"/>
      <c r="K267" s="57"/>
      <c r="L267" s="58"/>
      <c r="M267" s="1"/>
      <c r="N267" s="1"/>
      <c r="O267" s="1"/>
    </row>
    <row r="268" spans="1:15" ht="12.75" customHeight="1">
      <c r="A268" s="1"/>
      <c r="B268" s="1"/>
      <c r="C268" s="57"/>
      <c r="D268" s="57"/>
      <c r="E268" s="57"/>
      <c r="F268" s="57"/>
      <c r="G268" s="57"/>
      <c r="H268" s="57"/>
      <c r="I268" s="57"/>
      <c r="J268" s="57"/>
      <c r="K268" s="57"/>
      <c r="L268" s="58"/>
      <c r="M268" s="1"/>
      <c r="N268" s="1"/>
      <c r="O268" s="1"/>
    </row>
    <row r="269" spans="1:15" ht="12.75" customHeight="1">
      <c r="A269" s="1"/>
      <c r="B269" s="1"/>
      <c r="C269" s="57"/>
      <c r="D269" s="57"/>
      <c r="E269" s="57"/>
      <c r="F269" s="57"/>
      <c r="G269" s="57"/>
      <c r="H269" s="57"/>
      <c r="I269" s="57"/>
      <c r="J269" s="57"/>
      <c r="K269" s="57"/>
      <c r="L269" s="58"/>
      <c r="M269" s="1"/>
      <c r="N269" s="1"/>
      <c r="O269" s="1"/>
    </row>
    <row r="270" spans="1:15" ht="12.75" customHeight="1">
      <c r="A270" s="1"/>
      <c r="B270" s="1"/>
      <c r="C270" s="57"/>
      <c r="D270" s="57"/>
      <c r="E270" s="57"/>
      <c r="F270" s="57"/>
      <c r="G270" s="57"/>
      <c r="H270" s="57"/>
      <c r="I270" s="57"/>
      <c r="J270" s="57"/>
      <c r="K270" s="57"/>
      <c r="L270" s="58"/>
      <c r="M270" s="1"/>
      <c r="N270" s="1"/>
      <c r="O270" s="1"/>
    </row>
    <row r="271" spans="1:15" ht="12.75" customHeight="1">
      <c r="A271" s="1"/>
      <c r="B271" s="1"/>
      <c r="C271" s="57"/>
      <c r="D271" s="57"/>
      <c r="E271" s="57"/>
      <c r="F271" s="57"/>
      <c r="G271" s="57"/>
      <c r="H271" s="57"/>
      <c r="I271" s="57"/>
      <c r="J271" s="57"/>
      <c r="K271" s="57"/>
      <c r="L271" s="58"/>
      <c r="M271" s="1"/>
      <c r="N271" s="1"/>
      <c r="O271" s="1"/>
    </row>
    <row r="272" spans="1:15" ht="12.75" customHeight="1">
      <c r="A272" s="1"/>
      <c r="B272" s="1"/>
      <c r="C272" s="57"/>
      <c r="D272" s="57"/>
      <c r="E272" s="57"/>
      <c r="F272" s="57"/>
      <c r="G272" s="57"/>
      <c r="H272" s="57"/>
      <c r="I272" s="57"/>
      <c r="J272" s="57"/>
      <c r="K272" s="57"/>
      <c r="L272" s="58"/>
      <c r="M272" s="1"/>
      <c r="N272" s="1"/>
      <c r="O272" s="1"/>
    </row>
    <row r="273" spans="1:15" ht="12.75" customHeight="1">
      <c r="A273" s="1"/>
      <c r="B273" s="1"/>
      <c r="C273" s="57"/>
      <c r="D273" s="57"/>
      <c r="E273" s="57"/>
      <c r="F273" s="57"/>
      <c r="G273" s="57"/>
      <c r="H273" s="57"/>
      <c r="I273" s="57"/>
      <c r="J273" s="57"/>
      <c r="K273" s="57"/>
      <c r="L273" s="58"/>
      <c r="M273" s="1"/>
      <c r="N273" s="1"/>
      <c r="O273" s="1"/>
    </row>
    <row r="274" spans="1:15" ht="12.75" customHeight="1">
      <c r="A274" s="1"/>
      <c r="B274" s="1"/>
      <c r="C274" s="57"/>
      <c r="D274" s="57"/>
      <c r="E274" s="57"/>
      <c r="F274" s="57"/>
      <c r="G274" s="57"/>
      <c r="H274" s="57"/>
      <c r="I274" s="57"/>
      <c r="J274" s="57"/>
      <c r="K274" s="57"/>
      <c r="L274" s="58"/>
      <c r="M274" s="1"/>
      <c r="N274" s="1"/>
      <c r="O274" s="1"/>
    </row>
    <row r="275" spans="1:15" ht="12.75" customHeight="1">
      <c r="A275" s="1"/>
      <c r="B275" s="1"/>
      <c r="C275" s="57"/>
      <c r="D275" s="57"/>
      <c r="E275" s="57"/>
      <c r="F275" s="57"/>
      <c r="G275" s="57"/>
      <c r="H275" s="57"/>
      <c r="I275" s="57"/>
      <c r="J275" s="57"/>
      <c r="K275" s="57"/>
      <c r="L275" s="58"/>
      <c r="M275" s="1"/>
      <c r="N275" s="1"/>
      <c r="O275" s="1"/>
    </row>
    <row r="276" spans="1:15" ht="12.75" customHeight="1">
      <c r="A276" s="1"/>
      <c r="B276" s="1"/>
      <c r="C276" s="57"/>
      <c r="D276" s="57"/>
      <c r="E276" s="57"/>
      <c r="F276" s="57"/>
      <c r="G276" s="57"/>
      <c r="H276" s="57"/>
      <c r="I276" s="57"/>
      <c r="J276" s="57"/>
      <c r="K276" s="57"/>
      <c r="L276" s="58"/>
      <c r="M276" s="1"/>
      <c r="N276" s="1"/>
      <c r="O276" s="1"/>
    </row>
    <row r="277" spans="1:15" ht="12.75" customHeight="1">
      <c r="A277" s="1"/>
      <c r="B277" s="1"/>
      <c r="C277" s="57"/>
      <c r="D277" s="57"/>
      <c r="E277" s="57"/>
      <c r="F277" s="57"/>
      <c r="G277" s="57"/>
      <c r="H277" s="57"/>
      <c r="I277" s="57"/>
      <c r="J277" s="57"/>
      <c r="K277" s="57"/>
      <c r="L277" s="58"/>
      <c r="M277" s="1"/>
      <c r="N277" s="1"/>
      <c r="O277" s="1"/>
    </row>
    <row r="278" spans="1:15" ht="12.75" customHeight="1">
      <c r="A278" s="1"/>
      <c r="B278" s="1"/>
      <c r="C278" s="57"/>
      <c r="D278" s="57"/>
      <c r="E278" s="57"/>
      <c r="F278" s="57"/>
      <c r="G278" s="57"/>
      <c r="H278" s="57"/>
      <c r="I278" s="57"/>
      <c r="J278" s="57"/>
      <c r="K278" s="57"/>
      <c r="L278" s="58"/>
      <c r="M278" s="1"/>
      <c r="N278" s="1"/>
      <c r="O278" s="1"/>
    </row>
    <row r="279" spans="1:15" ht="12.75" customHeight="1">
      <c r="A279" s="1"/>
      <c r="B279" s="1"/>
      <c r="C279" s="57"/>
      <c r="D279" s="57"/>
      <c r="E279" s="57"/>
      <c r="F279" s="57"/>
      <c r="G279" s="57"/>
      <c r="H279" s="57"/>
      <c r="I279" s="57"/>
      <c r="J279" s="57"/>
      <c r="K279" s="57"/>
      <c r="L279" s="58"/>
      <c r="M279" s="1"/>
      <c r="N279" s="1"/>
      <c r="O279" s="1"/>
    </row>
    <row r="280" spans="1:15" ht="12.75" customHeight="1">
      <c r="A280" s="1"/>
      <c r="B280" s="1"/>
      <c r="C280" s="57"/>
      <c r="D280" s="57"/>
      <c r="E280" s="57"/>
      <c r="F280" s="57"/>
      <c r="G280" s="57"/>
      <c r="H280" s="57"/>
      <c r="I280" s="57"/>
      <c r="J280" s="57"/>
      <c r="K280" s="57"/>
      <c r="L280" s="58"/>
      <c r="M280" s="1"/>
      <c r="N280" s="1"/>
      <c r="O280" s="1"/>
    </row>
    <row r="281" spans="1:15" ht="12.75" customHeight="1">
      <c r="A281" s="1"/>
      <c r="B281" s="1"/>
      <c r="C281" s="57"/>
      <c r="D281" s="57"/>
      <c r="E281" s="57"/>
      <c r="F281" s="57"/>
      <c r="G281" s="57"/>
      <c r="H281" s="57"/>
      <c r="I281" s="57"/>
      <c r="J281" s="57"/>
      <c r="K281" s="57"/>
      <c r="L281" s="58"/>
      <c r="M281" s="1"/>
      <c r="N281" s="1"/>
      <c r="O281" s="1"/>
    </row>
    <row r="282" spans="1:15" ht="12.75" customHeight="1">
      <c r="A282" s="1"/>
      <c r="B282" s="1"/>
      <c r="C282" s="57"/>
      <c r="D282" s="57"/>
      <c r="E282" s="57"/>
      <c r="F282" s="57"/>
      <c r="G282" s="57"/>
      <c r="H282" s="57"/>
      <c r="I282" s="57"/>
      <c r="J282" s="57"/>
      <c r="K282" s="57"/>
      <c r="L282" s="58"/>
      <c r="M282" s="1"/>
      <c r="N282" s="1"/>
      <c r="O282" s="1"/>
    </row>
    <row r="283" spans="1:15" ht="12.75" customHeight="1">
      <c r="A283" s="1"/>
      <c r="B283" s="1"/>
      <c r="C283" s="57"/>
      <c r="D283" s="57"/>
      <c r="E283" s="57"/>
      <c r="F283" s="57"/>
      <c r="G283" s="57"/>
      <c r="H283" s="57"/>
      <c r="I283" s="57"/>
      <c r="J283" s="57"/>
      <c r="K283" s="57"/>
      <c r="L283" s="58"/>
      <c r="M283" s="1"/>
      <c r="N283" s="1"/>
      <c r="O283" s="1"/>
    </row>
    <row r="284" spans="1:15" ht="12.75" customHeight="1">
      <c r="A284" s="1"/>
      <c r="B284" s="1"/>
      <c r="C284" s="57"/>
      <c r="D284" s="57"/>
      <c r="E284" s="57"/>
      <c r="F284" s="57"/>
      <c r="G284" s="57"/>
      <c r="H284" s="57"/>
      <c r="I284" s="57"/>
      <c r="J284" s="57"/>
      <c r="K284" s="57"/>
      <c r="L284" s="58"/>
      <c r="M284" s="1"/>
      <c r="N284" s="1"/>
      <c r="O284" s="1"/>
    </row>
    <row r="285" spans="1:15" ht="12.75" customHeight="1">
      <c r="A285" s="1"/>
      <c r="B285" s="1"/>
      <c r="C285" s="57"/>
      <c r="D285" s="57"/>
      <c r="E285" s="57"/>
      <c r="F285" s="57"/>
      <c r="G285" s="57"/>
      <c r="H285" s="57"/>
      <c r="I285" s="57"/>
      <c r="J285" s="57"/>
      <c r="K285" s="57"/>
      <c r="L285" s="58"/>
      <c r="M285" s="1"/>
      <c r="N285" s="1"/>
      <c r="O285" s="1"/>
    </row>
    <row r="286" spans="1:15" ht="12.75" customHeight="1">
      <c r="A286" s="1"/>
      <c r="B286" s="1"/>
      <c r="C286" s="57"/>
      <c r="D286" s="57"/>
      <c r="E286" s="57"/>
      <c r="F286" s="57"/>
      <c r="G286" s="57"/>
      <c r="H286" s="57"/>
      <c r="I286" s="57"/>
      <c r="J286" s="57"/>
      <c r="K286" s="57"/>
      <c r="L286" s="58"/>
      <c r="M286" s="1"/>
      <c r="N286" s="1"/>
      <c r="O286" s="1"/>
    </row>
    <row r="287" spans="1:15" ht="12.75" customHeight="1">
      <c r="A287" s="1"/>
      <c r="B287" s="1"/>
      <c r="C287" s="57"/>
      <c r="D287" s="57"/>
      <c r="E287" s="57"/>
      <c r="F287" s="57"/>
      <c r="G287" s="57"/>
      <c r="H287" s="57"/>
      <c r="I287" s="57"/>
      <c r="J287" s="57"/>
      <c r="K287" s="57"/>
      <c r="L287" s="58"/>
      <c r="M287" s="1"/>
      <c r="N287" s="1"/>
      <c r="O287" s="1"/>
    </row>
    <row r="288" spans="1:15" ht="12.75" customHeight="1">
      <c r="A288" s="1"/>
      <c r="B288" s="1"/>
      <c r="C288" s="57"/>
      <c r="D288" s="57"/>
      <c r="E288" s="57"/>
      <c r="F288" s="57"/>
      <c r="G288" s="57"/>
      <c r="H288" s="57"/>
      <c r="I288" s="57"/>
      <c r="J288" s="57"/>
      <c r="K288" s="57"/>
      <c r="L288" s="58"/>
      <c r="M288" s="1"/>
      <c r="N288" s="1"/>
      <c r="O288" s="1"/>
    </row>
    <row r="289" spans="1:15" ht="12.75" customHeight="1">
      <c r="A289" s="1"/>
      <c r="B289" s="1"/>
      <c r="C289" s="57"/>
      <c r="D289" s="57"/>
      <c r="E289" s="57"/>
      <c r="F289" s="57"/>
      <c r="G289" s="57"/>
      <c r="H289" s="57"/>
      <c r="I289" s="57"/>
      <c r="J289" s="57"/>
      <c r="K289" s="57"/>
      <c r="L289" s="58"/>
      <c r="M289" s="1"/>
      <c r="N289" s="1"/>
      <c r="O289" s="1"/>
    </row>
    <row r="290" spans="1:15" ht="12.75" customHeight="1">
      <c r="A290" s="1"/>
      <c r="B290" s="1"/>
      <c r="C290" s="57"/>
      <c r="D290" s="57"/>
      <c r="E290" s="57"/>
      <c r="F290" s="57"/>
      <c r="G290" s="57"/>
      <c r="H290" s="57"/>
      <c r="I290" s="57"/>
      <c r="J290" s="57"/>
      <c r="K290" s="57"/>
      <c r="L290" s="58"/>
      <c r="M290" s="1"/>
      <c r="N290" s="1"/>
      <c r="O290" s="1"/>
    </row>
    <row r="291" spans="1:15" ht="12.75" customHeight="1">
      <c r="A291" s="1"/>
      <c r="B291" s="1"/>
      <c r="C291" s="57"/>
      <c r="D291" s="57"/>
      <c r="E291" s="57"/>
      <c r="F291" s="57"/>
      <c r="G291" s="57"/>
      <c r="H291" s="57"/>
      <c r="I291" s="57"/>
      <c r="J291" s="57"/>
      <c r="K291" s="57"/>
      <c r="L291" s="58"/>
      <c r="M291" s="1"/>
      <c r="N291" s="1"/>
      <c r="O291" s="1"/>
    </row>
    <row r="292" spans="1:15" ht="12.75" customHeight="1">
      <c r="A292" s="1"/>
      <c r="B292" s="1"/>
      <c r="C292" s="57"/>
      <c r="D292" s="57"/>
      <c r="E292" s="57"/>
      <c r="F292" s="57"/>
      <c r="G292" s="57"/>
      <c r="H292" s="57"/>
      <c r="I292" s="57"/>
      <c r="J292" s="57"/>
      <c r="K292" s="57"/>
      <c r="L292" s="58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58"/>
      <c r="M293" s="1"/>
      <c r="N293" s="1"/>
      <c r="O293" s="1"/>
    </row>
    <row r="294" spans="1:15" ht="12.75" customHeight="1">
      <c r="A294" s="1"/>
      <c r="B294" s="1"/>
      <c r="C294" s="57"/>
      <c r="D294" s="57"/>
      <c r="E294" s="57"/>
      <c r="F294" s="57"/>
      <c r="G294" s="57"/>
      <c r="H294" s="57"/>
      <c r="I294" s="57"/>
      <c r="J294" s="57"/>
      <c r="K294" s="57"/>
      <c r="L294" s="58"/>
      <c r="M294" s="1"/>
      <c r="N294" s="1"/>
      <c r="O294" s="1"/>
    </row>
    <row r="295" spans="1:15" ht="12.75" customHeight="1">
      <c r="A295" s="1"/>
      <c r="B295" s="1"/>
      <c r="C295" s="57"/>
      <c r="D295" s="57"/>
      <c r="E295" s="57"/>
      <c r="F295" s="57"/>
      <c r="G295" s="57"/>
      <c r="H295" s="57"/>
      <c r="I295" s="57"/>
      <c r="J295" s="57"/>
      <c r="K295" s="57"/>
      <c r="L295" s="58"/>
      <c r="M295" s="1"/>
      <c r="N295" s="1"/>
      <c r="O295" s="1"/>
    </row>
    <row r="296" spans="1:15" ht="12.75" customHeight="1">
      <c r="A296" s="1"/>
      <c r="B296" s="1"/>
      <c r="C296" s="57"/>
      <c r="D296" s="57"/>
      <c r="E296" s="57"/>
      <c r="F296" s="57"/>
      <c r="G296" s="57"/>
      <c r="H296" s="57"/>
      <c r="I296" s="57"/>
      <c r="J296" s="57"/>
      <c r="K296" s="57"/>
      <c r="L296" s="58"/>
      <c r="M296" s="1"/>
      <c r="N296" s="1"/>
      <c r="O296" s="1"/>
    </row>
    <row r="297" spans="1:15" ht="12.75" customHeight="1">
      <c r="A297" s="1"/>
      <c r="B297" s="1"/>
      <c r="C297" s="57"/>
      <c r="D297" s="57"/>
      <c r="E297" s="57"/>
      <c r="F297" s="57"/>
      <c r="G297" s="57"/>
      <c r="H297" s="57"/>
      <c r="I297" s="57"/>
      <c r="J297" s="57"/>
      <c r="K297" s="57"/>
      <c r="L297" s="58"/>
      <c r="M297" s="1"/>
      <c r="N297" s="1"/>
      <c r="O297" s="1"/>
    </row>
    <row r="298" spans="1:15" ht="12.75" customHeight="1">
      <c r="A298" s="1"/>
      <c r="B298" s="1"/>
      <c r="C298" s="57"/>
      <c r="D298" s="57"/>
      <c r="E298" s="57"/>
      <c r="F298" s="57"/>
      <c r="G298" s="57"/>
      <c r="H298" s="57"/>
      <c r="I298" s="57"/>
      <c r="J298" s="57"/>
      <c r="K298" s="57"/>
      <c r="L298" s="58"/>
      <c r="M298" s="1"/>
      <c r="N298" s="1"/>
      <c r="O298" s="1"/>
    </row>
    <row r="299" spans="1:15" ht="12.75" customHeight="1">
      <c r="A299" s="1"/>
      <c r="B299" s="1"/>
      <c r="C299" s="57"/>
      <c r="D299" s="57"/>
      <c r="E299" s="57"/>
      <c r="F299" s="57"/>
      <c r="G299" s="57"/>
      <c r="H299" s="57"/>
      <c r="I299" s="57"/>
      <c r="J299" s="57"/>
      <c r="K299" s="57"/>
      <c r="L299" s="58"/>
      <c r="M299" s="1"/>
      <c r="N299" s="1"/>
      <c r="O299" s="1"/>
    </row>
    <row r="300" spans="1:15" ht="12.75" customHeight="1">
      <c r="A300" s="1"/>
      <c r="B300" s="1"/>
      <c r="C300" s="57"/>
      <c r="D300" s="57"/>
      <c r="E300" s="57"/>
      <c r="F300" s="57"/>
      <c r="G300" s="57"/>
      <c r="H300" s="57"/>
      <c r="I300" s="57"/>
      <c r="J300" s="57"/>
      <c r="K300" s="57"/>
      <c r="L300" s="58"/>
      <c r="M300" s="1"/>
      <c r="N300" s="1"/>
      <c r="O300" s="1"/>
    </row>
    <row r="301" spans="1:15" ht="12.75" customHeight="1">
      <c r="A301" s="1"/>
      <c r="B301" s="1"/>
      <c r="C301" s="57"/>
      <c r="D301" s="57"/>
      <c r="E301" s="57"/>
      <c r="F301" s="57"/>
      <c r="G301" s="57"/>
      <c r="H301" s="57"/>
      <c r="I301" s="57"/>
      <c r="J301" s="57"/>
      <c r="K301" s="57"/>
      <c r="L301" s="58"/>
      <c r="M301" s="1"/>
      <c r="N301" s="1"/>
      <c r="O301" s="1"/>
    </row>
    <row r="302" spans="1:15" ht="12.75" customHeight="1">
      <c r="A302" s="1"/>
      <c r="B302" s="1"/>
      <c r="C302" s="57"/>
      <c r="D302" s="57"/>
      <c r="E302" s="57"/>
      <c r="F302" s="57"/>
      <c r="G302" s="57"/>
      <c r="H302" s="57"/>
      <c r="I302" s="57"/>
      <c r="J302" s="57"/>
      <c r="K302" s="57"/>
      <c r="L302" s="58"/>
      <c r="M302" s="1"/>
      <c r="N302" s="1"/>
      <c r="O302" s="1"/>
    </row>
    <row r="303" spans="1:15" ht="12.75" customHeight="1">
      <c r="A303" s="1"/>
      <c r="B303" s="1"/>
      <c r="C303" s="57"/>
      <c r="D303" s="57"/>
      <c r="E303" s="57"/>
      <c r="F303" s="57"/>
      <c r="G303" s="57"/>
      <c r="H303" s="57"/>
      <c r="I303" s="57"/>
      <c r="J303" s="57"/>
      <c r="K303" s="57"/>
      <c r="L303" s="58"/>
      <c r="M303" s="1"/>
      <c r="N303" s="1"/>
      <c r="O303" s="1"/>
    </row>
    <row r="304" spans="1:15" ht="12.75" customHeight="1">
      <c r="A304" s="1"/>
      <c r="B304" s="1"/>
      <c r="C304" s="57"/>
      <c r="D304" s="57"/>
      <c r="E304" s="57"/>
      <c r="F304" s="57"/>
      <c r="G304" s="57"/>
      <c r="H304" s="57"/>
      <c r="I304" s="57"/>
      <c r="J304" s="57"/>
      <c r="K304" s="57"/>
      <c r="L304" s="58"/>
      <c r="M304" s="1"/>
      <c r="N304" s="1"/>
      <c r="O304" s="1"/>
    </row>
    <row r="305" spans="1:15" ht="12.75" customHeight="1">
      <c r="A305" s="1"/>
      <c r="B305" s="1"/>
      <c r="C305" s="57"/>
      <c r="D305" s="57"/>
      <c r="E305" s="57"/>
      <c r="F305" s="57"/>
      <c r="G305" s="57"/>
      <c r="H305" s="57"/>
      <c r="I305" s="57"/>
      <c r="J305" s="57"/>
      <c r="K305" s="57"/>
      <c r="L305" s="58"/>
      <c r="M305" s="1"/>
      <c r="N305" s="1"/>
      <c r="O305" s="1"/>
    </row>
    <row r="306" spans="1:15" ht="12.75" customHeight="1">
      <c r="A306" s="1"/>
      <c r="B306" s="1"/>
      <c r="C306" s="57"/>
      <c r="D306" s="57"/>
      <c r="E306" s="57"/>
      <c r="F306" s="57"/>
      <c r="G306" s="57"/>
      <c r="H306" s="57"/>
      <c r="I306" s="57"/>
      <c r="J306" s="57"/>
      <c r="K306" s="57"/>
      <c r="L306" s="58"/>
      <c r="M306" s="1"/>
      <c r="N306" s="1"/>
      <c r="O306" s="1"/>
    </row>
    <row r="307" spans="1:15" ht="12.75" customHeight="1">
      <c r="A307" s="1"/>
      <c r="B307" s="1"/>
      <c r="C307" s="57"/>
      <c r="D307" s="57"/>
      <c r="E307" s="57"/>
      <c r="F307" s="57"/>
      <c r="G307" s="57"/>
      <c r="H307" s="57"/>
      <c r="I307" s="57"/>
      <c r="J307" s="57"/>
      <c r="K307" s="57"/>
      <c r="L307" s="58"/>
      <c r="M307" s="1"/>
      <c r="N307" s="1"/>
      <c r="O307" s="1"/>
    </row>
    <row r="308" spans="1:15" ht="12.75" customHeight="1">
      <c r="A308" s="1"/>
      <c r="B308" s="1"/>
      <c r="C308" s="57"/>
      <c r="D308" s="57"/>
      <c r="E308" s="57"/>
      <c r="F308" s="57"/>
      <c r="G308" s="57"/>
      <c r="H308" s="57"/>
      <c r="I308" s="57"/>
      <c r="J308" s="57"/>
      <c r="K308" s="57"/>
      <c r="L308" s="58"/>
      <c r="M308" s="1"/>
      <c r="N308" s="1"/>
      <c r="O308" s="1"/>
    </row>
    <row r="309" spans="1:15" ht="12.75" customHeight="1">
      <c r="A309" s="1"/>
      <c r="B309" s="1"/>
      <c r="C309" s="57"/>
      <c r="D309" s="57"/>
      <c r="E309" s="57"/>
      <c r="F309" s="57"/>
      <c r="G309" s="57"/>
      <c r="H309" s="57"/>
      <c r="I309" s="57"/>
      <c r="J309" s="57"/>
      <c r="K309" s="57"/>
      <c r="L309" s="58"/>
      <c r="M309" s="1"/>
      <c r="N309" s="1"/>
      <c r="O309" s="1"/>
    </row>
    <row r="310" spans="1:15" ht="12.75" customHeight="1">
      <c r="A310" s="1"/>
      <c r="B310" s="1"/>
      <c r="C310" s="57"/>
      <c r="D310" s="57"/>
      <c r="E310" s="57"/>
      <c r="F310" s="57"/>
      <c r="G310" s="57"/>
      <c r="H310" s="57"/>
      <c r="I310" s="57"/>
      <c r="J310" s="57"/>
      <c r="K310" s="57"/>
      <c r="L310" s="58"/>
      <c r="M310" s="1"/>
      <c r="N310" s="1"/>
      <c r="O310" s="1"/>
    </row>
    <row r="311" spans="1:15" ht="12.75" customHeight="1">
      <c r="A311" s="1"/>
      <c r="B311" s="1"/>
      <c r="C311" s="57"/>
      <c r="D311" s="57"/>
      <c r="E311" s="57"/>
      <c r="F311" s="57"/>
      <c r="G311" s="57"/>
      <c r="H311" s="57"/>
      <c r="I311" s="57"/>
      <c r="J311" s="57"/>
      <c r="K311" s="57"/>
      <c r="L311" s="58"/>
      <c r="M311" s="1"/>
      <c r="N311" s="1"/>
      <c r="O311" s="1"/>
    </row>
    <row r="312" spans="1:15" ht="12.75" customHeight="1">
      <c r="A312" s="1"/>
      <c r="B312" s="1"/>
      <c r="C312" s="57"/>
      <c r="D312" s="57"/>
      <c r="E312" s="57"/>
      <c r="F312" s="57"/>
      <c r="G312" s="57"/>
      <c r="H312" s="57"/>
      <c r="I312" s="57"/>
      <c r="J312" s="57"/>
      <c r="K312" s="57"/>
      <c r="L312" s="58"/>
      <c r="M312" s="1"/>
      <c r="N312" s="1"/>
      <c r="O312" s="1"/>
    </row>
    <row r="313" spans="1:15" ht="12.75" customHeight="1">
      <c r="A313" s="1"/>
      <c r="B313" s="1"/>
      <c r="C313" s="57"/>
      <c r="D313" s="57"/>
      <c r="E313" s="57"/>
      <c r="F313" s="57"/>
      <c r="G313" s="57"/>
      <c r="H313" s="57"/>
      <c r="I313" s="57"/>
      <c r="J313" s="57"/>
      <c r="K313" s="57"/>
      <c r="L313" s="58"/>
      <c r="M313" s="1"/>
      <c r="N313" s="1"/>
      <c r="O313" s="1"/>
    </row>
    <row r="314" spans="1:15" ht="12.75" customHeight="1">
      <c r="A314" s="1"/>
      <c r="B314" s="1"/>
      <c r="C314" s="57"/>
      <c r="D314" s="57"/>
      <c r="E314" s="57"/>
      <c r="F314" s="57"/>
      <c r="G314" s="57"/>
      <c r="H314" s="57"/>
      <c r="I314" s="57"/>
      <c r="J314" s="57"/>
      <c r="K314" s="57"/>
      <c r="L314" s="58"/>
      <c r="M314" s="1"/>
      <c r="N314" s="1"/>
      <c r="O314" s="1"/>
    </row>
    <row r="315" spans="1:15" ht="12.75" customHeight="1">
      <c r="A315" s="1"/>
      <c r="B315" s="1"/>
      <c r="C315" s="57"/>
      <c r="D315" s="57"/>
      <c r="E315" s="57"/>
      <c r="F315" s="57"/>
      <c r="G315" s="57"/>
      <c r="H315" s="57"/>
      <c r="I315" s="57"/>
      <c r="J315" s="57"/>
      <c r="K315" s="57"/>
      <c r="L315" s="58"/>
      <c r="M315" s="1"/>
      <c r="N315" s="1"/>
      <c r="O315" s="1"/>
    </row>
    <row r="316" spans="1:15" ht="12.75" customHeight="1">
      <c r="A316" s="1"/>
      <c r="B316" s="1"/>
      <c r="C316" s="57"/>
      <c r="D316" s="57"/>
      <c r="E316" s="57"/>
      <c r="F316" s="57"/>
      <c r="G316" s="57"/>
      <c r="H316" s="57"/>
      <c r="I316" s="57"/>
      <c r="J316" s="57"/>
      <c r="K316" s="57"/>
      <c r="L316" s="58"/>
      <c r="M316" s="1"/>
      <c r="N316" s="1"/>
      <c r="O316" s="1"/>
    </row>
    <row r="317" spans="1:15" ht="12.75" customHeight="1">
      <c r="A317" s="1"/>
      <c r="B317" s="1"/>
      <c r="C317" s="57"/>
      <c r="D317" s="57"/>
      <c r="E317" s="57"/>
      <c r="F317" s="57"/>
      <c r="G317" s="57"/>
      <c r="H317" s="57"/>
      <c r="I317" s="57"/>
      <c r="J317" s="57"/>
      <c r="K317" s="57"/>
      <c r="L317" s="58"/>
      <c r="M317" s="1"/>
      <c r="N317" s="1"/>
      <c r="O317" s="1"/>
    </row>
    <row r="318" spans="1:15" ht="12.75" customHeight="1">
      <c r="A318" s="1"/>
      <c r="B318" s="1"/>
      <c r="C318" s="57"/>
      <c r="D318" s="57"/>
      <c r="E318" s="57"/>
      <c r="F318" s="57"/>
      <c r="G318" s="57"/>
      <c r="H318" s="57"/>
      <c r="I318" s="57"/>
      <c r="J318" s="57"/>
      <c r="K318" s="57"/>
      <c r="L318" s="58"/>
      <c r="M318" s="1"/>
      <c r="N318" s="1"/>
      <c r="O318" s="1"/>
    </row>
    <row r="319" spans="1:15" ht="12.75" customHeight="1">
      <c r="A319" s="1"/>
      <c r="B319" s="1"/>
      <c r="C319" s="57"/>
      <c r="D319" s="57"/>
      <c r="E319" s="57"/>
      <c r="F319" s="57"/>
      <c r="G319" s="57"/>
      <c r="H319" s="57"/>
      <c r="I319" s="57"/>
      <c r="J319" s="57"/>
      <c r="K319" s="57"/>
      <c r="L319" s="58"/>
      <c r="M319" s="1"/>
      <c r="N319" s="1"/>
      <c r="O319" s="1"/>
    </row>
    <row r="320" spans="1:15" ht="12.75" customHeight="1">
      <c r="A320" s="1"/>
      <c r="B320" s="1"/>
      <c r="C320" s="57"/>
      <c r="D320" s="57"/>
      <c r="E320" s="57"/>
      <c r="F320" s="57"/>
      <c r="G320" s="57"/>
      <c r="H320" s="57"/>
      <c r="I320" s="57"/>
      <c r="J320" s="57"/>
      <c r="K320" s="57"/>
      <c r="L320" s="58"/>
      <c r="M320" s="1"/>
      <c r="N320" s="1"/>
      <c r="O320" s="1"/>
    </row>
    <row r="321" spans="1:15" ht="12.75" customHeight="1">
      <c r="A321" s="1"/>
      <c r="B321" s="1"/>
      <c r="C321" s="57"/>
      <c r="D321" s="57"/>
      <c r="E321" s="57"/>
      <c r="F321" s="57"/>
      <c r="G321" s="57"/>
      <c r="H321" s="57"/>
      <c r="I321" s="57"/>
      <c r="J321" s="57"/>
      <c r="K321" s="57"/>
      <c r="L321" s="58"/>
      <c r="M321" s="1"/>
      <c r="N321" s="1"/>
      <c r="O321" s="1"/>
    </row>
    <row r="322" spans="1:15" ht="12.75" customHeight="1">
      <c r="A322" s="1"/>
      <c r="B322" s="1"/>
      <c r="C322" s="57"/>
      <c r="D322" s="57"/>
      <c r="E322" s="57"/>
      <c r="F322" s="57"/>
      <c r="G322" s="57"/>
      <c r="H322" s="57"/>
      <c r="I322" s="57"/>
      <c r="J322" s="57"/>
      <c r="K322" s="57"/>
      <c r="L322" s="58"/>
      <c r="M322" s="1"/>
      <c r="N322" s="1"/>
      <c r="O322" s="1"/>
    </row>
    <row r="323" spans="1:15" ht="12.75" customHeight="1">
      <c r="A323" s="1"/>
      <c r="B323" s="1"/>
      <c r="C323" s="57"/>
      <c r="D323" s="57"/>
      <c r="E323" s="57"/>
      <c r="F323" s="57"/>
      <c r="G323" s="57"/>
      <c r="H323" s="57"/>
      <c r="I323" s="57"/>
      <c r="J323" s="57"/>
      <c r="K323" s="57"/>
      <c r="L323" s="58"/>
      <c r="M323" s="1"/>
      <c r="N323" s="1"/>
      <c r="O323" s="1"/>
    </row>
    <row r="324" spans="1:15" ht="12.75" customHeight="1">
      <c r="A324" s="1"/>
      <c r="B324" s="1"/>
      <c r="C324" s="57"/>
      <c r="D324" s="57"/>
      <c r="E324" s="57"/>
      <c r="F324" s="57"/>
      <c r="G324" s="57"/>
      <c r="H324" s="57"/>
      <c r="I324" s="57"/>
      <c r="J324" s="57"/>
      <c r="K324" s="57"/>
      <c r="L324" s="58"/>
      <c r="M324" s="1"/>
      <c r="N324" s="1"/>
      <c r="O324" s="1"/>
    </row>
    <row r="325" spans="1:15" ht="12.75" customHeight="1">
      <c r="A325" s="1"/>
      <c r="B325" s="1"/>
      <c r="C325" s="57"/>
      <c r="D325" s="57"/>
      <c r="E325" s="57"/>
      <c r="F325" s="57"/>
      <c r="G325" s="57"/>
      <c r="H325" s="57"/>
      <c r="I325" s="57"/>
      <c r="J325" s="57"/>
      <c r="K325" s="57"/>
      <c r="L325" s="58"/>
      <c r="M325" s="1"/>
      <c r="N325" s="1"/>
      <c r="O325" s="1"/>
    </row>
    <row r="326" spans="1:15" ht="12.75" customHeight="1">
      <c r="A326" s="1"/>
      <c r="B326" s="1"/>
      <c r="C326" s="57"/>
      <c r="D326" s="57"/>
      <c r="E326" s="57"/>
      <c r="F326" s="57"/>
      <c r="G326" s="57"/>
      <c r="H326" s="57"/>
      <c r="I326" s="57"/>
      <c r="J326" s="57"/>
      <c r="K326" s="57"/>
      <c r="L326" s="58"/>
      <c r="M326" s="1"/>
      <c r="N326" s="1"/>
      <c r="O326" s="1"/>
    </row>
    <row r="327" spans="1:15" ht="12.75" customHeight="1">
      <c r="A327" s="1"/>
      <c r="B327" s="1"/>
      <c r="C327" s="57"/>
      <c r="D327" s="57"/>
      <c r="E327" s="57"/>
      <c r="F327" s="57"/>
      <c r="G327" s="57"/>
      <c r="H327" s="57"/>
      <c r="I327" s="57"/>
      <c r="J327" s="57"/>
      <c r="K327" s="57"/>
      <c r="L327" s="58"/>
      <c r="M327" s="1"/>
      <c r="N327" s="1"/>
      <c r="O327" s="1"/>
    </row>
    <row r="328" spans="1:15" ht="12.75" customHeight="1">
      <c r="A328" s="1"/>
      <c r="B328" s="1"/>
      <c r="C328" s="57"/>
      <c r="D328" s="57"/>
      <c r="E328" s="57"/>
      <c r="F328" s="57"/>
      <c r="G328" s="57"/>
      <c r="H328" s="57"/>
      <c r="I328" s="57"/>
      <c r="J328" s="57"/>
      <c r="K328" s="57"/>
      <c r="L328" s="58"/>
      <c r="M328" s="1"/>
      <c r="N328" s="1"/>
      <c r="O328" s="1"/>
    </row>
    <row r="329" spans="1:15" ht="12.75" customHeight="1">
      <c r="A329" s="1"/>
      <c r="B329" s="1"/>
      <c r="C329" s="57"/>
      <c r="D329" s="57"/>
      <c r="E329" s="57"/>
      <c r="F329" s="57"/>
      <c r="G329" s="57"/>
      <c r="H329" s="57"/>
      <c r="I329" s="57"/>
      <c r="J329" s="57"/>
      <c r="K329" s="57"/>
      <c r="L329" s="58"/>
      <c r="M329" s="1"/>
      <c r="N329" s="1"/>
      <c r="O329" s="1"/>
    </row>
    <row r="330" spans="1:15" ht="12.75" customHeight="1">
      <c r="A330" s="1"/>
      <c r="B330" s="1"/>
      <c r="C330" s="57"/>
      <c r="D330" s="57"/>
      <c r="E330" s="57"/>
      <c r="F330" s="57"/>
      <c r="G330" s="57"/>
      <c r="H330" s="57"/>
      <c r="I330" s="57"/>
      <c r="J330" s="57"/>
      <c r="K330" s="57"/>
      <c r="L330" s="58"/>
      <c r="M330" s="1"/>
      <c r="N330" s="1"/>
      <c r="O330" s="1"/>
    </row>
    <row r="331" spans="1:15" ht="12.75" customHeight="1">
      <c r="A331" s="1"/>
      <c r="B331" s="1"/>
      <c r="C331" s="57"/>
      <c r="D331" s="57"/>
      <c r="E331" s="57"/>
      <c r="F331" s="57"/>
      <c r="G331" s="57"/>
      <c r="H331" s="57"/>
      <c r="I331" s="57"/>
      <c r="J331" s="57"/>
      <c r="K331" s="57"/>
      <c r="L331" s="58"/>
      <c r="M331" s="1"/>
      <c r="N331" s="1"/>
      <c r="O331" s="1"/>
    </row>
    <row r="332" spans="1:15" ht="12.75" customHeight="1">
      <c r="A332" s="1"/>
      <c r="B332" s="1"/>
      <c r="C332" s="57"/>
      <c r="D332" s="57"/>
      <c r="E332" s="57"/>
      <c r="F332" s="57"/>
      <c r="G332" s="57"/>
      <c r="H332" s="57"/>
      <c r="I332" s="57"/>
      <c r="J332" s="57"/>
      <c r="K332" s="57"/>
      <c r="L332" s="58"/>
      <c r="M332" s="1"/>
      <c r="N332" s="1"/>
      <c r="O332" s="1"/>
    </row>
    <row r="333" spans="1:15" ht="12.75" customHeight="1">
      <c r="A333" s="1"/>
      <c r="B333" s="1"/>
      <c r="C333" s="57"/>
      <c r="D333" s="57"/>
      <c r="E333" s="57"/>
      <c r="F333" s="57"/>
      <c r="G333" s="57"/>
      <c r="H333" s="57"/>
      <c r="I333" s="57"/>
      <c r="J333" s="57"/>
      <c r="K333" s="57"/>
      <c r="L333" s="58"/>
      <c r="M333" s="1"/>
      <c r="N333" s="1"/>
      <c r="O333" s="1"/>
    </row>
    <row r="334" spans="1:15" ht="12.75" customHeight="1">
      <c r="A334" s="1"/>
      <c r="B334" s="1"/>
      <c r="C334" s="63"/>
      <c r="D334" s="63"/>
      <c r="E334" s="57"/>
      <c r="F334" s="57"/>
      <c r="G334" s="57"/>
      <c r="H334" s="63"/>
      <c r="I334" s="63"/>
      <c r="J334" s="63"/>
      <c r="K334" s="63"/>
      <c r="L334" s="58"/>
      <c r="M334" s="1"/>
      <c r="N334" s="1"/>
      <c r="O334" s="1"/>
    </row>
    <row r="335" spans="1:15" ht="12.75" customHeight="1">
      <c r="A335" s="1"/>
      <c r="B335" s="1"/>
      <c r="C335" s="57"/>
      <c r="D335" s="57"/>
      <c r="E335" s="57"/>
      <c r="F335" s="57"/>
      <c r="G335" s="57"/>
      <c r="H335" s="57"/>
      <c r="I335" s="57"/>
      <c r="J335" s="57"/>
      <c r="K335" s="57"/>
      <c r="L335" s="58"/>
      <c r="M335" s="1"/>
      <c r="N335" s="1"/>
      <c r="O335" s="1"/>
    </row>
    <row r="336" spans="1:15" ht="12.75" customHeight="1">
      <c r="A336" s="1"/>
      <c r="B336" s="1"/>
      <c r="C336" s="57"/>
      <c r="D336" s="57"/>
      <c r="E336" s="57"/>
      <c r="F336" s="57"/>
      <c r="G336" s="57"/>
      <c r="H336" s="57"/>
      <c r="I336" s="57"/>
      <c r="J336" s="57"/>
      <c r="K336" s="57"/>
      <c r="L336" s="58"/>
      <c r="M336" s="1"/>
      <c r="N336" s="1"/>
      <c r="O336" s="1"/>
    </row>
    <row r="337" spans="1:15" ht="12.75" customHeight="1">
      <c r="A337" s="1"/>
      <c r="B337" s="1"/>
      <c r="C337" s="57"/>
      <c r="D337" s="57"/>
      <c r="E337" s="57"/>
      <c r="F337" s="57"/>
      <c r="G337" s="57"/>
      <c r="H337" s="57"/>
      <c r="I337" s="57"/>
      <c r="J337" s="57"/>
      <c r="K337" s="57"/>
      <c r="L337" s="58"/>
      <c r="M337" s="1"/>
      <c r="N337" s="1"/>
      <c r="O337" s="1"/>
    </row>
    <row r="338" spans="1:15" ht="12.75" customHeight="1">
      <c r="A338" s="1"/>
      <c r="B338" s="1"/>
      <c r="C338" s="57"/>
      <c r="D338" s="57"/>
      <c r="E338" s="57"/>
      <c r="F338" s="57"/>
      <c r="G338" s="57"/>
      <c r="H338" s="57"/>
      <c r="I338" s="57"/>
      <c r="J338" s="57"/>
      <c r="K338" s="57"/>
      <c r="L338" s="58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10"/>
      <c r="B1" s="411"/>
      <c r="C1" s="67"/>
      <c r="D1" s="67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8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45259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5"/>
      <c r="B8" s="5"/>
      <c r="C8" s="5"/>
      <c r="D8" s="5"/>
      <c r="E8" s="5"/>
      <c r="F8" s="5"/>
      <c r="G8" s="69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04" t="s">
        <v>16</v>
      </c>
      <c r="B9" s="406" t="s">
        <v>18</v>
      </c>
      <c r="C9" s="409" t="s">
        <v>20</v>
      </c>
      <c r="D9" s="409" t="s">
        <v>21</v>
      </c>
      <c r="E9" s="401" t="s">
        <v>22</v>
      </c>
      <c r="F9" s="402"/>
      <c r="G9" s="403"/>
      <c r="H9" s="401" t="s">
        <v>23</v>
      </c>
      <c r="I9" s="402"/>
      <c r="J9" s="403"/>
      <c r="K9" s="26"/>
      <c r="L9" s="27"/>
      <c r="M9" s="48"/>
      <c r="N9" s="1"/>
      <c r="O9" s="1"/>
    </row>
    <row r="10" spans="1:15" ht="42.75" customHeight="1">
      <c r="A10" s="405"/>
      <c r="B10" s="408"/>
      <c r="C10" s="408"/>
      <c r="D10" s="408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543.9</v>
      </c>
      <c r="D11" s="36">
        <v>543.6</v>
      </c>
      <c r="E11" s="36">
        <v>539.80000000000007</v>
      </c>
      <c r="F11" s="36">
        <v>535.70000000000005</v>
      </c>
      <c r="G11" s="36">
        <v>531.90000000000009</v>
      </c>
      <c r="H11" s="36">
        <v>547.70000000000005</v>
      </c>
      <c r="I11" s="36">
        <v>551.5</v>
      </c>
      <c r="J11" s="36">
        <v>555.6</v>
      </c>
      <c r="K11" s="31">
        <v>547.4</v>
      </c>
      <c r="L11" s="31">
        <v>539.5</v>
      </c>
      <c r="M11" s="31">
        <v>2.4225699999999999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30424</v>
      </c>
      <c r="D12" s="36">
        <v>30542.666666666668</v>
      </c>
      <c r="E12" s="36">
        <v>30187.333333333336</v>
      </c>
      <c r="F12" s="36">
        <v>29950.666666666668</v>
      </c>
      <c r="G12" s="36">
        <v>29595.333333333336</v>
      </c>
      <c r="H12" s="36">
        <v>30779.333333333336</v>
      </c>
      <c r="I12" s="36">
        <v>31134.666666666672</v>
      </c>
      <c r="J12" s="36">
        <v>31371.333333333336</v>
      </c>
      <c r="K12" s="31">
        <v>30898</v>
      </c>
      <c r="L12" s="31">
        <v>30306</v>
      </c>
      <c r="M12" s="31">
        <v>4.7E-2</v>
      </c>
      <c r="N12" s="1"/>
      <c r="O12" s="1"/>
    </row>
    <row r="13" spans="1:15" ht="12" customHeight="1">
      <c r="A13" s="33">
        <v>3</v>
      </c>
      <c r="B13" s="53" t="s">
        <v>316</v>
      </c>
      <c r="C13" s="31">
        <v>494.95</v>
      </c>
      <c r="D13" s="36">
        <v>492.95</v>
      </c>
      <c r="E13" s="36">
        <v>485</v>
      </c>
      <c r="F13" s="36">
        <v>475.05</v>
      </c>
      <c r="G13" s="36">
        <v>467.1</v>
      </c>
      <c r="H13" s="36">
        <v>502.9</v>
      </c>
      <c r="I13" s="36">
        <v>510.84999999999991</v>
      </c>
      <c r="J13" s="36">
        <v>520.79999999999995</v>
      </c>
      <c r="K13" s="31">
        <v>500.9</v>
      </c>
      <c r="L13" s="31">
        <v>483</v>
      </c>
      <c r="M13" s="31">
        <v>4.3737700000000004</v>
      </c>
      <c r="N13" s="1"/>
      <c r="O13" s="1"/>
    </row>
    <row r="14" spans="1:15" ht="12" customHeight="1">
      <c r="A14" s="33">
        <v>4</v>
      </c>
      <c r="B14" s="53" t="s">
        <v>40</v>
      </c>
      <c r="C14" s="31">
        <v>530.04999999999995</v>
      </c>
      <c r="D14" s="36">
        <v>531.1</v>
      </c>
      <c r="E14" s="36">
        <v>526.95000000000005</v>
      </c>
      <c r="F14" s="36">
        <v>523.85</v>
      </c>
      <c r="G14" s="36">
        <v>519.70000000000005</v>
      </c>
      <c r="H14" s="36">
        <v>534.20000000000005</v>
      </c>
      <c r="I14" s="36">
        <v>538.34999999999991</v>
      </c>
      <c r="J14" s="36">
        <v>541.45000000000005</v>
      </c>
      <c r="K14" s="31">
        <v>535.25</v>
      </c>
      <c r="L14" s="31">
        <v>528</v>
      </c>
      <c r="M14" s="31">
        <v>7.21136</v>
      </c>
      <c r="N14" s="1"/>
      <c r="O14" s="1"/>
    </row>
    <row r="15" spans="1:15" ht="12" customHeight="1">
      <c r="A15" s="33">
        <v>5</v>
      </c>
      <c r="B15" s="53" t="s">
        <v>317</v>
      </c>
      <c r="C15" s="31">
        <v>1446.3</v>
      </c>
      <c r="D15" s="36">
        <v>1460.1666666666667</v>
      </c>
      <c r="E15" s="36">
        <v>1427.3833333333334</v>
      </c>
      <c r="F15" s="36">
        <v>1408.4666666666667</v>
      </c>
      <c r="G15" s="36">
        <v>1375.6833333333334</v>
      </c>
      <c r="H15" s="36">
        <v>1479.0833333333335</v>
      </c>
      <c r="I15" s="36">
        <v>1511.8666666666668</v>
      </c>
      <c r="J15" s="36">
        <v>1530.7833333333335</v>
      </c>
      <c r="K15" s="31">
        <v>1492.95</v>
      </c>
      <c r="L15" s="31">
        <v>1441.25</v>
      </c>
      <c r="M15" s="31">
        <v>1.6639999999999999</v>
      </c>
      <c r="N15" s="1"/>
      <c r="O15" s="1"/>
    </row>
    <row r="16" spans="1:15" ht="12" customHeight="1">
      <c r="A16" s="33">
        <v>6</v>
      </c>
      <c r="B16" s="53" t="s">
        <v>42</v>
      </c>
      <c r="C16" s="31">
        <v>4255.25</v>
      </c>
      <c r="D16" s="36">
        <v>4246.5999999999995</v>
      </c>
      <c r="E16" s="36">
        <v>4204.1999999999989</v>
      </c>
      <c r="F16" s="36">
        <v>4153.1499999999996</v>
      </c>
      <c r="G16" s="36">
        <v>4110.7499999999991</v>
      </c>
      <c r="H16" s="36">
        <v>4297.6499999999987</v>
      </c>
      <c r="I16" s="36">
        <v>4340.0499999999984</v>
      </c>
      <c r="J16" s="36">
        <v>4391.0999999999985</v>
      </c>
      <c r="K16" s="31">
        <v>4289</v>
      </c>
      <c r="L16" s="31">
        <v>4195.55</v>
      </c>
      <c r="M16" s="31">
        <v>1.84551</v>
      </c>
      <c r="N16" s="1"/>
      <c r="O16" s="1"/>
    </row>
    <row r="17" spans="1:15" ht="12" customHeight="1">
      <c r="A17" s="33">
        <v>7</v>
      </c>
      <c r="B17" s="53" t="s">
        <v>44</v>
      </c>
      <c r="C17" s="31">
        <v>23697.75</v>
      </c>
      <c r="D17" s="36">
        <v>23811.483333333334</v>
      </c>
      <c r="E17" s="36">
        <v>23556.266666666666</v>
      </c>
      <c r="F17" s="36">
        <v>23414.783333333333</v>
      </c>
      <c r="G17" s="36">
        <v>23159.566666666666</v>
      </c>
      <c r="H17" s="36">
        <v>23952.966666666667</v>
      </c>
      <c r="I17" s="36">
        <v>24208.183333333334</v>
      </c>
      <c r="J17" s="36">
        <v>24349.666666666668</v>
      </c>
      <c r="K17" s="31">
        <v>24066.7</v>
      </c>
      <c r="L17" s="31">
        <v>23670</v>
      </c>
      <c r="M17" s="31">
        <v>4.7780000000000003E-2</v>
      </c>
      <c r="N17" s="1"/>
      <c r="O17" s="1"/>
    </row>
    <row r="18" spans="1:15" ht="12" customHeight="1">
      <c r="A18" s="33">
        <v>8</v>
      </c>
      <c r="B18" s="53" t="s">
        <v>50</v>
      </c>
      <c r="C18" s="31">
        <v>1869</v>
      </c>
      <c r="D18" s="36">
        <v>1861.8333333333333</v>
      </c>
      <c r="E18" s="36">
        <v>1832.1666666666665</v>
      </c>
      <c r="F18" s="36">
        <v>1795.3333333333333</v>
      </c>
      <c r="G18" s="36">
        <v>1765.6666666666665</v>
      </c>
      <c r="H18" s="36">
        <v>1898.6666666666665</v>
      </c>
      <c r="I18" s="36">
        <v>1928.333333333333</v>
      </c>
      <c r="J18" s="36">
        <v>1965.1666666666665</v>
      </c>
      <c r="K18" s="31">
        <v>1891.5</v>
      </c>
      <c r="L18" s="31">
        <v>1825</v>
      </c>
      <c r="M18" s="31">
        <v>9.3461800000000004</v>
      </c>
      <c r="N18" s="1"/>
      <c r="O18" s="1"/>
    </row>
    <row r="19" spans="1:15" ht="12" customHeight="1">
      <c r="A19" s="33">
        <v>9</v>
      </c>
      <c r="B19" s="53" t="s">
        <v>51</v>
      </c>
      <c r="C19" s="31">
        <v>2423.5</v>
      </c>
      <c r="D19" s="36">
        <v>2403.6333333333332</v>
      </c>
      <c r="E19" s="36">
        <v>2294.8666666666663</v>
      </c>
      <c r="F19" s="36">
        <v>2166.2333333333331</v>
      </c>
      <c r="G19" s="36">
        <v>2057.4666666666662</v>
      </c>
      <c r="H19" s="36">
        <v>2532.2666666666664</v>
      </c>
      <c r="I19" s="36">
        <v>2641.0333333333328</v>
      </c>
      <c r="J19" s="36">
        <v>2769.6666666666665</v>
      </c>
      <c r="K19" s="31">
        <v>2512.4</v>
      </c>
      <c r="L19" s="31">
        <v>2275</v>
      </c>
      <c r="M19" s="31">
        <v>119.72275</v>
      </c>
      <c r="N19" s="1"/>
      <c r="O19" s="1"/>
    </row>
    <row r="20" spans="1:15" ht="12" customHeight="1">
      <c r="A20" s="33">
        <v>10</v>
      </c>
      <c r="B20" s="53" t="s">
        <v>266</v>
      </c>
      <c r="C20" s="31">
        <v>1052.8</v>
      </c>
      <c r="D20" s="36">
        <v>1035.6000000000001</v>
      </c>
      <c r="E20" s="36">
        <v>972.20000000000027</v>
      </c>
      <c r="F20" s="36">
        <v>891.60000000000014</v>
      </c>
      <c r="G20" s="36">
        <v>828.20000000000027</v>
      </c>
      <c r="H20" s="36">
        <v>1116.2000000000003</v>
      </c>
      <c r="I20" s="36">
        <v>1179.6000000000004</v>
      </c>
      <c r="J20" s="36">
        <v>1260.2000000000003</v>
      </c>
      <c r="K20" s="31">
        <v>1099</v>
      </c>
      <c r="L20" s="31">
        <v>955</v>
      </c>
      <c r="M20" s="31">
        <v>115.65049</v>
      </c>
      <c r="N20" s="1"/>
      <c r="O20" s="1"/>
    </row>
    <row r="21" spans="1:15" ht="12" customHeight="1">
      <c r="A21" s="33">
        <v>11</v>
      </c>
      <c r="B21" s="53" t="s">
        <v>52</v>
      </c>
      <c r="C21" s="31">
        <v>837.7</v>
      </c>
      <c r="D21" s="36">
        <v>832.69999999999993</v>
      </c>
      <c r="E21" s="36">
        <v>810.99999999999989</v>
      </c>
      <c r="F21" s="36">
        <v>784.3</v>
      </c>
      <c r="G21" s="36">
        <v>762.59999999999991</v>
      </c>
      <c r="H21" s="36">
        <v>859.39999999999986</v>
      </c>
      <c r="I21" s="36">
        <v>881.09999999999991</v>
      </c>
      <c r="J21" s="36">
        <v>907.79999999999984</v>
      </c>
      <c r="K21" s="31">
        <v>854.4</v>
      </c>
      <c r="L21" s="31">
        <v>806</v>
      </c>
      <c r="M21" s="31">
        <v>159.29818</v>
      </c>
      <c r="N21" s="1"/>
      <c r="O21" s="1"/>
    </row>
    <row r="22" spans="1:15" ht="12" customHeight="1">
      <c r="A22" s="33">
        <v>12</v>
      </c>
      <c r="B22" s="53" t="s">
        <v>843</v>
      </c>
      <c r="C22" s="31">
        <v>446.2</v>
      </c>
      <c r="D22" s="36">
        <v>439.2</v>
      </c>
      <c r="E22" s="36">
        <v>414</v>
      </c>
      <c r="F22" s="36">
        <v>381.8</v>
      </c>
      <c r="G22" s="36">
        <v>356.6</v>
      </c>
      <c r="H22" s="36">
        <v>471.4</v>
      </c>
      <c r="I22" s="36">
        <v>496.59999999999991</v>
      </c>
      <c r="J22" s="36">
        <v>528.79999999999995</v>
      </c>
      <c r="K22" s="31">
        <v>464.4</v>
      </c>
      <c r="L22" s="31">
        <v>407</v>
      </c>
      <c r="M22" s="31">
        <v>674.82614000000001</v>
      </c>
      <c r="N22" s="1"/>
      <c r="O22" s="1"/>
    </row>
    <row r="23" spans="1:15" ht="12.75" customHeight="1">
      <c r="A23" s="33">
        <v>13</v>
      </c>
      <c r="B23" s="53" t="s">
        <v>267</v>
      </c>
      <c r="C23" s="31">
        <v>644.20000000000005</v>
      </c>
      <c r="D23" s="36">
        <v>612.5</v>
      </c>
      <c r="E23" s="36">
        <v>580.70000000000005</v>
      </c>
      <c r="F23" s="36">
        <v>517.20000000000005</v>
      </c>
      <c r="G23" s="36">
        <v>485.40000000000009</v>
      </c>
      <c r="H23" s="36">
        <v>676</v>
      </c>
      <c r="I23" s="36">
        <v>707.8</v>
      </c>
      <c r="J23" s="36">
        <v>771.3</v>
      </c>
      <c r="K23" s="31">
        <v>644.29999999999995</v>
      </c>
      <c r="L23" s="31">
        <v>549</v>
      </c>
      <c r="M23" s="31">
        <v>133.83917</v>
      </c>
      <c r="N23" s="1"/>
      <c r="O23" s="1"/>
    </row>
    <row r="24" spans="1:15" ht="12.75" customHeight="1">
      <c r="A24" s="33">
        <v>14</v>
      </c>
      <c r="B24" s="53" t="s">
        <v>268</v>
      </c>
      <c r="C24" s="31">
        <v>348.45</v>
      </c>
      <c r="D24" s="36">
        <v>339.05</v>
      </c>
      <c r="E24" s="36">
        <v>329.5</v>
      </c>
      <c r="F24" s="36">
        <v>310.55</v>
      </c>
      <c r="G24" s="36">
        <v>301</v>
      </c>
      <c r="H24" s="36">
        <v>358</v>
      </c>
      <c r="I24" s="36">
        <v>367.55000000000007</v>
      </c>
      <c r="J24" s="36">
        <v>386.5</v>
      </c>
      <c r="K24" s="31">
        <v>348.6</v>
      </c>
      <c r="L24" s="31">
        <v>320.10000000000002</v>
      </c>
      <c r="M24" s="31">
        <v>166.78984</v>
      </c>
      <c r="N24" s="1"/>
      <c r="O24" s="1"/>
    </row>
    <row r="25" spans="1:15" ht="12.75" customHeight="1">
      <c r="A25" s="33">
        <v>15</v>
      </c>
      <c r="B25" s="53" t="s">
        <v>46</v>
      </c>
      <c r="C25" s="31">
        <v>170.1</v>
      </c>
      <c r="D25" s="36">
        <v>169.6</v>
      </c>
      <c r="E25" s="36">
        <v>168.35</v>
      </c>
      <c r="F25" s="36">
        <v>166.6</v>
      </c>
      <c r="G25" s="36">
        <v>165.35</v>
      </c>
      <c r="H25" s="36">
        <v>171.35</v>
      </c>
      <c r="I25" s="36">
        <v>172.6</v>
      </c>
      <c r="J25" s="36">
        <v>174.35</v>
      </c>
      <c r="K25" s="31">
        <v>170.85</v>
      </c>
      <c r="L25" s="31">
        <v>167.85</v>
      </c>
      <c r="M25" s="31">
        <v>24.00141</v>
      </c>
      <c r="N25" s="1"/>
      <c r="O25" s="1"/>
    </row>
    <row r="26" spans="1:15" ht="12.75" customHeight="1">
      <c r="A26" s="33">
        <v>16</v>
      </c>
      <c r="B26" s="53" t="s">
        <v>48</v>
      </c>
      <c r="C26" s="31">
        <v>228.35</v>
      </c>
      <c r="D26" s="36">
        <v>229.13333333333335</v>
      </c>
      <c r="E26" s="36">
        <v>226.26666666666671</v>
      </c>
      <c r="F26" s="36">
        <v>224.18333333333337</v>
      </c>
      <c r="G26" s="36">
        <v>221.31666666666672</v>
      </c>
      <c r="H26" s="36">
        <v>231.2166666666667</v>
      </c>
      <c r="I26" s="36">
        <v>234.08333333333331</v>
      </c>
      <c r="J26" s="36">
        <v>236.16666666666669</v>
      </c>
      <c r="K26" s="31">
        <v>232</v>
      </c>
      <c r="L26" s="31">
        <v>227.05</v>
      </c>
      <c r="M26" s="31">
        <v>22.13682</v>
      </c>
      <c r="N26" s="1"/>
      <c r="O26" s="1"/>
    </row>
    <row r="27" spans="1:15" ht="12.75" customHeight="1">
      <c r="A27" s="33">
        <v>17</v>
      </c>
      <c r="B27" s="53" t="s">
        <v>318</v>
      </c>
      <c r="C27" s="31">
        <v>344.35</v>
      </c>
      <c r="D27" s="36">
        <v>345.13333333333338</v>
      </c>
      <c r="E27" s="36">
        <v>342.26666666666677</v>
      </c>
      <c r="F27" s="36">
        <v>340.18333333333339</v>
      </c>
      <c r="G27" s="36">
        <v>337.31666666666678</v>
      </c>
      <c r="H27" s="36">
        <v>347.21666666666675</v>
      </c>
      <c r="I27" s="36">
        <v>350.08333333333343</v>
      </c>
      <c r="J27" s="36">
        <v>352.16666666666674</v>
      </c>
      <c r="K27" s="31">
        <v>348</v>
      </c>
      <c r="L27" s="31">
        <v>343.05</v>
      </c>
      <c r="M27" s="31">
        <v>5.5704700000000003</v>
      </c>
      <c r="N27" s="1"/>
      <c r="O27" s="1"/>
    </row>
    <row r="28" spans="1:15" ht="12.75" customHeight="1">
      <c r="A28" s="33">
        <v>18</v>
      </c>
      <c r="B28" s="53" t="s">
        <v>319</v>
      </c>
      <c r="C28" s="31">
        <v>905.55</v>
      </c>
      <c r="D28" s="36">
        <v>903.93333333333339</v>
      </c>
      <c r="E28" s="36">
        <v>890.76666666666677</v>
      </c>
      <c r="F28" s="36">
        <v>875.98333333333335</v>
      </c>
      <c r="G28" s="36">
        <v>862.81666666666672</v>
      </c>
      <c r="H28" s="36">
        <v>918.71666666666681</v>
      </c>
      <c r="I28" s="36">
        <v>931.88333333333333</v>
      </c>
      <c r="J28" s="36">
        <v>946.66666666666686</v>
      </c>
      <c r="K28" s="31">
        <v>917.1</v>
      </c>
      <c r="L28" s="31">
        <v>889.15</v>
      </c>
      <c r="M28" s="31">
        <v>1.54088</v>
      </c>
      <c r="N28" s="1"/>
      <c r="O28" s="1"/>
    </row>
    <row r="29" spans="1:15" ht="12.75" customHeight="1">
      <c r="A29" s="33">
        <v>19</v>
      </c>
      <c r="B29" s="53" t="s">
        <v>320</v>
      </c>
      <c r="C29" s="31">
        <v>1112.55</v>
      </c>
      <c r="D29" s="36">
        <v>1112.55</v>
      </c>
      <c r="E29" s="36">
        <v>1097.0999999999999</v>
      </c>
      <c r="F29" s="36">
        <v>1081.6499999999999</v>
      </c>
      <c r="G29" s="36">
        <v>1066.1999999999998</v>
      </c>
      <c r="H29" s="36">
        <v>1128</v>
      </c>
      <c r="I29" s="36">
        <v>1143.4500000000003</v>
      </c>
      <c r="J29" s="36">
        <v>1158.9000000000001</v>
      </c>
      <c r="K29" s="31">
        <v>1128</v>
      </c>
      <c r="L29" s="31">
        <v>1097.0999999999999</v>
      </c>
      <c r="M29" s="31">
        <v>3.4970400000000001</v>
      </c>
      <c r="N29" s="1"/>
      <c r="O29" s="1"/>
    </row>
    <row r="30" spans="1:15" ht="12.75" customHeight="1">
      <c r="A30" s="33">
        <v>20</v>
      </c>
      <c r="B30" s="53" t="s">
        <v>314</v>
      </c>
      <c r="C30" s="31">
        <v>3545.1</v>
      </c>
      <c r="D30" s="36">
        <v>3548.25</v>
      </c>
      <c r="E30" s="36">
        <v>3516.5</v>
      </c>
      <c r="F30" s="36">
        <v>3487.9</v>
      </c>
      <c r="G30" s="36">
        <v>3456.15</v>
      </c>
      <c r="H30" s="36">
        <v>3576.85</v>
      </c>
      <c r="I30" s="36">
        <v>3608.6</v>
      </c>
      <c r="J30" s="36">
        <v>3637.2</v>
      </c>
      <c r="K30" s="31">
        <v>3580</v>
      </c>
      <c r="L30" s="31">
        <v>3519.65</v>
      </c>
      <c r="M30" s="31">
        <v>0.49839</v>
      </c>
      <c r="N30" s="1"/>
      <c r="O30" s="1"/>
    </row>
    <row r="31" spans="1:15" ht="12.75" customHeight="1">
      <c r="A31" s="33">
        <v>21</v>
      </c>
      <c r="B31" s="53" t="s">
        <v>321</v>
      </c>
      <c r="C31" s="31">
        <v>1919.6</v>
      </c>
      <c r="D31" s="36">
        <v>1933.7833333333335</v>
      </c>
      <c r="E31" s="36">
        <v>1897.916666666667</v>
      </c>
      <c r="F31" s="36">
        <v>1876.2333333333333</v>
      </c>
      <c r="G31" s="36">
        <v>1840.3666666666668</v>
      </c>
      <c r="H31" s="36">
        <v>1955.4666666666672</v>
      </c>
      <c r="I31" s="36">
        <v>1991.3333333333335</v>
      </c>
      <c r="J31" s="36">
        <v>2013.0166666666673</v>
      </c>
      <c r="K31" s="31">
        <v>1969.65</v>
      </c>
      <c r="L31" s="31">
        <v>1912.1</v>
      </c>
      <c r="M31" s="31">
        <v>0.77476</v>
      </c>
      <c r="N31" s="1"/>
      <c r="O31" s="1"/>
    </row>
    <row r="32" spans="1:15" ht="12.75" customHeight="1">
      <c r="A32" s="33">
        <v>22</v>
      </c>
      <c r="B32" s="53" t="s">
        <v>322</v>
      </c>
      <c r="C32" s="31">
        <v>720.05</v>
      </c>
      <c r="D32" s="36">
        <v>724.4666666666667</v>
      </c>
      <c r="E32" s="36">
        <v>713.58333333333337</v>
      </c>
      <c r="F32" s="36">
        <v>707.11666666666667</v>
      </c>
      <c r="G32" s="36">
        <v>696.23333333333335</v>
      </c>
      <c r="H32" s="36">
        <v>730.93333333333339</v>
      </c>
      <c r="I32" s="36">
        <v>741.81666666666661</v>
      </c>
      <c r="J32" s="36">
        <v>748.28333333333342</v>
      </c>
      <c r="K32" s="31">
        <v>735.35</v>
      </c>
      <c r="L32" s="31">
        <v>718</v>
      </c>
      <c r="M32" s="31">
        <v>0.81303000000000003</v>
      </c>
      <c r="N32" s="1"/>
      <c r="O32" s="1"/>
    </row>
    <row r="33" spans="1:15" ht="12.75" customHeight="1">
      <c r="A33" s="33">
        <v>23</v>
      </c>
      <c r="B33" s="53" t="s">
        <v>53</v>
      </c>
      <c r="C33" s="31">
        <v>4554.2</v>
      </c>
      <c r="D33" s="36">
        <v>4560.9333333333334</v>
      </c>
      <c r="E33" s="36">
        <v>4508.3166666666666</v>
      </c>
      <c r="F33" s="36">
        <v>4462.4333333333334</v>
      </c>
      <c r="G33" s="36">
        <v>4409.8166666666666</v>
      </c>
      <c r="H33" s="36">
        <v>4606.8166666666666</v>
      </c>
      <c r="I33" s="36">
        <v>4659.4333333333334</v>
      </c>
      <c r="J33" s="36">
        <v>4705.3166666666666</v>
      </c>
      <c r="K33" s="31">
        <v>4613.55</v>
      </c>
      <c r="L33" s="31">
        <v>4515.05</v>
      </c>
      <c r="M33" s="31">
        <v>4.0197099999999999</v>
      </c>
      <c r="N33" s="1"/>
      <c r="O33" s="1"/>
    </row>
    <row r="34" spans="1:15" ht="12.75" customHeight="1">
      <c r="A34" s="33">
        <v>24</v>
      </c>
      <c r="B34" s="53" t="s">
        <v>323</v>
      </c>
      <c r="C34" s="31">
        <v>2135.65</v>
      </c>
      <c r="D34" s="36">
        <v>2142.8833333333332</v>
      </c>
      <c r="E34" s="36">
        <v>2125.7666666666664</v>
      </c>
      <c r="F34" s="36">
        <v>2115.8833333333332</v>
      </c>
      <c r="G34" s="36">
        <v>2098.7666666666664</v>
      </c>
      <c r="H34" s="36">
        <v>2152.7666666666664</v>
      </c>
      <c r="I34" s="36">
        <v>2169.8833333333332</v>
      </c>
      <c r="J34" s="36">
        <v>2179.7666666666664</v>
      </c>
      <c r="K34" s="31">
        <v>2160</v>
      </c>
      <c r="L34" s="31">
        <v>2133</v>
      </c>
      <c r="M34" s="31">
        <v>0.23143</v>
      </c>
      <c r="N34" s="1"/>
      <c r="O34" s="1"/>
    </row>
    <row r="35" spans="1:15" ht="12.75" customHeight="1">
      <c r="A35" s="33">
        <v>25</v>
      </c>
      <c r="B35" s="53" t="s">
        <v>899</v>
      </c>
      <c r="C35" s="31">
        <v>700.5</v>
      </c>
      <c r="D35" s="36">
        <v>694.0333333333333</v>
      </c>
      <c r="E35" s="36">
        <v>684.11666666666656</v>
      </c>
      <c r="F35" s="36">
        <v>667.73333333333323</v>
      </c>
      <c r="G35" s="36">
        <v>657.81666666666649</v>
      </c>
      <c r="H35" s="36">
        <v>710.41666666666663</v>
      </c>
      <c r="I35" s="36">
        <v>720.33333333333337</v>
      </c>
      <c r="J35" s="36">
        <v>736.7166666666667</v>
      </c>
      <c r="K35" s="31">
        <v>703.95</v>
      </c>
      <c r="L35" s="31">
        <v>677.65</v>
      </c>
      <c r="M35" s="31">
        <v>16.92623</v>
      </c>
      <c r="N35" s="1"/>
      <c r="O35" s="1"/>
    </row>
    <row r="36" spans="1:15" ht="12.75" customHeight="1">
      <c r="A36" s="33">
        <v>26</v>
      </c>
      <c r="B36" s="53" t="s">
        <v>324</v>
      </c>
      <c r="C36" s="31">
        <v>3133.75</v>
      </c>
      <c r="D36" s="36">
        <v>3187.9333333333329</v>
      </c>
      <c r="E36" s="36">
        <v>3070.8666666666659</v>
      </c>
      <c r="F36" s="36">
        <v>3007.9833333333331</v>
      </c>
      <c r="G36" s="36">
        <v>2890.9166666666661</v>
      </c>
      <c r="H36" s="36">
        <v>3250.8166666666657</v>
      </c>
      <c r="I36" s="36">
        <v>3367.8833333333323</v>
      </c>
      <c r="J36" s="36">
        <v>3430.7666666666655</v>
      </c>
      <c r="K36" s="31">
        <v>3305</v>
      </c>
      <c r="L36" s="31">
        <v>3125.05</v>
      </c>
      <c r="M36" s="31">
        <v>1.14577</v>
      </c>
      <c r="N36" s="1"/>
      <c r="O36" s="1"/>
    </row>
    <row r="37" spans="1:15" ht="12.75" customHeight="1">
      <c r="A37" s="33">
        <v>27</v>
      </c>
      <c r="B37" s="53" t="s">
        <v>54</v>
      </c>
      <c r="C37" s="31">
        <v>431.2</v>
      </c>
      <c r="D37" s="36">
        <v>427.9666666666667</v>
      </c>
      <c r="E37" s="36">
        <v>420.48333333333341</v>
      </c>
      <c r="F37" s="36">
        <v>409.76666666666671</v>
      </c>
      <c r="G37" s="36">
        <v>402.28333333333342</v>
      </c>
      <c r="H37" s="36">
        <v>438.68333333333339</v>
      </c>
      <c r="I37" s="36">
        <v>446.16666666666674</v>
      </c>
      <c r="J37" s="36">
        <v>456.88333333333338</v>
      </c>
      <c r="K37" s="31">
        <v>435.45</v>
      </c>
      <c r="L37" s="31">
        <v>417.25</v>
      </c>
      <c r="M37" s="31">
        <v>76.544929999999994</v>
      </c>
      <c r="N37" s="1"/>
      <c r="O37" s="1"/>
    </row>
    <row r="38" spans="1:15" ht="12.75" customHeight="1">
      <c r="A38" s="33">
        <v>28</v>
      </c>
      <c r="B38" s="53" t="s">
        <v>325</v>
      </c>
      <c r="C38" s="31">
        <v>3069.4</v>
      </c>
      <c r="D38" s="36">
        <v>3108.1333333333332</v>
      </c>
      <c r="E38" s="36">
        <v>3021.2666666666664</v>
      </c>
      <c r="F38" s="36">
        <v>2973.1333333333332</v>
      </c>
      <c r="G38" s="36">
        <v>2886.2666666666664</v>
      </c>
      <c r="H38" s="36">
        <v>3156.2666666666664</v>
      </c>
      <c r="I38" s="36">
        <v>3243.1333333333332</v>
      </c>
      <c r="J38" s="36">
        <v>3291.2666666666664</v>
      </c>
      <c r="K38" s="31">
        <v>3195</v>
      </c>
      <c r="L38" s="31">
        <v>3060</v>
      </c>
      <c r="M38" s="31">
        <v>12.952260000000001</v>
      </c>
      <c r="N38" s="1"/>
      <c r="O38" s="1"/>
    </row>
    <row r="39" spans="1:15" ht="12.75" customHeight="1">
      <c r="A39" s="33">
        <v>29</v>
      </c>
      <c r="B39" s="53" t="s">
        <v>326</v>
      </c>
      <c r="C39" s="31">
        <v>955.5</v>
      </c>
      <c r="D39" s="36">
        <v>953.31666666666661</v>
      </c>
      <c r="E39" s="36">
        <v>948.73333333333323</v>
      </c>
      <c r="F39" s="36">
        <v>941.96666666666658</v>
      </c>
      <c r="G39" s="36">
        <v>937.38333333333321</v>
      </c>
      <c r="H39" s="36">
        <v>960.08333333333326</v>
      </c>
      <c r="I39" s="36">
        <v>964.66666666666674</v>
      </c>
      <c r="J39" s="36">
        <v>971.43333333333328</v>
      </c>
      <c r="K39" s="31">
        <v>957.9</v>
      </c>
      <c r="L39" s="31">
        <v>946.55</v>
      </c>
      <c r="M39" s="31">
        <v>7.6640600000000001</v>
      </c>
      <c r="N39" s="1"/>
      <c r="O39" s="1"/>
    </row>
    <row r="40" spans="1:15" ht="12.75" customHeight="1">
      <c r="A40" s="33">
        <v>30</v>
      </c>
      <c r="B40" s="53" t="s">
        <v>845</v>
      </c>
      <c r="C40" s="31">
        <v>5449.05</v>
      </c>
      <c r="D40" s="36">
        <v>5523.0166666666664</v>
      </c>
      <c r="E40" s="36">
        <v>5351.0333333333328</v>
      </c>
      <c r="F40" s="36">
        <v>5253.0166666666664</v>
      </c>
      <c r="G40" s="36">
        <v>5081.0333333333328</v>
      </c>
      <c r="H40" s="36">
        <v>5621.0333333333328</v>
      </c>
      <c r="I40" s="36">
        <v>5793.0166666666664</v>
      </c>
      <c r="J40" s="36">
        <v>5891.0333333333328</v>
      </c>
      <c r="K40" s="31">
        <v>5695</v>
      </c>
      <c r="L40" s="31">
        <v>5425</v>
      </c>
      <c r="M40" s="31">
        <v>1.4477100000000001</v>
      </c>
      <c r="N40" s="1"/>
      <c r="O40" s="1"/>
    </row>
    <row r="41" spans="1:15" ht="12.75" customHeight="1">
      <c r="A41" s="33">
        <v>31</v>
      </c>
      <c r="B41" s="53" t="s">
        <v>315</v>
      </c>
      <c r="C41" s="31">
        <v>1661.75</v>
      </c>
      <c r="D41" s="36">
        <v>1675.8833333333332</v>
      </c>
      <c r="E41" s="36">
        <v>1641.8666666666663</v>
      </c>
      <c r="F41" s="36">
        <v>1621.9833333333331</v>
      </c>
      <c r="G41" s="36">
        <v>1587.9666666666662</v>
      </c>
      <c r="H41" s="36">
        <v>1695.7666666666664</v>
      </c>
      <c r="I41" s="36">
        <v>1729.7833333333333</v>
      </c>
      <c r="J41" s="36">
        <v>1749.6666666666665</v>
      </c>
      <c r="K41" s="31">
        <v>1709.9</v>
      </c>
      <c r="L41" s="31">
        <v>1656</v>
      </c>
      <c r="M41" s="31">
        <v>12.308909999999999</v>
      </c>
      <c r="N41" s="1"/>
      <c r="O41" s="1"/>
    </row>
    <row r="42" spans="1:15" ht="12.75" customHeight="1">
      <c r="A42" s="33">
        <v>32</v>
      </c>
      <c r="B42" s="53" t="s">
        <v>55</v>
      </c>
      <c r="C42" s="31">
        <v>5366.8</v>
      </c>
      <c r="D42" s="36">
        <v>5377.55</v>
      </c>
      <c r="E42" s="36">
        <v>5330.25</v>
      </c>
      <c r="F42" s="36">
        <v>5293.7</v>
      </c>
      <c r="G42" s="36">
        <v>5246.4</v>
      </c>
      <c r="H42" s="36">
        <v>5414.1</v>
      </c>
      <c r="I42" s="36">
        <v>5461.4000000000015</v>
      </c>
      <c r="J42" s="36">
        <v>5497.9500000000007</v>
      </c>
      <c r="K42" s="31">
        <v>5424.85</v>
      </c>
      <c r="L42" s="31">
        <v>5341</v>
      </c>
      <c r="M42" s="31">
        <v>3.6274600000000001</v>
      </c>
      <c r="N42" s="1"/>
      <c r="O42" s="1"/>
    </row>
    <row r="43" spans="1:15" ht="12.75" customHeight="1">
      <c r="A43" s="33">
        <v>33</v>
      </c>
      <c r="B43" s="53" t="s">
        <v>57</v>
      </c>
      <c r="C43" s="31">
        <v>422.6</v>
      </c>
      <c r="D43" s="36">
        <v>420.18333333333339</v>
      </c>
      <c r="E43" s="36">
        <v>417.01666666666677</v>
      </c>
      <c r="F43" s="36">
        <v>411.43333333333339</v>
      </c>
      <c r="G43" s="36">
        <v>408.26666666666677</v>
      </c>
      <c r="H43" s="36">
        <v>425.76666666666677</v>
      </c>
      <c r="I43" s="36">
        <v>428.93333333333339</v>
      </c>
      <c r="J43" s="36">
        <v>434.51666666666677</v>
      </c>
      <c r="K43" s="31">
        <v>423.35</v>
      </c>
      <c r="L43" s="31">
        <v>414.6</v>
      </c>
      <c r="M43" s="31">
        <v>7.16242</v>
      </c>
      <c r="N43" s="1"/>
      <c r="O43" s="1"/>
    </row>
    <row r="44" spans="1:15" ht="12.75" customHeight="1">
      <c r="A44" s="33">
        <v>34</v>
      </c>
      <c r="B44" s="53" t="s">
        <v>327</v>
      </c>
      <c r="C44" s="31">
        <v>284.2</v>
      </c>
      <c r="D44" s="36">
        <v>284.63333333333338</v>
      </c>
      <c r="E44" s="36">
        <v>282.51666666666677</v>
      </c>
      <c r="F44" s="36">
        <v>280.83333333333337</v>
      </c>
      <c r="G44" s="36">
        <v>278.71666666666675</v>
      </c>
      <c r="H44" s="36">
        <v>286.31666666666678</v>
      </c>
      <c r="I44" s="36">
        <v>288.43333333333345</v>
      </c>
      <c r="J44" s="36">
        <v>290.11666666666679</v>
      </c>
      <c r="K44" s="31">
        <v>286.75</v>
      </c>
      <c r="L44" s="31">
        <v>282.95</v>
      </c>
      <c r="M44" s="31">
        <v>1.92177</v>
      </c>
      <c r="N44" s="1"/>
      <c r="O44" s="1"/>
    </row>
    <row r="45" spans="1:15" ht="12.75" customHeight="1">
      <c r="A45" s="33">
        <v>35</v>
      </c>
      <c r="B45" s="53" t="s">
        <v>844</v>
      </c>
      <c r="C45" s="31">
        <v>552.79999999999995</v>
      </c>
      <c r="D45" s="36">
        <v>556.76666666666654</v>
      </c>
      <c r="E45" s="36">
        <v>545.1333333333331</v>
      </c>
      <c r="F45" s="36">
        <v>537.46666666666658</v>
      </c>
      <c r="G45" s="36">
        <v>525.83333333333314</v>
      </c>
      <c r="H45" s="36">
        <v>564.43333333333305</v>
      </c>
      <c r="I45" s="36">
        <v>576.06666666666649</v>
      </c>
      <c r="J45" s="36">
        <v>583.73333333333301</v>
      </c>
      <c r="K45" s="31">
        <v>568.4</v>
      </c>
      <c r="L45" s="31">
        <v>549.1</v>
      </c>
      <c r="M45" s="31">
        <v>4.1993099999999997</v>
      </c>
      <c r="N45" s="1"/>
      <c r="O45" s="1"/>
    </row>
    <row r="46" spans="1:15" ht="12.75" customHeight="1">
      <c r="A46" s="33">
        <v>36</v>
      </c>
      <c r="B46" s="53" t="s">
        <v>328</v>
      </c>
      <c r="C46" s="31">
        <v>558.20000000000005</v>
      </c>
      <c r="D46" s="36">
        <v>560.68333333333339</v>
      </c>
      <c r="E46" s="36">
        <v>550.51666666666677</v>
      </c>
      <c r="F46" s="36">
        <v>542.83333333333337</v>
      </c>
      <c r="G46" s="36">
        <v>532.66666666666674</v>
      </c>
      <c r="H46" s="36">
        <v>568.36666666666679</v>
      </c>
      <c r="I46" s="36">
        <v>578.5333333333333</v>
      </c>
      <c r="J46" s="36">
        <v>586.21666666666681</v>
      </c>
      <c r="K46" s="31">
        <v>570.85</v>
      </c>
      <c r="L46" s="31">
        <v>553</v>
      </c>
      <c r="M46" s="31">
        <v>0.49714999999999998</v>
      </c>
      <c r="N46" s="1"/>
      <c r="O46" s="1"/>
    </row>
    <row r="47" spans="1:15" ht="12.75" customHeight="1">
      <c r="A47" s="33">
        <v>37</v>
      </c>
      <c r="B47" s="53" t="s">
        <v>58</v>
      </c>
      <c r="C47" s="31">
        <v>178.95</v>
      </c>
      <c r="D47" s="36">
        <v>179.36666666666667</v>
      </c>
      <c r="E47" s="36">
        <v>177.73333333333335</v>
      </c>
      <c r="F47" s="36">
        <v>176.51666666666668</v>
      </c>
      <c r="G47" s="36">
        <v>174.88333333333335</v>
      </c>
      <c r="H47" s="36">
        <v>180.58333333333334</v>
      </c>
      <c r="I47" s="36">
        <v>182.21666666666667</v>
      </c>
      <c r="J47" s="36">
        <v>183.43333333333334</v>
      </c>
      <c r="K47" s="31">
        <v>181</v>
      </c>
      <c r="L47" s="31">
        <v>178.15</v>
      </c>
      <c r="M47" s="31">
        <v>83.458250000000007</v>
      </c>
      <c r="N47" s="1"/>
      <c r="O47" s="1"/>
    </row>
    <row r="48" spans="1:15" ht="12.75" customHeight="1">
      <c r="A48" s="33">
        <v>38</v>
      </c>
      <c r="B48" s="53" t="s">
        <v>60</v>
      </c>
      <c r="C48" s="31">
        <v>3148.35</v>
      </c>
      <c r="D48" s="36">
        <v>3148.1666666666665</v>
      </c>
      <c r="E48" s="36">
        <v>3136.333333333333</v>
      </c>
      <c r="F48" s="36">
        <v>3124.3166666666666</v>
      </c>
      <c r="G48" s="36">
        <v>3112.4833333333331</v>
      </c>
      <c r="H48" s="36">
        <v>3160.1833333333329</v>
      </c>
      <c r="I48" s="36">
        <v>3172.016666666666</v>
      </c>
      <c r="J48" s="36">
        <v>3184.0333333333328</v>
      </c>
      <c r="K48" s="31">
        <v>3160</v>
      </c>
      <c r="L48" s="31">
        <v>3136.15</v>
      </c>
      <c r="M48" s="31">
        <v>6.4788300000000003</v>
      </c>
      <c r="N48" s="1"/>
      <c r="O48" s="1"/>
    </row>
    <row r="49" spans="1:15" ht="12.75" customHeight="1">
      <c r="A49" s="33">
        <v>39</v>
      </c>
      <c r="B49" s="53" t="s">
        <v>329</v>
      </c>
      <c r="C49" s="31">
        <v>332.65</v>
      </c>
      <c r="D49" s="36">
        <v>334.88333333333327</v>
      </c>
      <c r="E49" s="36">
        <v>325.81666666666655</v>
      </c>
      <c r="F49" s="36">
        <v>318.98333333333329</v>
      </c>
      <c r="G49" s="36">
        <v>309.91666666666657</v>
      </c>
      <c r="H49" s="36">
        <v>341.71666666666653</v>
      </c>
      <c r="I49" s="36">
        <v>350.78333333333325</v>
      </c>
      <c r="J49" s="36">
        <v>357.6166666666665</v>
      </c>
      <c r="K49" s="31">
        <v>343.95</v>
      </c>
      <c r="L49" s="31">
        <v>328.05</v>
      </c>
      <c r="M49" s="31">
        <v>9.6339799999999993</v>
      </c>
      <c r="N49" s="1"/>
      <c r="O49" s="1"/>
    </row>
    <row r="50" spans="1:15" ht="12.75" customHeight="1">
      <c r="A50" s="33">
        <v>40</v>
      </c>
      <c r="B50" s="53" t="s">
        <v>61</v>
      </c>
      <c r="C50" s="31">
        <v>1932.55</v>
      </c>
      <c r="D50" s="36">
        <v>1930.8999999999999</v>
      </c>
      <c r="E50" s="36">
        <v>1915.7499999999998</v>
      </c>
      <c r="F50" s="36">
        <v>1898.9499999999998</v>
      </c>
      <c r="G50" s="36">
        <v>1883.7999999999997</v>
      </c>
      <c r="H50" s="36">
        <v>1947.6999999999998</v>
      </c>
      <c r="I50" s="36">
        <v>1962.85</v>
      </c>
      <c r="J50" s="36">
        <v>1979.6499999999999</v>
      </c>
      <c r="K50" s="31">
        <v>1946.05</v>
      </c>
      <c r="L50" s="31">
        <v>1914.1</v>
      </c>
      <c r="M50" s="31">
        <v>2.4701</v>
      </c>
      <c r="N50" s="1"/>
      <c r="O50" s="1"/>
    </row>
    <row r="51" spans="1:15" ht="12.75" customHeight="1">
      <c r="A51" s="33">
        <v>41</v>
      </c>
      <c r="B51" s="53" t="s">
        <v>62</v>
      </c>
      <c r="C51" s="31">
        <v>6525.55</v>
      </c>
      <c r="D51" s="36">
        <v>6543.2666666666664</v>
      </c>
      <c r="E51" s="36">
        <v>6496.5333333333328</v>
      </c>
      <c r="F51" s="36">
        <v>6467.5166666666664</v>
      </c>
      <c r="G51" s="36">
        <v>6420.7833333333328</v>
      </c>
      <c r="H51" s="36">
        <v>6572.2833333333328</v>
      </c>
      <c r="I51" s="36">
        <v>6619.0166666666664</v>
      </c>
      <c r="J51" s="36">
        <v>6648.0333333333328</v>
      </c>
      <c r="K51" s="31">
        <v>6590</v>
      </c>
      <c r="L51" s="31">
        <v>6514.25</v>
      </c>
      <c r="M51" s="31">
        <v>0.51856999999999998</v>
      </c>
      <c r="N51" s="1"/>
      <c r="O51" s="1"/>
    </row>
    <row r="52" spans="1:15" ht="12.75" customHeight="1">
      <c r="A52" s="33">
        <v>42</v>
      </c>
      <c r="B52" s="53" t="s">
        <v>64</v>
      </c>
      <c r="C52" s="31">
        <v>737.15</v>
      </c>
      <c r="D52" s="36">
        <v>732.68333333333339</v>
      </c>
      <c r="E52" s="36">
        <v>722.66666666666674</v>
      </c>
      <c r="F52" s="36">
        <v>708.18333333333339</v>
      </c>
      <c r="G52" s="36">
        <v>698.16666666666674</v>
      </c>
      <c r="H52" s="36">
        <v>747.16666666666674</v>
      </c>
      <c r="I52" s="36">
        <v>757.18333333333339</v>
      </c>
      <c r="J52" s="36">
        <v>771.66666666666674</v>
      </c>
      <c r="K52" s="31">
        <v>742.7</v>
      </c>
      <c r="L52" s="31">
        <v>718.2</v>
      </c>
      <c r="M52" s="31">
        <v>15.212149999999999</v>
      </c>
      <c r="N52" s="1"/>
      <c r="O52" s="1"/>
    </row>
    <row r="53" spans="1:15" ht="12.75" customHeight="1">
      <c r="A53" s="33">
        <v>43</v>
      </c>
      <c r="B53" s="53" t="s">
        <v>65</v>
      </c>
      <c r="C53" s="31">
        <v>1016.15</v>
      </c>
      <c r="D53" s="36">
        <v>1020.1</v>
      </c>
      <c r="E53" s="36">
        <v>1005.45</v>
      </c>
      <c r="F53" s="36">
        <v>994.75</v>
      </c>
      <c r="G53" s="36">
        <v>980.1</v>
      </c>
      <c r="H53" s="36">
        <v>1030.8000000000002</v>
      </c>
      <c r="I53" s="36">
        <v>1045.4499999999998</v>
      </c>
      <c r="J53" s="36">
        <v>1056.1500000000001</v>
      </c>
      <c r="K53" s="31">
        <v>1034.75</v>
      </c>
      <c r="L53" s="31">
        <v>1009.4</v>
      </c>
      <c r="M53" s="31">
        <v>23.657080000000001</v>
      </c>
      <c r="N53" s="1"/>
      <c r="O53" s="1"/>
    </row>
    <row r="54" spans="1:15" ht="12.75" customHeight="1">
      <c r="A54" s="33">
        <v>44</v>
      </c>
      <c r="B54" s="53" t="s">
        <v>330</v>
      </c>
      <c r="C54" s="31">
        <v>393.3</v>
      </c>
      <c r="D54" s="36">
        <v>395.76666666666665</v>
      </c>
      <c r="E54" s="36">
        <v>390.5333333333333</v>
      </c>
      <c r="F54" s="36">
        <v>387.76666666666665</v>
      </c>
      <c r="G54" s="36">
        <v>382.5333333333333</v>
      </c>
      <c r="H54" s="36">
        <v>398.5333333333333</v>
      </c>
      <c r="I54" s="36">
        <v>403.76666666666665</v>
      </c>
      <c r="J54" s="36">
        <v>406.5333333333333</v>
      </c>
      <c r="K54" s="31">
        <v>401</v>
      </c>
      <c r="L54" s="31">
        <v>393</v>
      </c>
      <c r="M54" s="31">
        <v>1.02719</v>
      </c>
      <c r="N54" s="1"/>
      <c r="O54" s="1"/>
    </row>
    <row r="55" spans="1:15" ht="12.75" customHeight="1">
      <c r="A55" s="33">
        <v>45</v>
      </c>
      <c r="B55" s="53" t="s">
        <v>269</v>
      </c>
      <c r="C55" s="31">
        <v>3912.15</v>
      </c>
      <c r="D55" s="36">
        <v>3887.0499999999997</v>
      </c>
      <c r="E55" s="36">
        <v>3840.0999999999995</v>
      </c>
      <c r="F55" s="36">
        <v>3768.0499999999997</v>
      </c>
      <c r="G55" s="36">
        <v>3721.0999999999995</v>
      </c>
      <c r="H55" s="36">
        <v>3959.0999999999995</v>
      </c>
      <c r="I55" s="36">
        <v>4006.0499999999993</v>
      </c>
      <c r="J55" s="36">
        <v>4078.0999999999995</v>
      </c>
      <c r="K55" s="31">
        <v>3934</v>
      </c>
      <c r="L55" s="31">
        <v>3815</v>
      </c>
      <c r="M55" s="31">
        <v>4.4970499999999998</v>
      </c>
      <c r="N55" s="1"/>
      <c r="O55" s="1"/>
    </row>
    <row r="56" spans="1:15" ht="12" customHeight="1">
      <c r="A56" s="33">
        <v>46</v>
      </c>
      <c r="B56" s="53" t="s">
        <v>66</v>
      </c>
      <c r="C56" s="31">
        <v>1021.15</v>
      </c>
      <c r="D56" s="36">
        <v>1017.4499999999999</v>
      </c>
      <c r="E56" s="36">
        <v>1012.9499999999998</v>
      </c>
      <c r="F56" s="36">
        <v>1004.7499999999999</v>
      </c>
      <c r="G56" s="36">
        <v>1000.2499999999998</v>
      </c>
      <c r="H56" s="36">
        <v>1025.6499999999999</v>
      </c>
      <c r="I56" s="36">
        <v>1030.1500000000001</v>
      </c>
      <c r="J56" s="36">
        <v>1038.3499999999999</v>
      </c>
      <c r="K56" s="31">
        <v>1021.95</v>
      </c>
      <c r="L56" s="31">
        <v>1009.25</v>
      </c>
      <c r="M56" s="31">
        <v>61.733840000000001</v>
      </c>
      <c r="N56" s="1"/>
      <c r="O56" s="1"/>
    </row>
    <row r="57" spans="1:15" ht="12.75" customHeight="1">
      <c r="A57" s="33">
        <v>47</v>
      </c>
      <c r="B57" s="53" t="s">
        <v>67</v>
      </c>
      <c r="C57" s="31">
        <v>5998.15</v>
      </c>
      <c r="D57" s="36">
        <v>5983.2666666666664</v>
      </c>
      <c r="E57" s="36">
        <v>5926.8833333333332</v>
      </c>
      <c r="F57" s="36">
        <v>5855.6166666666668</v>
      </c>
      <c r="G57" s="36">
        <v>5799.2333333333336</v>
      </c>
      <c r="H57" s="36">
        <v>6054.5333333333328</v>
      </c>
      <c r="I57" s="36">
        <v>6110.9166666666661</v>
      </c>
      <c r="J57" s="36">
        <v>6182.1833333333325</v>
      </c>
      <c r="K57" s="31">
        <v>6039.65</v>
      </c>
      <c r="L57" s="31">
        <v>5912</v>
      </c>
      <c r="M57" s="31">
        <v>3.8053499999999998</v>
      </c>
      <c r="N57" s="1"/>
      <c r="O57" s="1"/>
    </row>
    <row r="58" spans="1:15" ht="12.75" customHeight="1">
      <c r="A58" s="33">
        <v>48</v>
      </c>
      <c r="B58" s="53" t="s">
        <v>70</v>
      </c>
      <c r="C58" s="31">
        <v>7127.55</v>
      </c>
      <c r="D58" s="36">
        <v>7097.4833333333327</v>
      </c>
      <c r="E58" s="36">
        <v>7059.9666666666653</v>
      </c>
      <c r="F58" s="36">
        <v>6992.3833333333323</v>
      </c>
      <c r="G58" s="36">
        <v>6954.866666666665</v>
      </c>
      <c r="H58" s="36">
        <v>7165.0666666666657</v>
      </c>
      <c r="I58" s="36">
        <v>7202.5833333333339</v>
      </c>
      <c r="J58" s="36">
        <v>7270.1666666666661</v>
      </c>
      <c r="K58" s="31">
        <v>7135</v>
      </c>
      <c r="L58" s="31">
        <v>7029.9</v>
      </c>
      <c r="M58" s="31">
        <v>7.2815799999999999</v>
      </c>
      <c r="N58" s="1"/>
      <c r="O58" s="1"/>
    </row>
    <row r="59" spans="1:15" ht="12.75" customHeight="1">
      <c r="A59" s="33">
        <v>49</v>
      </c>
      <c r="B59" s="53" t="s">
        <v>69</v>
      </c>
      <c r="C59" s="31">
        <v>1654.4</v>
      </c>
      <c r="D59" s="36">
        <v>1642.9666666666665</v>
      </c>
      <c r="E59" s="36">
        <v>1628.9333333333329</v>
      </c>
      <c r="F59" s="36">
        <v>1603.4666666666665</v>
      </c>
      <c r="G59" s="36">
        <v>1589.4333333333329</v>
      </c>
      <c r="H59" s="36">
        <v>1668.4333333333329</v>
      </c>
      <c r="I59" s="36">
        <v>1682.4666666666662</v>
      </c>
      <c r="J59" s="36">
        <v>1707.9333333333329</v>
      </c>
      <c r="K59" s="31">
        <v>1657</v>
      </c>
      <c r="L59" s="31">
        <v>1617.5</v>
      </c>
      <c r="M59" s="31">
        <v>15.644780000000001</v>
      </c>
      <c r="N59" s="1"/>
      <c r="O59" s="1"/>
    </row>
    <row r="60" spans="1:15" ht="12.75" customHeight="1">
      <c r="A60" s="33">
        <v>50</v>
      </c>
      <c r="B60" s="53" t="s">
        <v>270</v>
      </c>
      <c r="C60" s="31">
        <v>7320.7</v>
      </c>
      <c r="D60" s="36">
        <v>7366.9000000000005</v>
      </c>
      <c r="E60" s="36">
        <v>7253.8000000000011</v>
      </c>
      <c r="F60" s="36">
        <v>7186.9000000000005</v>
      </c>
      <c r="G60" s="36">
        <v>7073.8000000000011</v>
      </c>
      <c r="H60" s="36">
        <v>7433.8000000000011</v>
      </c>
      <c r="I60" s="36">
        <v>7546.9000000000015</v>
      </c>
      <c r="J60" s="36">
        <v>7613.8000000000011</v>
      </c>
      <c r="K60" s="31">
        <v>7480</v>
      </c>
      <c r="L60" s="31">
        <v>7300</v>
      </c>
      <c r="M60" s="31">
        <v>0.19597000000000001</v>
      </c>
      <c r="N60" s="1"/>
      <c r="O60" s="1"/>
    </row>
    <row r="61" spans="1:15" ht="12.75" customHeight="1">
      <c r="A61" s="33">
        <v>51</v>
      </c>
      <c r="B61" s="53" t="s">
        <v>334</v>
      </c>
      <c r="C61" s="31">
        <v>2015.05</v>
      </c>
      <c r="D61" s="36">
        <v>2020.0333333333335</v>
      </c>
      <c r="E61" s="36">
        <v>2000.0666666666671</v>
      </c>
      <c r="F61" s="36">
        <v>1985.0833333333335</v>
      </c>
      <c r="G61" s="36">
        <v>1965.116666666667</v>
      </c>
      <c r="H61" s="36">
        <v>2035.0166666666671</v>
      </c>
      <c r="I61" s="36">
        <v>2054.9833333333336</v>
      </c>
      <c r="J61" s="36">
        <v>2069.9666666666672</v>
      </c>
      <c r="K61" s="31">
        <v>2040</v>
      </c>
      <c r="L61" s="31">
        <v>2005.05</v>
      </c>
      <c r="M61" s="31">
        <v>0.32629999999999998</v>
      </c>
      <c r="N61" s="1"/>
      <c r="O61" s="1"/>
    </row>
    <row r="62" spans="1:15" ht="12.75" customHeight="1">
      <c r="A62" s="33">
        <v>52</v>
      </c>
      <c r="B62" s="53" t="s">
        <v>71</v>
      </c>
      <c r="C62" s="31">
        <v>2619.9499999999998</v>
      </c>
      <c r="D62" s="36">
        <v>2606.8666666666663</v>
      </c>
      <c r="E62" s="36">
        <v>2583.8833333333328</v>
      </c>
      <c r="F62" s="36">
        <v>2547.8166666666666</v>
      </c>
      <c r="G62" s="36">
        <v>2524.833333333333</v>
      </c>
      <c r="H62" s="36">
        <v>2642.9333333333325</v>
      </c>
      <c r="I62" s="36">
        <v>2665.9166666666661</v>
      </c>
      <c r="J62" s="36">
        <v>2701.9833333333322</v>
      </c>
      <c r="K62" s="31">
        <v>2629.85</v>
      </c>
      <c r="L62" s="31">
        <v>2570.8000000000002</v>
      </c>
      <c r="M62" s="31">
        <v>4.2334899999999998</v>
      </c>
      <c r="N62" s="1"/>
      <c r="O62" s="1"/>
    </row>
    <row r="63" spans="1:15" ht="12.75" customHeight="1">
      <c r="A63" s="33">
        <v>53</v>
      </c>
      <c r="B63" s="53" t="s">
        <v>72</v>
      </c>
      <c r="C63" s="31">
        <v>468.25</v>
      </c>
      <c r="D63" s="36">
        <v>467</v>
      </c>
      <c r="E63" s="36">
        <v>461</v>
      </c>
      <c r="F63" s="36">
        <v>453.75</v>
      </c>
      <c r="G63" s="36">
        <v>447.75</v>
      </c>
      <c r="H63" s="36">
        <v>474.25</v>
      </c>
      <c r="I63" s="36">
        <v>480.25</v>
      </c>
      <c r="J63" s="36">
        <v>487.5</v>
      </c>
      <c r="K63" s="31">
        <v>473</v>
      </c>
      <c r="L63" s="31">
        <v>459.75</v>
      </c>
      <c r="M63" s="31">
        <v>25.18948</v>
      </c>
      <c r="N63" s="1"/>
      <c r="O63" s="1"/>
    </row>
    <row r="64" spans="1:15" ht="12.75" customHeight="1">
      <c r="A64" s="33">
        <v>54</v>
      </c>
      <c r="B64" s="53" t="s">
        <v>73</v>
      </c>
      <c r="C64" s="31">
        <v>216.85</v>
      </c>
      <c r="D64" s="36">
        <v>216.05000000000004</v>
      </c>
      <c r="E64" s="36">
        <v>213.60000000000008</v>
      </c>
      <c r="F64" s="36">
        <v>210.35000000000005</v>
      </c>
      <c r="G64" s="36">
        <v>207.90000000000009</v>
      </c>
      <c r="H64" s="36">
        <v>219.30000000000007</v>
      </c>
      <c r="I64" s="36">
        <v>221.75000000000006</v>
      </c>
      <c r="J64" s="36">
        <v>225.00000000000006</v>
      </c>
      <c r="K64" s="31">
        <v>218.5</v>
      </c>
      <c r="L64" s="31">
        <v>212.8</v>
      </c>
      <c r="M64" s="31">
        <v>101.54652</v>
      </c>
      <c r="N64" s="1"/>
      <c r="O64" s="1"/>
    </row>
    <row r="65" spans="1:15" ht="12.75" customHeight="1">
      <c r="A65" s="33">
        <v>55</v>
      </c>
      <c r="B65" s="53" t="s">
        <v>74</v>
      </c>
      <c r="C65" s="31">
        <v>196.55</v>
      </c>
      <c r="D65" s="36">
        <v>195.96666666666667</v>
      </c>
      <c r="E65" s="36">
        <v>193.33333333333334</v>
      </c>
      <c r="F65" s="36">
        <v>190.11666666666667</v>
      </c>
      <c r="G65" s="36">
        <v>187.48333333333335</v>
      </c>
      <c r="H65" s="36">
        <v>199.18333333333334</v>
      </c>
      <c r="I65" s="36">
        <v>201.81666666666666</v>
      </c>
      <c r="J65" s="36">
        <v>205.03333333333333</v>
      </c>
      <c r="K65" s="31">
        <v>198.6</v>
      </c>
      <c r="L65" s="31">
        <v>192.75</v>
      </c>
      <c r="M65" s="31">
        <v>123.82178</v>
      </c>
      <c r="N65" s="1"/>
      <c r="O65" s="1"/>
    </row>
    <row r="66" spans="1:15" ht="12.75" customHeight="1">
      <c r="A66" s="33">
        <v>56</v>
      </c>
      <c r="B66" s="53" t="s">
        <v>271</v>
      </c>
      <c r="C66" s="31">
        <v>105.1</v>
      </c>
      <c r="D66" s="36">
        <v>104.90000000000002</v>
      </c>
      <c r="E66" s="36">
        <v>103.10000000000004</v>
      </c>
      <c r="F66" s="36">
        <v>101.10000000000002</v>
      </c>
      <c r="G66" s="36">
        <v>99.30000000000004</v>
      </c>
      <c r="H66" s="36">
        <v>106.90000000000003</v>
      </c>
      <c r="I66" s="36">
        <v>108.70000000000002</v>
      </c>
      <c r="J66" s="36">
        <v>110.70000000000003</v>
      </c>
      <c r="K66" s="31">
        <v>106.7</v>
      </c>
      <c r="L66" s="31">
        <v>102.9</v>
      </c>
      <c r="M66" s="31">
        <v>72.488889999999998</v>
      </c>
      <c r="N66" s="1"/>
      <c r="O66" s="1"/>
    </row>
    <row r="67" spans="1:15" ht="12.75" customHeight="1">
      <c r="A67" s="33">
        <v>57</v>
      </c>
      <c r="B67" s="53" t="s">
        <v>335</v>
      </c>
      <c r="C67" s="31">
        <v>44.15</v>
      </c>
      <c r="D67" s="36">
        <v>43.849999999999994</v>
      </c>
      <c r="E67" s="36">
        <v>43.149999999999991</v>
      </c>
      <c r="F67" s="36">
        <v>42.15</v>
      </c>
      <c r="G67" s="36">
        <v>41.449999999999996</v>
      </c>
      <c r="H67" s="36">
        <v>44.849999999999987</v>
      </c>
      <c r="I67" s="36">
        <v>45.54999999999999</v>
      </c>
      <c r="J67" s="36">
        <v>46.549999999999983</v>
      </c>
      <c r="K67" s="31">
        <v>44.55</v>
      </c>
      <c r="L67" s="31">
        <v>42.85</v>
      </c>
      <c r="M67" s="31">
        <v>176.33086</v>
      </c>
      <c r="N67" s="1"/>
      <c r="O67" s="1"/>
    </row>
    <row r="68" spans="1:15" ht="12.75" customHeight="1">
      <c r="A68" s="33">
        <v>58</v>
      </c>
      <c r="B68" s="53" t="s">
        <v>331</v>
      </c>
      <c r="C68" s="31">
        <v>2945.1</v>
      </c>
      <c r="D68" s="36">
        <v>2992.7000000000003</v>
      </c>
      <c r="E68" s="36">
        <v>2885.5000000000005</v>
      </c>
      <c r="F68" s="36">
        <v>2825.9</v>
      </c>
      <c r="G68" s="36">
        <v>2718.7000000000003</v>
      </c>
      <c r="H68" s="36">
        <v>3052.3000000000006</v>
      </c>
      <c r="I68" s="36">
        <v>3159.5000000000005</v>
      </c>
      <c r="J68" s="36">
        <v>3219.1000000000008</v>
      </c>
      <c r="K68" s="31">
        <v>3099.9</v>
      </c>
      <c r="L68" s="31">
        <v>2933.1</v>
      </c>
      <c r="M68" s="31">
        <v>0.26784999999999998</v>
      </c>
      <c r="N68" s="1"/>
      <c r="O68" s="1"/>
    </row>
    <row r="69" spans="1:15" ht="12.75" customHeight="1">
      <c r="A69" s="33">
        <v>59</v>
      </c>
      <c r="B69" s="53" t="s">
        <v>75</v>
      </c>
      <c r="C69" s="31">
        <v>1617.1</v>
      </c>
      <c r="D69" s="36">
        <v>1615.3499999999997</v>
      </c>
      <c r="E69" s="36">
        <v>1601.8999999999994</v>
      </c>
      <c r="F69" s="36">
        <v>1586.6999999999998</v>
      </c>
      <c r="G69" s="36">
        <v>1573.2499999999995</v>
      </c>
      <c r="H69" s="36">
        <v>1630.5499999999993</v>
      </c>
      <c r="I69" s="36">
        <v>1643.9999999999995</v>
      </c>
      <c r="J69" s="36">
        <v>1659.1999999999991</v>
      </c>
      <c r="K69" s="31">
        <v>1628.8</v>
      </c>
      <c r="L69" s="31">
        <v>1600.15</v>
      </c>
      <c r="M69" s="31">
        <v>1.8004100000000001</v>
      </c>
      <c r="N69" s="1"/>
      <c r="O69" s="1"/>
    </row>
    <row r="70" spans="1:15" ht="12.75" customHeight="1">
      <c r="A70" s="33">
        <v>60</v>
      </c>
      <c r="B70" s="53" t="s">
        <v>336</v>
      </c>
      <c r="C70" s="31">
        <v>5231.05</v>
      </c>
      <c r="D70" s="36">
        <v>5254.2166666666672</v>
      </c>
      <c r="E70" s="36">
        <v>5190.8333333333339</v>
      </c>
      <c r="F70" s="36">
        <v>5150.6166666666668</v>
      </c>
      <c r="G70" s="36">
        <v>5087.2333333333336</v>
      </c>
      <c r="H70" s="36">
        <v>5294.4333333333343</v>
      </c>
      <c r="I70" s="36">
        <v>5357.8166666666675</v>
      </c>
      <c r="J70" s="36">
        <v>5398.0333333333347</v>
      </c>
      <c r="K70" s="31">
        <v>5317.6</v>
      </c>
      <c r="L70" s="31">
        <v>5214</v>
      </c>
      <c r="M70" s="31">
        <v>8.0369999999999997E-2</v>
      </c>
      <c r="N70" s="1"/>
      <c r="O70" s="1"/>
    </row>
    <row r="71" spans="1:15" ht="12.75" customHeight="1">
      <c r="A71" s="33">
        <v>61</v>
      </c>
      <c r="B71" s="53" t="s">
        <v>332</v>
      </c>
      <c r="C71" s="31">
        <v>2435.6</v>
      </c>
      <c r="D71" s="36">
        <v>2440.2666666666669</v>
      </c>
      <c r="E71" s="36">
        <v>2400.5333333333338</v>
      </c>
      <c r="F71" s="36">
        <v>2365.4666666666667</v>
      </c>
      <c r="G71" s="36">
        <v>2325.7333333333336</v>
      </c>
      <c r="H71" s="36">
        <v>2475.3333333333339</v>
      </c>
      <c r="I71" s="36">
        <v>2515.0666666666666</v>
      </c>
      <c r="J71" s="36">
        <v>2550.1333333333341</v>
      </c>
      <c r="K71" s="31">
        <v>2480</v>
      </c>
      <c r="L71" s="31">
        <v>2405.1999999999998</v>
      </c>
      <c r="M71" s="31">
        <v>4.2123900000000001</v>
      </c>
      <c r="N71" s="1"/>
      <c r="O71" s="1"/>
    </row>
    <row r="72" spans="1:15" ht="12.75" customHeight="1">
      <c r="A72" s="33">
        <v>62</v>
      </c>
      <c r="B72" s="53" t="s">
        <v>77</v>
      </c>
      <c r="C72" s="31">
        <v>574.29999999999995</v>
      </c>
      <c r="D72" s="36">
        <v>573.93333333333328</v>
      </c>
      <c r="E72" s="36">
        <v>570.36666666666656</v>
      </c>
      <c r="F72" s="36">
        <v>566.43333333333328</v>
      </c>
      <c r="G72" s="36">
        <v>562.86666666666656</v>
      </c>
      <c r="H72" s="36">
        <v>577.86666666666656</v>
      </c>
      <c r="I72" s="36">
        <v>581.43333333333339</v>
      </c>
      <c r="J72" s="36">
        <v>585.36666666666656</v>
      </c>
      <c r="K72" s="31">
        <v>577.5</v>
      </c>
      <c r="L72" s="31">
        <v>570</v>
      </c>
      <c r="M72" s="31">
        <v>4.6348000000000003</v>
      </c>
      <c r="N72" s="1"/>
      <c r="O72" s="1"/>
    </row>
    <row r="73" spans="1:15" ht="12.75" customHeight="1">
      <c r="A73" s="33">
        <v>63</v>
      </c>
      <c r="B73" s="53" t="s">
        <v>337</v>
      </c>
      <c r="C73" s="31">
        <v>1168.05</v>
      </c>
      <c r="D73" s="36">
        <v>1169.5166666666667</v>
      </c>
      <c r="E73" s="36">
        <v>1155.0333333333333</v>
      </c>
      <c r="F73" s="36">
        <v>1142.0166666666667</v>
      </c>
      <c r="G73" s="36">
        <v>1127.5333333333333</v>
      </c>
      <c r="H73" s="36">
        <v>1182.5333333333333</v>
      </c>
      <c r="I73" s="36">
        <v>1197.0166666666664</v>
      </c>
      <c r="J73" s="36">
        <v>1210.0333333333333</v>
      </c>
      <c r="K73" s="31">
        <v>1184</v>
      </c>
      <c r="L73" s="31">
        <v>1156.5</v>
      </c>
      <c r="M73" s="31">
        <v>11.6934</v>
      </c>
      <c r="N73" s="1"/>
      <c r="O73" s="1"/>
    </row>
    <row r="74" spans="1:15" ht="12.75" customHeight="1">
      <c r="A74" s="33">
        <v>64</v>
      </c>
      <c r="B74" s="53" t="s">
        <v>76</v>
      </c>
      <c r="C74" s="31">
        <v>141.30000000000001</v>
      </c>
      <c r="D74" s="36">
        <v>141.16666666666666</v>
      </c>
      <c r="E74" s="36">
        <v>140.5333333333333</v>
      </c>
      <c r="F74" s="36">
        <v>139.76666666666665</v>
      </c>
      <c r="G74" s="36">
        <v>139.1333333333333</v>
      </c>
      <c r="H74" s="36">
        <v>141.93333333333331</v>
      </c>
      <c r="I74" s="36">
        <v>142.56666666666669</v>
      </c>
      <c r="J74" s="36">
        <v>143.33333333333331</v>
      </c>
      <c r="K74" s="31">
        <v>141.80000000000001</v>
      </c>
      <c r="L74" s="31">
        <v>140.4</v>
      </c>
      <c r="M74" s="31">
        <v>85.95693</v>
      </c>
      <c r="N74" s="1"/>
      <c r="O74" s="1"/>
    </row>
    <row r="75" spans="1:15" ht="12.75" customHeight="1">
      <c r="A75" s="33">
        <v>65</v>
      </c>
      <c r="B75" s="53" t="s">
        <v>78</v>
      </c>
      <c r="C75" s="31">
        <v>1097.0999999999999</v>
      </c>
      <c r="D75" s="36">
        <v>1102.5166666666667</v>
      </c>
      <c r="E75" s="36">
        <v>1083.0333333333333</v>
      </c>
      <c r="F75" s="36">
        <v>1068.9666666666667</v>
      </c>
      <c r="G75" s="36">
        <v>1049.4833333333333</v>
      </c>
      <c r="H75" s="36">
        <v>1116.5833333333333</v>
      </c>
      <c r="I75" s="36">
        <v>1136.0666666666664</v>
      </c>
      <c r="J75" s="36">
        <v>1150.1333333333332</v>
      </c>
      <c r="K75" s="31">
        <v>1122</v>
      </c>
      <c r="L75" s="31">
        <v>1088.45</v>
      </c>
      <c r="M75" s="31">
        <v>12.67193</v>
      </c>
      <c r="N75" s="1"/>
      <c r="O75" s="1"/>
    </row>
    <row r="76" spans="1:15" ht="12.75" customHeight="1">
      <c r="A76" s="33">
        <v>66</v>
      </c>
      <c r="B76" s="53" t="s">
        <v>81</v>
      </c>
      <c r="C76" s="31">
        <v>156.05000000000001</v>
      </c>
      <c r="D76" s="36">
        <v>155.11666666666667</v>
      </c>
      <c r="E76" s="36">
        <v>152.43333333333334</v>
      </c>
      <c r="F76" s="36">
        <v>148.81666666666666</v>
      </c>
      <c r="G76" s="36">
        <v>146.13333333333333</v>
      </c>
      <c r="H76" s="36">
        <v>158.73333333333335</v>
      </c>
      <c r="I76" s="36">
        <v>161.41666666666669</v>
      </c>
      <c r="J76" s="36">
        <v>165.03333333333336</v>
      </c>
      <c r="K76" s="31">
        <v>157.80000000000001</v>
      </c>
      <c r="L76" s="31">
        <v>151.5</v>
      </c>
      <c r="M76" s="31">
        <v>487.16588000000002</v>
      </c>
      <c r="N76" s="1"/>
      <c r="O76" s="1"/>
    </row>
    <row r="77" spans="1:15" ht="12.75" customHeight="1">
      <c r="A77" s="33">
        <v>67</v>
      </c>
      <c r="B77" s="53" t="s">
        <v>85</v>
      </c>
      <c r="C77" s="31">
        <v>424.5</v>
      </c>
      <c r="D77" s="36">
        <v>421.16666666666669</v>
      </c>
      <c r="E77" s="36">
        <v>416.43333333333339</v>
      </c>
      <c r="F77" s="36">
        <v>408.36666666666673</v>
      </c>
      <c r="G77" s="36">
        <v>403.63333333333344</v>
      </c>
      <c r="H77" s="36">
        <v>429.23333333333335</v>
      </c>
      <c r="I77" s="36">
        <v>433.96666666666658</v>
      </c>
      <c r="J77" s="36">
        <v>442.0333333333333</v>
      </c>
      <c r="K77" s="31">
        <v>425.9</v>
      </c>
      <c r="L77" s="31">
        <v>413.1</v>
      </c>
      <c r="M77" s="31">
        <v>115.93428</v>
      </c>
      <c r="N77" s="1"/>
      <c r="O77" s="1"/>
    </row>
    <row r="78" spans="1:15" ht="12.75" customHeight="1">
      <c r="A78" s="33">
        <v>68</v>
      </c>
      <c r="B78" s="53" t="s">
        <v>80</v>
      </c>
      <c r="C78" s="31">
        <v>984.9</v>
      </c>
      <c r="D78" s="36">
        <v>981.36666666666679</v>
      </c>
      <c r="E78" s="36">
        <v>974.73333333333358</v>
      </c>
      <c r="F78" s="36">
        <v>964.56666666666683</v>
      </c>
      <c r="G78" s="36">
        <v>957.93333333333362</v>
      </c>
      <c r="H78" s="36">
        <v>991.53333333333353</v>
      </c>
      <c r="I78" s="36">
        <v>998.16666666666674</v>
      </c>
      <c r="J78" s="36">
        <v>1008.3333333333335</v>
      </c>
      <c r="K78" s="31">
        <v>988</v>
      </c>
      <c r="L78" s="31">
        <v>971.2</v>
      </c>
      <c r="M78" s="31">
        <v>50.969839999999998</v>
      </c>
      <c r="N78" s="1"/>
      <c r="O78" s="1"/>
    </row>
    <row r="79" spans="1:15" ht="12.75" customHeight="1">
      <c r="A79" s="33">
        <v>69</v>
      </c>
      <c r="B79" s="53" t="s">
        <v>846</v>
      </c>
      <c r="C79" s="31">
        <v>542.35</v>
      </c>
      <c r="D79" s="36">
        <v>545.75</v>
      </c>
      <c r="E79" s="36">
        <v>536.6</v>
      </c>
      <c r="F79" s="36">
        <v>530.85</v>
      </c>
      <c r="G79" s="36">
        <v>521.70000000000005</v>
      </c>
      <c r="H79" s="36">
        <v>551.5</v>
      </c>
      <c r="I79" s="36">
        <v>560.65000000000009</v>
      </c>
      <c r="J79" s="36">
        <v>566.4</v>
      </c>
      <c r="K79" s="31">
        <v>554.9</v>
      </c>
      <c r="L79" s="31">
        <v>540</v>
      </c>
      <c r="M79" s="31">
        <v>1.33897</v>
      </c>
      <c r="N79" s="1"/>
      <c r="O79" s="1"/>
    </row>
    <row r="80" spans="1:15" ht="12.75" customHeight="1">
      <c r="A80" s="33">
        <v>70</v>
      </c>
      <c r="B80" s="53" t="s">
        <v>82</v>
      </c>
      <c r="C80" s="31">
        <v>233.1</v>
      </c>
      <c r="D80" s="36">
        <v>233.53333333333333</v>
      </c>
      <c r="E80" s="36">
        <v>230.81666666666666</v>
      </c>
      <c r="F80" s="36">
        <v>228.53333333333333</v>
      </c>
      <c r="G80" s="36">
        <v>225.81666666666666</v>
      </c>
      <c r="H80" s="36">
        <v>235.81666666666666</v>
      </c>
      <c r="I80" s="36">
        <v>238.5333333333333</v>
      </c>
      <c r="J80" s="36">
        <v>240.81666666666666</v>
      </c>
      <c r="K80" s="31">
        <v>236.25</v>
      </c>
      <c r="L80" s="31">
        <v>231.25</v>
      </c>
      <c r="M80" s="31">
        <v>28.460979999999999</v>
      </c>
      <c r="N80" s="1"/>
      <c r="O80" s="1"/>
    </row>
    <row r="81" spans="1:15" ht="12.75" customHeight="1">
      <c r="A81" s="33">
        <v>71</v>
      </c>
      <c r="B81" s="53" t="s">
        <v>338</v>
      </c>
      <c r="C81" s="31">
        <v>1368.65</v>
      </c>
      <c r="D81" s="36">
        <v>1350.8999999999999</v>
      </c>
      <c r="E81" s="36">
        <v>1321.7999999999997</v>
      </c>
      <c r="F81" s="36">
        <v>1274.9499999999998</v>
      </c>
      <c r="G81" s="36">
        <v>1245.8499999999997</v>
      </c>
      <c r="H81" s="36">
        <v>1397.7499999999998</v>
      </c>
      <c r="I81" s="36">
        <v>1426.8499999999997</v>
      </c>
      <c r="J81" s="36">
        <v>1473.6999999999998</v>
      </c>
      <c r="K81" s="31">
        <v>1380</v>
      </c>
      <c r="L81" s="31">
        <v>1304.05</v>
      </c>
      <c r="M81" s="31">
        <v>4.2339500000000001</v>
      </c>
      <c r="N81" s="1"/>
      <c r="O81" s="1"/>
    </row>
    <row r="82" spans="1:15" ht="12.75" customHeight="1">
      <c r="A82" s="33">
        <v>72</v>
      </c>
      <c r="B82" s="53" t="s">
        <v>88</v>
      </c>
      <c r="C82" s="31">
        <v>611.70000000000005</v>
      </c>
      <c r="D82" s="36">
        <v>610.05000000000007</v>
      </c>
      <c r="E82" s="36">
        <v>601.75000000000011</v>
      </c>
      <c r="F82" s="36">
        <v>591.80000000000007</v>
      </c>
      <c r="G82" s="36">
        <v>583.50000000000011</v>
      </c>
      <c r="H82" s="36">
        <v>620.00000000000011</v>
      </c>
      <c r="I82" s="36">
        <v>628.30000000000007</v>
      </c>
      <c r="J82" s="36">
        <v>638.25000000000011</v>
      </c>
      <c r="K82" s="31">
        <v>618.35</v>
      </c>
      <c r="L82" s="31">
        <v>600.1</v>
      </c>
      <c r="M82" s="31">
        <v>18.334620000000001</v>
      </c>
      <c r="N82" s="1"/>
      <c r="O82" s="1"/>
    </row>
    <row r="83" spans="1:15" ht="12.75" customHeight="1">
      <c r="A83" s="33">
        <v>73</v>
      </c>
      <c r="B83" s="53" t="s">
        <v>847</v>
      </c>
      <c r="C83" s="31">
        <v>261.05</v>
      </c>
      <c r="D83" s="36">
        <v>262.59999999999997</v>
      </c>
      <c r="E83" s="36">
        <v>256.69999999999993</v>
      </c>
      <c r="F83" s="36">
        <v>252.34999999999997</v>
      </c>
      <c r="G83" s="36">
        <v>246.44999999999993</v>
      </c>
      <c r="H83" s="36">
        <v>266.94999999999993</v>
      </c>
      <c r="I83" s="36">
        <v>272.84999999999991</v>
      </c>
      <c r="J83" s="36">
        <v>277.19999999999993</v>
      </c>
      <c r="K83" s="31">
        <v>268.5</v>
      </c>
      <c r="L83" s="31">
        <v>258.25</v>
      </c>
      <c r="M83" s="31">
        <v>17.543749999999999</v>
      </c>
      <c r="N83" s="1"/>
      <c r="O83" s="1"/>
    </row>
    <row r="84" spans="1:15" ht="12.75" customHeight="1">
      <c r="A84" s="33">
        <v>74</v>
      </c>
      <c r="B84" s="53" t="s">
        <v>339</v>
      </c>
      <c r="C84" s="31">
        <v>6940.05</v>
      </c>
      <c r="D84" s="36">
        <v>7003.3833333333341</v>
      </c>
      <c r="E84" s="36">
        <v>6856.7666666666682</v>
      </c>
      <c r="F84" s="36">
        <v>6773.4833333333345</v>
      </c>
      <c r="G84" s="36">
        <v>6626.8666666666686</v>
      </c>
      <c r="H84" s="36">
        <v>7086.6666666666679</v>
      </c>
      <c r="I84" s="36">
        <v>7233.2833333333347</v>
      </c>
      <c r="J84" s="36">
        <v>7316.5666666666675</v>
      </c>
      <c r="K84" s="31">
        <v>7150</v>
      </c>
      <c r="L84" s="31">
        <v>6920.1</v>
      </c>
      <c r="M84" s="31">
        <v>0.2923</v>
      </c>
      <c r="N84" s="1"/>
      <c r="O84" s="1"/>
    </row>
    <row r="85" spans="1:15" ht="12.75" customHeight="1">
      <c r="A85" s="33">
        <v>75</v>
      </c>
      <c r="B85" s="53" t="s">
        <v>340</v>
      </c>
      <c r="C85" s="31">
        <v>998.95</v>
      </c>
      <c r="D85" s="36">
        <v>1003.9333333333334</v>
      </c>
      <c r="E85" s="36">
        <v>983.86666666666679</v>
      </c>
      <c r="F85" s="36">
        <v>968.78333333333342</v>
      </c>
      <c r="G85" s="36">
        <v>948.71666666666681</v>
      </c>
      <c r="H85" s="36">
        <v>1019.0166666666668</v>
      </c>
      <c r="I85" s="36">
        <v>1039.0833333333335</v>
      </c>
      <c r="J85" s="36">
        <v>1054.1666666666667</v>
      </c>
      <c r="K85" s="31">
        <v>1024</v>
      </c>
      <c r="L85" s="31">
        <v>988.85</v>
      </c>
      <c r="M85" s="31">
        <v>1.1704600000000001</v>
      </c>
      <c r="N85" s="1"/>
      <c r="O85" s="1"/>
    </row>
    <row r="86" spans="1:15" ht="12.75" customHeight="1">
      <c r="A86" s="33">
        <v>76</v>
      </c>
      <c r="B86" s="53" t="s">
        <v>341</v>
      </c>
      <c r="C86" s="31">
        <v>1401.75</v>
      </c>
      <c r="D86" s="36">
        <v>1407.25</v>
      </c>
      <c r="E86" s="36">
        <v>1379.5</v>
      </c>
      <c r="F86" s="36">
        <v>1357.25</v>
      </c>
      <c r="G86" s="36">
        <v>1329.5</v>
      </c>
      <c r="H86" s="36">
        <v>1429.5</v>
      </c>
      <c r="I86" s="36">
        <v>1457.25</v>
      </c>
      <c r="J86" s="36">
        <v>1479.5</v>
      </c>
      <c r="K86" s="31">
        <v>1435</v>
      </c>
      <c r="L86" s="31">
        <v>1385</v>
      </c>
      <c r="M86" s="31">
        <v>1.7833300000000001</v>
      </c>
      <c r="N86" s="1"/>
      <c r="O86" s="1"/>
    </row>
    <row r="87" spans="1:15" ht="12.75" customHeight="1">
      <c r="A87" s="33">
        <v>77</v>
      </c>
      <c r="B87" s="53" t="s">
        <v>342</v>
      </c>
      <c r="C87" s="31">
        <v>413.45</v>
      </c>
      <c r="D87" s="36">
        <v>415.16666666666669</v>
      </c>
      <c r="E87" s="36">
        <v>410.33333333333337</v>
      </c>
      <c r="F87" s="36">
        <v>407.2166666666667</v>
      </c>
      <c r="G87" s="36">
        <v>402.38333333333338</v>
      </c>
      <c r="H87" s="36">
        <v>418.28333333333336</v>
      </c>
      <c r="I87" s="36">
        <v>423.11666666666673</v>
      </c>
      <c r="J87" s="36">
        <v>426.23333333333335</v>
      </c>
      <c r="K87" s="31">
        <v>420</v>
      </c>
      <c r="L87" s="31">
        <v>412.05</v>
      </c>
      <c r="M87" s="31">
        <v>1.1976899999999999</v>
      </c>
      <c r="N87" s="1"/>
      <c r="O87" s="1"/>
    </row>
    <row r="88" spans="1:15" ht="12.75" customHeight="1">
      <c r="A88" s="33">
        <v>78</v>
      </c>
      <c r="B88" s="53" t="s">
        <v>83</v>
      </c>
      <c r="C88" s="31">
        <v>21273.599999999999</v>
      </c>
      <c r="D88" s="36">
        <v>21208.05</v>
      </c>
      <c r="E88" s="36">
        <v>21065.55</v>
      </c>
      <c r="F88" s="36">
        <v>20857.5</v>
      </c>
      <c r="G88" s="36">
        <v>20715</v>
      </c>
      <c r="H88" s="36">
        <v>21416.1</v>
      </c>
      <c r="I88" s="36">
        <v>21558.6</v>
      </c>
      <c r="J88" s="36">
        <v>21766.649999999998</v>
      </c>
      <c r="K88" s="31">
        <v>21350.55</v>
      </c>
      <c r="L88" s="31">
        <v>21000</v>
      </c>
      <c r="M88" s="31">
        <v>0.24560999999999999</v>
      </c>
      <c r="N88" s="1"/>
      <c r="O88" s="1"/>
    </row>
    <row r="89" spans="1:15" ht="12.75" customHeight="1">
      <c r="A89" s="33">
        <v>79</v>
      </c>
      <c r="B89" s="53" t="s">
        <v>343</v>
      </c>
      <c r="C89" s="31">
        <v>773.75</v>
      </c>
      <c r="D89" s="36">
        <v>764.0333333333333</v>
      </c>
      <c r="E89" s="36">
        <v>750.06666666666661</v>
      </c>
      <c r="F89" s="36">
        <v>726.38333333333333</v>
      </c>
      <c r="G89" s="36">
        <v>712.41666666666663</v>
      </c>
      <c r="H89" s="36">
        <v>787.71666666666658</v>
      </c>
      <c r="I89" s="36">
        <v>801.68333333333328</v>
      </c>
      <c r="J89" s="36">
        <v>825.36666666666656</v>
      </c>
      <c r="K89" s="31">
        <v>778</v>
      </c>
      <c r="L89" s="31">
        <v>740.35</v>
      </c>
      <c r="M89" s="31">
        <v>6.7978300000000003</v>
      </c>
      <c r="N89" s="1"/>
      <c r="O89" s="1"/>
    </row>
    <row r="90" spans="1:15" ht="12.75" customHeight="1">
      <c r="A90" s="33">
        <v>80</v>
      </c>
      <c r="B90" s="53" t="s">
        <v>344</v>
      </c>
      <c r="C90" s="31">
        <v>16.600000000000001</v>
      </c>
      <c r="D90" s="36">
        <v>16.666666666666668</v>
      </c>
      <c r="E90" s="36">
        <v>16.433333333333337</v>
      </c>
      <c r="F90" s="36">
        <v>16.266666666666669</v>
      </c>
      <c r="G90" s="36">
        <v>16.033333333333339</v>
      </c>
      <c r="H90" s="36">
        <v>16.833333333333336</v>
      </c>
      <c r="I90" s="36">
        <v>17.066666666666663</v>
      </c>
      <c r="J90" s="36">
        <v>17.233333333333334</v>
      </c>
      <c r="K90" s="31">
        <v>16.899999999999999</v>
      </c>
      <c r="L90" s="31">
        <v>16.5</v>
      </c>
      <c r="M90" s="31">
        <v>85.317570000000003</v>
      </c>
      <c r="N90" s="1"/>
      <c r="O90" s="1"/>
    </row>
    <row r="91" spans="1:15" ht="12.75" customHeight="1">
      <c r="A91" s="33">
        <v>81</v>
      </c>
      <c r="B91" s="53" t="s">
        <v>86</v>
      </c>
      <c r="C91" s="31">
        <v>4713.45</v>
      </c>
      <c r="D91" s="36">
        <v>4687.45</v>
      </c>
      <c r="E91" s="36">
        <v>4652</v>
      </c>
      <c r="F91" s="36">
        <v>4590.55</v>
      </c>
      <c r="G91" s="36">
        <v>4555.1000000000004</v>
      </c>
      <c r="H91" s="36">
        <v>4748.8999999999996</v>
      </c>
      <c r="I91" s="36">
        <v>4784.3499999999985</v>
      </c>
      <c r="J91" s="36">
        <v>4845.7999999999993</v>
      </c>
      <c r="K91" s="31">
        <v>4722.8999999999996</v>
      </c>
      <c r="L91" s="31">
        <v>4626</v>
      </c>
      <c r="M91" s="31">
        <v>1.8279000000000001</v>
      </c>
      <c r="N91" s="1"/>
      <c r="O91" s="1"/>
    </row>
    <row r="92" spans="1:15" ht="12.75" customHeight="1">
      <c r="A92" s="33">
        <v>82</v>
      </c>
      <c r="B92" s="53" t="s">
        <v>333</v>
      </c>
      <c r="C92" s="31">
        <v>2348.75</v>
      </c>
      <c r="D92" s="36">
        <v>2321.2166666666667</v>
      </c>
      <c r="E92" s="36">
        <v>2272.5333333333333</v>
      </c>
      <c r="F92" s="36">
        <v>2196.3166666666666</v>
      </c>
      <c r="G92" s="36">
        <v>2147.6333333333332</v>
      </c>
      <c r="H92" s="36">
        <v>2397.4333333333334</v>
      </c>
      <c r="I92" s="36">
        <v>2446.1166666666668</v>
      </c>
      <c r="J92" s="36">
        <v>2522.3333333333335</v>
      </c>
      <c r="K92" s="31">
        <v>2369.9</v>
      </c>
      <c r="L92" s="31">
        <v>2245</v>
      </c>
      <c r="M92" s="31">
        <v>29.53417</v>
      </c>
      <c r="N92" s="1"/>
      <c r="O92" s="1"/>
    </row>
    <row r="93" spans="1:15" ht="12.75" customHeight="1">
      <c r="A93" s="33">
        <v>83</v>
      </c>
      <c r="B93" s="53" t="s">
        <v>345</v>
      </c>
      <c r="C93" s="31">
        <v>2183.15</v>
      </c>
      <c r="D93" s="36">
        <v>2199.7166666666667</v>
      </c>
      <c r="E93" s="36">
        <v>2149.4833333333336</v>
      </c>
      <c r="F93" s="36">
        <v>2115.8166666666671</v>
      </c>
      <c r="G93" s="36">
        <v>2065.5833333333339</v>
      </c>
      <c r="H93" s="36">
        <v>2233.3833333333332</v>
      </c>
      <c r="I93" s="36">
        <v>2283.6166666666659</v>
      </c>
      <c r="J93" s="36">
        <v>2317.2833333333328</v>
      </c>
      <c r="K93" s="31">
        <v>2249.9499999999998</v>
      </c>
      <c r="L93" s="31">
        <v>2166.0500000000002</v>
      </c>
      <c r="M93" s="31">
        <v>1.25623</v>
      </c>
      <c r="N93" s="1"/>
      <c r="O93" s="1"/>
    </row>
    <row r="94" spans="1:15" ht="12.75" customHeight="1">
      <c r="A94" s="33">
        <v>84</v>
      </c>
      <c r="B94" s="53" t="s">
        <v>351</v>
      </c>
      <c r="C94" s="31">
        <v>282.5</v>
      </c>
      <c r="D94" s="36">
        <v>278.83333333333331</v>
      </c>
      <c r="E94" s="36">
        <v>273.71666666666664</v>
      </c>
      <c r="F94" s="36">
        <v>264.93333333333334</v>
      </c>
      <c r="G94" s="36">
        <v>259.81666666666666</v>
      </c>
      <c r="H94" s="36">
        <v>287.61666666666662</v>
      </c>
      <c r="I94" s="36">
        <v>292.73333333333329</v>
      </c>
      <c r="J94" s="36">
        <v>301.51666666666659</v>
      </c>
      <c r="K94" s="31">
        <v>283.95</v>
      </c>
      <c r="L94" s="31">
        <v>270.05</v>
      </c>
      <c r="M94" s="31">
        <v>18.391629999999999</v>
      </c>
      <c r="N94" s="1"/>
      <c r="O94" s="1"/>
    </row>
    <row r="95" spans="1:15" ht="12.75" customHeight="1">
      <c r="A95" s="33">
        <v>85</v>
      </c>
      <c r="B95" s="53" t="s">
        <v>90</v>
      </c>
      <c r="C95" s="31">
        <v>755.9</v>
      </c>
      <c r="D95" s="36">
        <v>756.65</v>
      </c>
      <c r="E95" s="36">
        <v>752.3</v>
      </c>
      <c r="F95" s="36">
        <v>748.69999999999993</v>
      </c>
      <c r="G95" s="36">
        <v>744.34999999999991</v>
      </c>
      <c r="H95" s="36">
        <v>760.25</v>
      </c>
      <c r="I95" s="36">
        <v>764.60000000000014</v>
      </c>
      <c r="J95" s="36">
        <v>768.2</v>
      </c>
      <c r="K95" s="31">
        <v>761</v>
      </c>
      <c r="L95" s="31">
        <v>753.05</v>
      </c>
      <c r="M95" s="31">
        <v>2.0680900000000002</v>
      </c>
      <c r="N95" s="1"/>
      <c r="O95" s="1"/>
    </row>
    <row r="96" spans="1:15" ht="12.75" customHeight="1">
      <c r="A96" s="33">
        <v>86</v>
      </c>
      <c r="B96" s="53" t="s">
        <v>89</v>
      </c>
      <c r="C96" s="31">
        <v>396.1</v>
      </c>
      <c r="D96" s="36">
        <v>395.2</v>
      </c>
      <c r="E96" s="36">
        <v>390.9</v>
      </c>
      <c r="F96" s="36">
        <v>385.7</v>
      </c>
      <c r="G96" s="36">
        <v>381.4</v>
      </c>
      <c r="H96" s="36">
        <v>400.4</v>
      </c>
      <c r="I96" s="36">
        <v>404.70000000000005</v>
      </c>
      <c r="J96" s="36">
        <v>409.9</v>
      </c>
      <c r="K96" s="31">
        <v>399.5</v>
      </c>
      <c r="L96" s="31">
        <v>390</v>
      </c>
      <c r="M96" s="31">
        <v>46.261130000000001</v>
      </c>
      <c r="N96" s="1"/>
      <c r="O96" s="1"/>
    </row>
    <row r="97" spans="1:15" ht="12.75" customHeight="1">
      <c r="A97" s="33">
        <v>87</v>
      </c>
      <c r="B97" s="53" t="s">
        <v>352</v>
      </c>
      <c r="C97" s="31">
        <v>750.95</v>
      </c>
      <c r="D97" s="36">
        <v>748.18333333333339</v>
      </c>
      <c r="E97" s="36">
        <v>740.91666666666674</v>
      </c>
      <c r="F97" s="36">
        <v>730.88333333333333</v>
      </c>
      <c r="G97" s="36">
        <v>723.61666666666667</v>
      </c>
      <c r="H97" s="36">
        <v>758.21666666666681</v>
      </c>
      <c r="I97" s="36">
        <v>765.48333333333346</v>
      </c>
      <c r="J97" s="36">
        <v>775.51666666666688</v>
      </c>
      <c r="K97" s="31">
        <v>755.45</v>
      </c>
      <c r="L97" s="31">
        <v>738.15</v>
      </c>
      <c r="M97" s="31">
        <v>1.4922800000000001</v>
      </c>
      <c r="N97" s="1"/>
      <c r="O97" s="1"/>
    </row>
    <row r="98" spans="1:15" ht="12.75" customHeight="1">
      <c r="A98" s="33">
        <v>88</v>
      </c>
      <c r="B98" s="53" t="s">
        <v>353</v>
      </c>
      <c r="C98" s="31">
        <v>1154.7</v>
      </c>
      <c r="D98" s="36">
        <v>1166.2333333333333</v>
      </c>
      <c r="E98" s="36">
        <v>1133.4666666666667</v>
      </c>
      <c r="F98" s="36">
        <v>1112.2333333333333</v>
      </c>
      <c r="G98" s="36">
        <v>1079.4666666666667</v>
      </c>
      <c r="H98" s="36">
        <v>1187.4666666666667</v>
      </c>
      <c r="I98" s="36">
        <v>1220.2333333333336</v>
      </c>
      <c r="J98" s="36">
        <v>1241.4666666666667</v>
      </c>
      <c r="K98" s="31">
        <v>1199</v>
      </c>
      <c r="L98" s="31">
        <v>1145</v>
      </c>
      <c r="M98" s="31">
        <v>4.37601</v>
      </c>
      <c r="N98" s="1"/>
      <c r="O98" s="1"/>
    </row>
    <row r="99" spans="1:15" ht="12.75" customHeight="1">
      <c r="A99" s="33">
        <v>89</v>
      </c>
      <c r="B99" s="53" t="s">
        <v>354</v>
      </c>
      <c r="C99" s="31">
        <v>140.65</v>
      </c>
      <c r="D99" s="36">
        <v>141.4</v>
      </c>
      <c r="E99" s="36">
        <v>139.25</v>
      </c>
      <c r="F99" s="36">
        <v>137.85</v>
      </c>
      <c r="G99" s="36">
        <v>135.69999999999999</v>
      </c>
      <c r="H99" s="36">
        <v>142.80000000000001</v>
      </c>
      <c r="I99" s="36">
        <v>144.95000000000005</v>
      </c>
      <c r="J99" s="36">
        <v>146.35000000000002</v>
      </c>
      <c r="K99" s="31">
        <v>143.55000000000001</v>
      </c>
      <c r="L99" s="31">
        <v>140</v>
      </c>
      <c r="M99" s="31">
        <v>36.61271</v>
      </c>
      <c r="N99" s="1"/>
      <c r="O99" s="1"/>
    </row>
    <row r="100" spans="1:15" ht="12.75" customHeight="1">
      <c r="A100" s="33">
        <v>90</v>
      </c>
      <c r="B100" s="53" t="s">
        <v>346</v>
      </c>
      <c r="C100" s="31">
        <v>634</v>
      </c>
      <c r="D100" s="36">
        <v>630.93333333333339</v>
      </c>
      <c r="E100" s="36">
        <v>625.21666666666681</v>
      </c>
      <c r="F100" s="36">
        <v>616.43333333333339</v>
      </c>
      <c r="G100" s="36">
        <v>610.71666666666681</v>
      </c>
      <c r="H100" s="36">
        <v>639.71666666666681</v>
      </c>
      <c r="I100" s="36">
        <v>645.43333333333351</v>
      </c>
      <c r="J100" s="36">
        <v>654.21666666666681</v>
      </c>
      <c r="K100" s="31">
        <v>636.65</v>
      </c>
      <c r="L100" s="31">
        <v>622.15</v>
      </c>
      <c r="M100" s="31">
        <v>1.32378</v>
      </c>
      <c r="N100" s="1"/>
      <c r="O100" s="1"/>
    </row>
    <row r="101" spans="1:15" ht="12.75" customHeight="1">
      <c r="A101" s="33">
        <v>91</v>
      </c>
      <c r="B101" s="53" t="s">
        <v>355</v>
      </c>
      <c r="C101" s="31">
        <v>2091</v>
      </c>
      <c r="D101" s="36">
        <v>2100.5166666666669</v>
      </c>
      <c r="E101" s="36">
        <v>2072.0333333333338</v>
      </c>
      <c r="F101" s="36">
        <v>2053.0666666666671</v>
      </c>
      <c r="G101" s="36">
        <v>2024.5833333333339</v>
      </c>
      <c r="H101" s="36">
        <v>2119.4833333333336</v>
      </c>
      <c r="I101" s="36">
        <v>2147.9666666666662</v>
      </c>
      <c r="J101" s="36">
        <v>2166.9333333333334</v>
      </c>
      <c r="K101" s="31">
        <v>2129</v>
      </c>
      <c r="L101" s="31">
        <v>2081.5500000000002</v>
      </c>
      <c r="M101" s="31">
        <v>1.86534</v>
      </c>
      <c r="N101" s="1"/>
      <c r="O101" s="1"/>
    </row>
    <row r="102" spans="1:15" ht="12.75" customHeight="1">
      <c r="A102" s="33">
        <v>92</v>
      </c>
      <c r="B102" s="53" t="s">
        <v>356</v>
      </c>
      <c r="C102" s="31">
        <v>44.75</v>
      </c>
      <c r="D102" s="36">
        <v>44.483333333333327</v>
      </c>
      <c r="E102" s="36">
        <v>43.866666666666653</v>
      </c>
      <c r="F102" s="36">
        <v>42.983333333333327</v>
      </c>
      <c r="G102" s="36">
        <v>42.366666666666653</v>
      </c>
      <c r="H102" s="36">
        <v>45.366666666666653</v>
      </c>
      <c r="I102" s="36">
        <v>45.983333333333327</v>
      </c>
      <c r="J102" s="36">
        <v>46.866666666666653</v>
      </c>
      <c r="K102" s="31">
        <v>45.1</v>
      </c>
      <c r="L102" s="31">
        <v>43.6</v>
      </c>
      <c r="M102" s="31">
        <v>113.93541</v>
      </c>
      <c r="N102" s="1"/>
      <c r="O102" s="1"/>
    </row>
    <row r="103" spans="1:15" ht="12.75" customHeight="1">
      <c r="A103" s="33">
        <v>93</v>
      </c>
      <c r="B103" s="53" t="s">
        <v>357</v>
      </c>
      <c r="C103" s="31">
        <v>1811.9</v>
      </c>
      <c r="D103" s="36">
        <v>1811.3</v>
      </c>
      <c r="E103" s="36">
        <v>1788.6</v>
      </c>
      <c r="F103" s="36">
        <v>1765.3</v>
      </c>
      <c r="G103" s="36">
        <v>1742.6</v>
      </c>
      <c r="H103" s="36">
        <v>1834.6</v>
      </c>
      <c r="I103" s="36">
        <v>1857.3000000000002</v>
      </c>
      <c r="J103" s="36">
        <v>1880.6</v>
      </c>
      <c r="K103" s="31">
        <v>1834</v>
      </c>
      <c r="L103" s="31">
        <v>1788</v>
      </c>
      <c r="M103" s="31">
        <v>11.081910000000001</v>
      </c>
      <c r="N103" s="1"/>
      <c r="O103" s="1"/>
    </row>
    <row r="104" spans="1:15" ht="12.75" customHeight="1">
      <c r="A104" s="33">
        <v>94</v>
      </c>
      <c r="B104" s="53" t="s">
        <v>358</v>
      </c>
      <c r="C104" s="31">
        <v>635.1</v>
      </c>
      <c r="D104" s="36">
        <v>637.36666666666667</v>
      </c>
      <c r="E104" s="36">
        <v>630.33333333333337</v>
      </c>
      <c r="F104" s="36">
        <v>625.56666666666672</v>
      </c>
      <c r="G104" s="36">
        <v>618.53333333333342</v>
      </c>
      <c r="H104" s="36">
        <v>642.13333333333333</v>
      </c>
      <c r="I104" s="36">
        <v>649.16666666666663</v>
      </c>
      <c r="J104" s="36">
        <v>653.93333333333328</v>
      </c>
      <c r="K104" s="31">
        <v>644.4</v>
      </c>
      <c r="L104" s="31">
        <v>632.6</v>
      </c>
      <c r="M104" s="31">
        <v>0.32195000000000001</v>
      </c>
      <c r="N104" s="1"/>
      <c r="O104" s="1"/>
    </row>
    <row r="105" spans="1:15" ht="12.75" customHeight="1">
      <c r="A105" s="33">
        <v>95</v>
      </c>
      <c r="B105" s="53" t="s">
        <v>359</v>
      </c>
      <c r="C105" s="31">
        <v>1233.5999999999999</v>
      </c>
      <c r="D105" s="36">
        <v>1218.8500000000001</v>
      </c>
      <c r="E105" s="36">
        <v>1192.7500000000002</v>
      </c>
      <c r="F105" s="36">
        <v>1151.9000000000001</v>
      </c>
      <c r="G105" s="36">
        <v>1125.8000000000002</v>
      </c>
      <c r="H105" s="36">
        <v>1259.7000000000003</v>
      </c>
      <c r="I105" s="36">
        <v>1285.8000000000002</v>
      </c>
      <c r="J105" s="36">
        <v>1326.6500000000003</v>
      </c>
      <c r="K105" s="31">
        <v>1244.95</v>
      </c>
      <c r="L105" s="31">
        <v>1178</v>
      </c>
      <c r="M105" s="31">
        <v>2.9860600000000002</v>
      </c>
      <c r="N105" s="1"/>
      <c r="O105" s="1"/>
    </row>
    <row r="106" spans="1:15" ht="12.75" customHeight="1">
      <c r="A106" s="33">
        <v>96</v>
      </c>
      <c r="B106" s="53" t="s">
        <v>360</v>
      </c>
      <c r="C106" s="31">
        <v>8327.4</v>
      </c>
      <c r="D106" s="36">
        <v>8382.7333333333318</v>
      </c>
      <c r="E106" s="36">
        <v>8244.6666666666642</v>
      </c>
      <c r="F106" s="36">
        <v>8161.9333333333325</v>
      </c>
      <c r="G106" s="36">
        <v>8023.866666666665</v>
      </c>
      <c r="H106" s="36">
        <v>8465.4666666666635</v>
      </c>
      <c r="I106" s="36">
        <v>8603.5333333333328</v>
      </c>
      <c r="J106" s="36">
        <v>8686.2666666666628</v>
      </c>
      <c r="K106" s="31">
        <v>8520.7999999999993</v>
      </c>
      <c r="L106" s="31">
        <v>8300</v>
      </c>
      <c r="M106" s="31">
        <v>0.22039</v>
      </c>
      <c r="N106" s="1"/>
      <c r="O106" s="1"/>
    </row>
    <row r="107" spans="1:15" ht="12.75" customHeight="1">
      <c r="A107" s="33">
        <v>97</v>
      </c>
      <c r="B107" s="53" t="s">
        <v>347</v>
      </c>
      <c r="C107" s="31">
        <v>96.75</v>
      </c>
      <c r="D107" s="36">
        <v>97.283333333333346</v>
      </c>
      <c r="E107" s="36">
        <v>95.966666666666697</v>
      </c>
      <c r="F107" s="36">
        <v>95.183333333333351</v>
      </c>
      <c r="G107" s="36">
        <v>93.866666666666703</v>
      </c>
      <c r="H107" s="36">
        <v>98.066666666666691</v>
      </c>
      <c r="I107" s="36">
        <v>99.383333333333326</v>
      </c>
      <c r="J107" s="36">
        <v>100.16666666666669</v>
      </c>
      <c r="K107" s="31">
        <v>98.6</v>
      </c>
      <c r="L107" s="31">
        <v>96.5</v>
      </c>
      <c r="M107" s="31">
        <v>42.271059999999999</v>
      </c>
      <c r="N107" s="1"/>
      <c r="O107" s="1"/>
    </row>
    <row r="108" spans="1:15" ht="12.75" customHeight="1">
      <c r="A108" s="33">
        <v>98</v>
      </c>
      <c r="B108" s="53" t="s">
        <v>348</v>
      </c>
      <c r="C108" s="31">
        <v>431.5</v>
      </c>
      <c r="D108" s="36">
        <v>426.33333333333331</v>
      </c>
      <c r="E108" s="36">
        <v>415.26666666666665</v>
      </c>
      <c r="F108" s="36">
        <v>399.03333333333336</v>
      </c>
      <c r="G108" s="36">
        <v>387.9666666666667</v>
      </c>
      <c r="H108" s="36">
        <v>442.56666666666661</v>
      </c>
      <c r="I108" s="36">
        <v>453.63333333333333</v>
      </c>
      <c r="J108" s="36">
        <v>469.86666666666656</v>
      </c>
      <c r="K108" s="31">
        <v>437.4</v>
      </c>
      <c r="L108" s="31">
        <v>410.1</v>
      </c>
      <c r="M108" s="31">
        <v>106.84488</v>
      </c>
      <c r="N108" s="1"/>
      <c r="O108" s="1"/>
    </row>
    <row r="109" spans="1:15" ht="12.75" customHeight="1">
      <c r="A109" s="33">
        <v>99</v>
      </c>
      <c r="B109" s="53" t="s">
        <v>361</v>
      </c>
      <c r="C109" s="31">
        <v>588.35</v>
      </c>
      <c r="D109" s="36">
        <v>591.2833333333333</v>
      </c>
      <c r="E109" s="36">
        <v>584.06666666666661</v>
      </c>
      <c r="F109" s="36">
        <v>579.7833333333333</v>
      </c>
      <c r="G109" s="36">
        <v>572.56666666666661</v>
      </c>
      <c r="H109" s="36">
        <v>595.56666666666661</v>
      </c>
      <c r="I109" s="36">
        <v>602.7833333333333</v>
      </c>
      <c r="J109" s="36">
        <v>607.06666666666661</v>
      </c>
      <c r="K109" s="31">
        <v>598.5</v>
      </c>
      <c r="L109" s="31">
        <v>587</v>
      </c>
      <c r="M109" s="31">
        <v>1.35833</v>
      </c>
      <c r="N109" s="1"/>
      <c r="O109" s="1"/>
    </row>
    <row r="110" spans="1:15" ht="12.75" customHeight="1">
      <c r="A110" s="33">
        <v>100</v>
      </c>
      <c r="B110" s="53" t="s">
        <v>91</v>
      </c>
      <c r="C110" s="31">
        <v>314.5</v>
      </c>
      <c r="D110" s="36">
        <v>313.38333333333333</v>
      </c>
      <c r="E110" s="36">
        <v>309.76666666666665</v>
      </c>
      <c r="F110" s="36">
        <v>305.0333333333333</v>
      </c>
      <c r="G110" s="36">
        <v>301.41666666666663</v>
      </c>
      <c r="H110" s="36">
        <v>318.11666666666667</v>
      </c>
      <c r="I110" s="36">
        <v>321.73333333333335</v>
      </c>
      <c r="J110" s="36">
        <v>326.4666666666667</v>
      </c>
      <c r="K110" s="31">
        <v>317</v>
      </c>
      <c r="L110" s="31">
        <v>308.64999999999998</v>
      </c>
      <c r="M110" s="31">
        <v>30.589030000000001</v>
      </c>
      <c r="N110" s="1"/>
      <c r="O110" s="1"/>
    </row>
    <row r="111" spans="1:15" ht="12.75" customHeight="1">
      <c r="A111" s="33">
        <v>101</v>
      </c>
      <c r="B111" s="53" t="s">
        <v>362</v>
      </c>
      <c r="C111" s="31">
        <v>447.85</v>
      </c>
      <c r="D111" s="36">
        <v>449.3</v>
      </c>
      <c r="E111" s="36">
        <v>444.20000000000005</v>
      </c>
      <c r="F111" s="36">
        <v>440.55</v>
      </c>
      <c r="G111" s="36">
        <v>435.45000000000005</v>
      </c>
      <c r="H111" s="36">
        <v>452.95000000000005</v>
      </c>
      <c r="I111" s="36">
        <v>458.05000000000007</v>
      </c>
      <c r="J111" s="36">
        <v>461.70000000000005</v>
      </c>
      <c r="K111" s="31">
        <v>454.4</v>
      </c>
      <c r="L111" s="31">
        <v>445.65</v>
      </c>
      <c r="M111" s="31">
        <v>2.97004</v>
      </c>
      <c r="N111" s="1"/>
      <c r="O111" s="1"/>
    </row>
    <row r="112" spans="1:15" ht="12.75" customHeight="1">
      <c r="A112" s="33">
        <v>102</v>
      </c>
      <c r="B112" s="53" t="s">
        <v>363</v>
      </c>
      <c r="C112" s="31">
        <v>1004.85</v>
      </c>
      <c r="D112" s="36">
        <v>1012.6833333333334</v>
      </c>
      <c r="E112" s="36">
        <v>988.31666666666683</v>
      </c>
      <c r="F112" s="36">
        <v>971.78333333333342</v>
      </c>
      <c r="G112" s="36">
        <v>947.41666666666686</v>
      </c>
      <c r="H112" s="36">
        <v>1029.2166666666667</v>
      </c>
      <c r="I112" s="36">
        <v>1053.5833333333335</v>
      </c>
      <c r="J112" s="36">
        <v>1070.1166666666668</v>
      </c>
      <c r="K112" s="31">
        <v>1037.05</v>
      </c>
      <c r="L112" s="31">
        <v>996.15</v>
      </c>
      <c r="M112" s="31">
        <v>2.83758</v>
      </c>
      <c r="N112" s="1"/>
      <c r="O112" s="1"/>
    </row>
    <row r="113" spans="1:15" ht="12.75" customHeight="1">
      <c r="A113" s="33">
        <v>103</v>
      </c>
      <c r="B113" s="53" t="s">
        <v>92</v>
      </c>
      <c r="C113" s="31">
        <v>1106.25</v>
      </c>
      <c r="D113" s="36">
        <v>1099.8833333333334</v>
      </c>
      <c r="E113" s="36">
        <v>1091.7666666666669</v>
      </c>
      <c r="F113" s="36">
        <v>1077.2833333333335</v>
      </c>
      <c r="G113" s="36">
        <v>1069.166666666667</v>
      </c>
      <c r="H113" s="36">
        <v>1114.3666666666668</v>
      </c>
      <c r="I113" s="36">
        <v>1122.4833333333331</v>
      </c>
      <c r="J113" s="36">
        <v>1136.9666666666667</v>
      </c>
      <c r="K113" s="31">
        <v>1108</v>
      </c>
      <c r="L113" s="31">
        <v>1085.4000000000001</v>
      </c>
      <c r="M113" s="31">
        <v>24.452470000000002</v>
      </c>
      <c r="N113" s="1"/>
      <c r="O113" s="1"/>
    </row>
    <row r="114" spans="1:15" ht="12.75" customHeight="1">
      <c r="A114" s="33">
        <v>104</v>
      </c>
      <c r="B114" s="53" t="s">
        <v>842</v>
      </c>
      <c r="C114" s="31">
        <v>469.95</v>
      </c>
      <c r="D114" s="36">
        <v>471.38333333333338</v>
      </c>
      <c r="E114" s="36">
        <v>462.76666666666677</v>
      </c>
      <c r="F114" s="36">
        <v>455.58333333333337</v>
      </c>
      <c r="G114" s="36">
        <v>446.96666666666675</v>
      </c>
      <c r="H114" s="36">
        <v>478.56666666666678</v>
      </c>
      <c r="I114" s="36">
        <v>487.18333333333345</v>
      </c>
      <c r="J114" s="36">
        <v>494.36666666666679</v>
      </c>
      <c r="K114" s="31">
        <v>480</v>
      </c>
      <c r="L114" s="31">
        <v>464.2</v>
      </c>
      <c r="M114" s="31">
        <v>9.8497400000000006</v>
      </c>
      <c r="N114" s="1"/>
      <c r="O114" s="1"/>
    </row>
    <row r="115" spans="1:15" ht="12.75" customHeight="1">
      <c r="A115" s="33">
        <v>105</v>
      </c>
      <c r="B115" s="53" t="s">
        <v>93</v>
      </c>
      <c r="C115" s="31">
        <v>1192.3</v>
      </c>
      <c r="D115" s="36">
        <v>1194.3500000000001</v>
      </c>
      <c r="E115" s="36">
        <v>1185.9500000000003</v>
      </c>
      <c r="F115" s="36">
        <v>1179.6000000000001</v>
      </c>
      <c r="G115" s="36">
        <v>1171.2000000000003</v>
      </c>
      <c r="H115" s="36">
        <v>1200.7000000000003</v>
      </c>
      <c r="I115" s="36">
        <v>1209.1000000000004</v>
      </c>
      <c r="J115" s="36">
        <v>1215.4500000000003</v>
      </c>
      <c r="K115" s="31">
        <v>1202.75</v>
      </c>
      <c r="L115" s="31">
        <v>1188</v>
      </c>
      <c r="M115" s="31">
        <v>16.915430000000001</v>
      </c>
      <c r="N115" s="1"/>
      <c r="O115" s="1"/>
    </row>
    <row r="116" spans="1:15" ht="12.75" customHeight="1">
      <c r="A116" s="33">
        <v>106</v>
      </c>
      <c r="B116" s="53" t="s">
        <v>100</v>
      </c>
      <c r="C116" s="31">
        <v>147.4</v>
      </c>
      <c r="D116" s="36">
        <v>146.93333333333334</v>
      </c>
      <c r="E116" s="36">
        <v>145.46666666666667</v>
      </c>
      <c r="F116" s="36">
        <v>143.53333333333333</v>
      </c>
      <c r="G116" s="36">
        <v>142.06666666666666</v>
      </c>
      <c r="H116" s="36">
        <v>148.86666666666667</v>
      </c>
      <c r="I116" s="36">
        <v>150.33333333333337</v>
      </c>
      <c r="J116" s="36">
        <v>152.26666666666668</v>
      </c>
      <c r="K116" s="31">
        <v>148.4</v>
      </c>
      <c r="L116" s="31">
        <v>145</v>
      </c>
      <c r="M116" s="31">
        <v>28.375139999999998</v>
      </c>
      <c r="N116" s="1"/>
      <c r="O116" s="1"/>
    </row>
    <row r="117" spans="1:15" ht="12.75" customHeight="1">
      <c r="A117" s="33">
        <v>107</v>
      </c>
      <c r="B117" s="53" t="s">
        <v>272</v>
      </c>
      <c r="C117" s="31">
        <v>1343.85</v>
      </c>
      <c r="D117" s="36">
        <v>1345.2666666666667</v>
      </c>
      <c r="E117" s="36">
        <v>1336.5833333333333</v>
      </c>
      <c r="F117" s="36">
        <v>1329.3166666666666</v>
      </c>
      <c r="G117" s="36">
        <v>1320.6333333333332</v>
      </c>
      <c r="H117" s="36">
        <v>1352.5333333333333</v>
      </c>
      <c r="I117" s="36">
        <v>1361.2166666666667</v>
      </c>
      <c r="J117" s="36">
        <v>1368.4833333333333</v>
      </c>
      <c r="K117" s="31">
        <v>1353.95</v>
      </c>
      <c r="L117" s="31">
        <v>1338</v>
      </c>
      <c r="M117" s="31">
        <v>0.67459000000000002</v>
      </c>
      <c r="N117" s="1"/>
      <c r="O117" s="1"/>
    </row>
    <row r="118" spans="1:15" ht="12.75" customHeight="1">
      <c r="A118" s="33">
        <v>108</v>
      </c>
      <c r="B118" s="53" t="s">
        <v>94</v>
      </c>
      <c r="C118" s="31">
        <v>341.95</v>
      </c>
      <c r="D118" s="36">
        <v>339.25</v>
      </c>
      <c r="E118" s="36">
        <v>336</v>
      </c>
      <c r="F118" s="36">
        <v>330.05</v>
      </c>
      <c r="G118" s="36">
        <v>326.8</v>
      </c>
      <c r="H118" s="36">
        <v>345.2</v>
      </c>
      <c r="I118" s="36">
        <v>348.45</v>
      </c>
      <c r="J118" s="36">
        <v>354.4</v>
      </c>
      <c r="K118" s="31">
        <v>342.5</v>
      </c>
      <c r="L118" s="31">
        <v>333.3</v>
      </c>
      <c r="M118" s="31">
        <v>107.91886</v>
      </c>
      <c r="N118" s="1"/>
      <c r="O118" s="1"/>
    </row>
    <row r="119" spans="1:15" ht="12.75" customHeight="1">
      <c r="A119" s="33">
        <v>109</v>
      </c>
      <c r="B119" s="53" t="s">
        <v>364</v>
      </c>
      <c r="C119" s="31">
        <v>1132.75</v>
      </c>
      <c r="D119" s="36">
        <v>1133.9166666666667</v>
      </c>
      <c r="E119" s="36">
        <v>1119.8333333333335</v>
      </c>
      <c r="F119" s="36">
        <v>1106.9166666666667</v>
      </c>
      <c r="G119" s="36">
        <v>1092.8333333333335</v>
      </c>
      <c r="H119" s="36">
        <v>1146.8333333333335</v>
      </c>
      <c r="I119" s="36">
        <v>1160.916666666667</v>
      </c>
      <c r="J119" s="36">
        <v>1173.8333333333335</v>
      </c>
      <c r="K119" s="31">
        <v>1148</v>
      </c>
      <c r="L119" s="31">
        <v>1121</v>
      </c>
      <c r="M119" s="31">
        <v>20.17146</v>
      </c>
      <c r="N119" s="1"/>
      <c r="O119" s="1"/>
    </row>
    <row r="120" spans="1:15" ht="12.75" customHeight="1">
      <c r="A120" s="33">
        <v>110</v>
      </c>
      <c r="B120" s="53" t="s">
        <v>95</v>
      </c>
      <c r="C120" s="31">
        <v>5566.3</v>
      </c>
      <c r="D120" s="36">
        <v>5566.25</v>
      </c>
      <c r="E120" s="36">
        <v>5492.5</v>
      </c>
      <c r="F120" s="36">
        <v>5418.7</v>
      </c>
      <c r="G120" s="36">
        <v>5344.95</v>
      </c>
      <c r="H120" s="36">
        <v>5640.05</v>
      </c>
      <c r="I120" s="36">
        <v>5713.8</v>
      </c>
      <c r="J120" s="36">
        <v>5787.6</v>
      </c>
      <c r="K120" s="31">
        <v>5640</v>
      </c>
      <c r="L120" s="31">
        <v>5492.45</v>
      </c>
      <c r="M120" s="31">
        <v>2.38937</v>
      </c>
      <c r="N120" s="1"/>
      <c r="O120" s="1"/>
    </row>
    <row r="121" spans="1:15" ht="12.75" customHeight="1">
      <c r="A121" s="33">
        <v>111</v>
      </c>
      <c r="B121" s="53" t="s">
        <v>96</v>
      </c>
      <c r="C121" s="31">
        <v>2180.3000000000002</v>
      </c>
      <c r="D121" s="36">
        <v>2183.7166666666667</v>
      </c>
      <c r="E121" s="36">
        <v>2167.6333333333332</v>
      </c>
      <c r="F121" s="36">
        <v>2154.9666666666667</v>
      </c>
      <c r="G121" s="36">
        <v>2138.8833333333332</v>
      </c>
      <c r="H121" s="36">
        <v>2196.3833333333332</v>
      </c>
      <c r="I121" s="36">
        <v>2212.4666666666662</v>
      </c>
      <c r="J121" s="36">
        <v>2225.1333333333332</v>
      </c>
      <c r="K121" s="31">
        <v>2199.8000000000002</v>
      </c>
      <c r="L121" s="31">
        <v>2171.0500000000002</v>
      </c>
      <c r="M121" s="31">
        <v>6.7868599999999999</v>
      </c>
      <c r="N121" s="1"/>
      <c r="O121" s="1"/>
    </row>
    <row r="122" spans="1:15" ht="12.75" customHeight="1">
      <c r="A122" s="33">
        <v>112</v>
      </c>
      <c r="B122" s="53" t="s">
        <v>365</v>
      </c>
      <c r="C122" s="31">
        <v>2760.75</v>
      </c>
      <c r="D122" s="36">
        <v>2760.1333333333332</v>
      </c>
      <c r="E122" s="36">
        <v>2722.2666666666664</v>
      </c>
      <c r="F122" s="36">
        <v>2683.7833333333333</v>
      </c>
      <c r="G122" s="36">
        <v>2645.9166666666665</v>
      </c>
      <c r="H122" s="36">
        <v>2798.6166666666663</v>
      </c>
      <c r="I122" s="36">
        <v>2836.4833333333331</v>
      </c>
      <c r="J122" s="36">
        <v>2874.9666666666662</v>
      </c>
      <c r="K122" s="31">
        <v>2798</v>
      </c>
      <c r="L122" s="31">
        <v>2721.65</v>
      </c>
      <c r="M122" s="31">
        <v>2.2940999999999998</v>
      </c>
      <c r="N122" s="1"/>
      <c r="O122" s="1"/>
    </row>
    <row r="123" spans="1:15" ht="12.75" customHeight="1">
      <c r="A123" s="33">
        <v>113</v>
      </c>
      <c r="B123" s="53" t="s">
        <v>97</v>
      </c>
      <c r="C123" s="31">
        <v>766.85</v>
      </c>
      <c r="D123" s="36">
        <v>761.2833333333333</v>
      </c>
      <c r="E123" s="36">
        <v>753.56666666666661</v>
      </c>
      <c r="F123" s="36">
        <v>740.2833333333333</v>
      </c>
      <c r="G123" s="36">
        <v>732.56666666666661</v>
      </c>
      <c r="H123" s="36">
        <v>774.56666666666661</v>
      </c>
      <c r="I123" s="36">
        <v>782.2833333333333</v>
      </c>
      <c r="J123" s="36">
        <v>795.56666666666661</v>
      </c>
      <c r="K123" s="31">
        <v>769</v>
      </c>
      <c r="L123" s="31">
        <v>748</v>
      </c>
      <c r="M123" s="31">
        <v>8.4570799999999995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1124.25</v>
      </c>
      <c r="D124" s="36">
        <v>1126.3833333333332</v>
      </c>
      <c r="E124" s="36">
        <v>1112.0666666666664</v>
      </c>
      <c r="F124" s="36">
        <v>1099.8833333333332</v>
      </c>
      <c r="G124" s="36">
        <v>1085.5666666666664</v>
      </c>
      <c r="H124" s="36">
        <v>1138.5666666666664</v>
      </c>
      <c r="I124" s="36">
        <v>1152.883333333333</v>
      </c>
      <c r="J124" s="36">
        <v>1165.0666666666664</v>
      </c>
      <c r="K124" s="31">
        <v>1140.7</v>
      </c>
      <c r="L124" s="31">
        <v>1114.2</v>
      </c>
      <c r="M124" s="31">
        <v>3.0043899999999999</v>
      </c>
      <c r="N124" s="1"/>
      <c r="O124" s="1"/>
    </row>
    <row r="125" spans="1:15" ht="12.75" customHeight="1">
      <c r="A125" s="33">
        <v>115</v>
      </c>
      <c r="B125" s="53" t="s">
        <v>848</v>
      </c>
      <c r="C125" s="31">
        <v>4998.05</v>
      </c>
      <c r="D125" s="36">
        <v>5055.9666666666672</v>
      </c>
      <c r="E125" s="36">
        <v>4922.1333333333341</v>
      </c>
      <c r="F125" s="36">
        <v>4846.2166666666672</v>
      </c>
      <c r="G125" s="36">
        <v>4712.3833333333341</v>
      </c>
      <c r="H125" s="36">
        <v>5131.8833333333341</v>
      </c>
      <c r="I125" s="36">
        <v>5265.7166666666662</v>
      </c>
      <c r="J125" s="36">
        <v>5341.6333333333341</v>
      </c>
      <c r="K125" s="31">
        <v>5189.8</v>
      </c>
      <c r="L125" s="31">
        <v>4980.05</v>
      </c>
      <c r="M125" s="31">
        <v>0.38159999999999999</v>
      </c>
      <c r="N125" s="1"/>
      <c r="O125" s="1"/>
    </row>
    <row r="126" spans="1:15" ht="12.75" customHeight="1">
      <c r="A126" s="33">
        <v>116</v>
      </c>
      <c r="B126" s="53" t="s">
        <v>366</v>
      </c>
      <c r="C126" s="31">
        <v>1685.6</v>
      </c>
      <c r="D126" s="36">
        <v>1690.95</v>
      </c>
      <c r="E126" s="36">
        <v>1673.95</v>
      </c>
      <c r="F126" s="36">
        <v>1662.3</v>
      </c>
      <c r="G126" s="36">
        <v>1645.3</v>
      </c>
      <c r="H126" s="36">
        <v>1702.6000000000001</v>
      </c>
      <c r="I126" s="36">
        <v>1719.6000000000001</v>
      </c>
      <c r="J126" s="36">
        <v>1731.2500000000002</v>
      </c>
      <c r="K126" s="31">
        <v>1707.95</v>
      </c>
      <c r="L126" s="31">
        <v>1679.3</v>
      </c>
      <c r="M126" s="31">
        <v>1.5359400000000001</v>
      </c>
      <c r="N126" s="1"/>
      <c r="O126" s="1"/>
    </row>
    <row r="127" spans="1:15" ht="12.75" customHeight="1">
      <c r="A127" s="33">
        <v>117</v>
      </c>
      <c r="B127" s="53" t="s">
        <v>349</v>
      </c>
      <c r="C127" s="31">
        <v>4315.2</v>
      </c>
      <c r="D127" s="36">
        <v>4338.1166666666668</v>
      </c>
      <c r="E127" s="36">
        <v>4277.2333333333336</v>
      </c>
      <c r="F127" s="36">
        <v>4239.2666666666664</v>
      </c>
      <c r="G127" s="36">
        <v>4178.3833333333332</v>
      </c>
      <c r="H127" s="36">
        <v>4376.0833333333339</v>
      </c>
      <c r="I127" s="36">
        <v>4436.9666666666672</v>
      </c>
      <c r="J127" s="36">
        <v>4474.9333333333343</v>
      </c>
      <c r="K127" s="31">
        <v>4399</v>
      </c>
      <c r="L127" s="31">
        <v>4300.1499999999996</v>
      </c>
      <c r="M127" s="31">
        <v>0.22091</v>
      </c>
      <c r="N127" s="1"/>
      <c r="O127" s="1"/>
    </row>
    <row r="128" spans="1:15" ht="12.75" customHeight="1">
      <c r="A128" s="33">
        <v>118</v>
      </c>
      <c r="B128" s="53" t="s">
        <v>99</v>
      </c>
      <c r="C128" s="31">
        <v>283.14999999999998</v>
      </c>
      <c r="D128" s="36">
        <v>282.91666666666669</v>
      </c>
      <c r="E128" s="36">
        <v>280.53333333333336</v>
      </c>
      <c r="F128" s="36">
        <v>277.91666666666669</v>
      </c>
      <c r="G128" s="36">
        <v>275.53333333333336</v>
      </c>
      <c r="H128" s="36">
        <v>285.53333333333336</v>
      </c>
      <c r="I128" s="36">
        <v>287.91666666666669</v>
      </c>
      <c r="J128" s="36">
        <v>290.53333333333336</v>
      </c>
      <c r="K128" s="31">
        <v>285.3</v>
      </c>
      <c r="L128" s="31">
        <v>280.3</v>
      </c>
      <c r="M128" s="31">
        <v>28.95205</v>
      </c>
      <c r="N128" s="1"/>
      <c r="O128" s="1"/>
    </row>
    <row r="129" spans="1:15" ht="12.75" customHeight="1">
      <c r="A129" s="33">
        <v>119</v>
      </c>
      <c r="B129" s="53" t="s">
        <v>350</v>
      </c>
      <c r="C129" s="31">
        <v>392.55</v>
      </c>
      <c r="D129" s="36">
        <v>389.23333333333329</v>
      </c>
      <c r="E129" s="36">
        <v>383.46666666666658</v>
      </c>
      <c r="F129" s="36">
        <v>374.38333333333327</v>
      </c>
      <c r="G129" s="36">
        <v>368.61666666666656</v>
      </c>
      <c r="H129" s="36">
        <v>398.31666666666661</v>
      </c>
      <c r="I129" s="36">
        <v>404.08333333333337</v>
      </c>
      <c r="J129" s="36">
        <v>413.16666666666663</v>
      </c>
      <c r="K129" s="31">
        <v>395</v>
      </c>
      <c r="L129" s="31">
        <v>380.15</v>
      </c>
      <c r="M129" s="31">
        <v>12.92076</v>
      </c>
      <c r="N129" s="1"/>
      <c r="O129" s="1"/>
    </row>
    <row r="130" spans="1:15" ht="12.75" customHeight="1">
      <c r="A130" s="33">
        <v>120</v>
      </c>
      <c r="B130" s="53" t="s">
        <v>101</v>
      </c>
      <c r="C130" s="31">
        <v>1875.35</v>
      </c>
      <c r="D130" s="36">
        <v>1869.9833333333333</v>
      </c>
      <c r="E130" s="36">
        <v>1858.2166666666667</v>
      </c>
      <c r="F130" s="36">
        <v>1841.0833333333333</v>
      </c>
      <c r="G130" s="36">
        <v>1829.3166666666666</v>
      </c>
      <c r="H130" s="36">
        <v>1887.1166666666668</v>
      </c>
      <c r="I130" s="36">
        <v>1898.8833333333337</v>
      </c>
      <c r="J130" s="36">
        <v>1916.0166666666669</v>
      </c>
      <c r="K130" s="31">
        <v>1881.75</v>
      </c>
      <c r="L130" s="31">
        <v>1852.85</v>
      </c>
      <c r="M130" s="31">
        <v>2.57084</v>
      </c>
      <c r="N130" s="1"/>
      <c r="O130" s="1"/>
    </row>
    <row r="131" spans="1:15" ht="12.75" customHeight="1">
      <c r="A131" s="33">
        <v>121</v>
      </c>
      <c r="B131" s="53" t="s">
        <v>367</v>
      </c>
      <c r="C131" s="31">
        <v>1894.4</v>
      </c>
      <c r="D131" s="36">
        <v>1886.1499999999999</v>
      </c>
      <c r="E131" s="36">
        <v>1871.2999999999997</v>
      </c>
      <c r="F131" s="36">
        <v>1848.1999999999998</v>
      </c>
      <c r="G131" s="36">
        <v>1833.3499999999997</v>
      </c>
      <c r="H131" s="36">
        <v>1909.2499999999998</v>
      </c>
      <c r="I131" s="36">
        <v>1924.0999999999997</v>
      </c>
      <c r="J131" s="36">
        <v>1947.1999999999998</v>
      </c>
      <c r="K131" s="31">
        <v>1901</v>
      </c>
      <c r="L131" s="31">
        <v>1863.05</v>
      </c>
      <c r="M131" s="31">
        <v>4.3706300000000002</v>
      </c>
      <c r="N131" s="1"/>
      <c r="O131" s="1"/>
    </row>
    <row r="132" spans="1:15" ht="12.75" customHeight="1">
      <c r="A132" s="33">
        <v>122</v>
      </c>
      <c r="B132" s="53" t="s">
        <v>102</v>
      </c>
      <c r="C132" s="31">
        <v>533.79999999999995</v>
      </c>
      <c r="D132" s="36">
        <v>534.06666666666672</v>
      </c>
      <c r="E132" s="36">
        <v>530.78333333333342</v>
      </c>
      <c r="F132" s="36">
        <v>527.76666666666665</v>
      </c>
      <c r="G132" s="36">
        <v>524.48333333333335</v>
      </c>
      <c r="H132" s="36">
        <v>537.08333333333348</v>
      </c>
      <c r="I132" s="36">
        <v>540.36666666666679</v>
      </c>
      <c r="J132" s="36">
        <v>543.38333333333355</v>
      </c>
      <c r="K132" s="31">
        <v>537.35</v>
      </c>
      <c r="L132" s="31">
        <v>531.04999999999995</v>
      </c>
      <c r="M132" s="31">
        <v>22.512920000000001</v>
      </c>
      <c r="N132" s="1"/>
      <c r="O132" s="1"/>
    </row>
    <row r="133" spans="1:15" ht="12.75" customHeight="1">
      <c r="A133" s="33">
        <v>123</v>
      </c>
      <c r="B133" s="53" t="s">
        <v>103</v>
      </c>
      <c r="C133" s="31">
        <v>2206.1999999999998</v>
      </c>
      <c r="D133" s="36">
        <v>2220</v>
      </c>
      <c r="E133" s="36">
        <v>2187.8000000000002</v>
      </c>
      <c r="F133" s="36">
        <v>2169.4</v>
      </c>
      <c r="G133" s="36">
        <v>2137.2000000000003</v>
      </c>
      <c r="H133" s="36">
        <v>2238.4</v>
      </c>
      <c r="I133" s="36">
        <v>2270.6</v>
      </c>
      <c r="J133" s="36">
        <v>2289</v>
      </c>
      <c r="K133" s="31">
        <v>2252.1999999999998</v>
      </c>
      <c r="L133" s="31">
        <v>2201.6</v>
      </c>
      <c r="M133" s="31">
        <v>2.6258499999999998</v>
      </c>
      <c r="N133" s="1"/>
      <c r="O133" s="1"/>
    </row>
    <row r="134" spans="1:15" ht="12.75" customHeight="1">
      <c r="A134" s="33">
        <v>124</v>
      </c>
      <c r="B134" s="53" t="s">
        <v>849</v>
      </c>
      <c r="C134" s="31">
        <v>1939.45</v>
      </c>
      <c r="D134" s="36">
        <v>1965.7833333333335</v>
      </c>
      <c r="E134" s="36">
        <v>1907.5666666666671</v>
      </c>
      <c r="F134" s="36">
        <v>1875.6833333333336</v>
      </c>
      <c r="G134" s="36">
        <v>1817.4666666666672</v>
      </c>
      <c r="H134" s="36">
        <v>1997.666666666667</v>
      </c>
      <c r="I134" s="36">
        <v>2055.8833333333337</v>
      </c>
      <c r="J134" s="36">
        <v>2087.7666666666669</v>
      </c>
      <c r="K134" s="31">
        <v>2024</v>
      </c>
      <c r="L134" s="31">
        <v>1933.9</v>
      </c>
      <c r="M134" s="31">
        <v>2.5312999999999999</v>
      </c>
      <c r="N134" s="1"/>
      <c r="O134" s="1"/>
    </row>
    <row r="135" spans="1:15" ht="12.75" customHeight="1">
      <c r="A135" s="33">
        <v>125</v>
      </c>
      <c r="B135" s="53" t="s">
        <v>368</v>
      </c>
      <c r="C135" s="31">
        <v>948.95</v>
      </c>
      <c r="D135" s="36">
        <v>944.36666666666667</v>
      </c>
      <c r="E135" s="36">
        <v>932.73333333333335</v>
      </c>
      <c r="F135" s="36">
        <v>916.51666666666665</v>
      </c>
      <c r="G135" s="36">
        <v>904.88333333333333</v>
      </c>
      <c r="H135" s="36">
        <v>960.58333333333337</v>
      </c>
      <c r="I135" s="36">
        <v>972.21666666666681</v>
      </c>
      <c r="J135" s="36">
        <v>988.43333333333339</v>
      </c>
      <c r="K135" s="31">
        <v>956</v>
      </c>
      <c r="L135" s="31">
        <v>928.15</v>
      </c>
      <c r="M135" s="31">
        <v>0.50683</v>
      </c>
      <c r="N135" s="1"/>
      <c r="O135" s="1"/>
    </row>
    <row r="136" spans="1:15" ht="12.75" customHeight="1">
      <c r="A136" s="33">
        <v>126</v>
      </c>
      <c r="B136" s="53" t="s">
        <v>369</v>
      </c>
      <c r="C136" s="31">
        <v>600.4</v>
      </c>
      <c r="D136" s="36">
        <v>601.73333333333323</v>
      </c>
      <c r="E136" s="36">
        <v>598.06666666666649</v>
      </c>
      <c r="F136" s="36">
        <v>595.73333333333323</v>
      </c>
      <c r="G136" s="36">
        <v>592.06666666666649</v>
      </c>
      <c r="H136" s="36">
        <v>604.06666666666649</v>
      </c>
      <c r="I136" s="36">
        <v>607.73333333333323</v>
      </c>
      <c r="J136" s="36">
        <v>610.06666666666649</v>
      </c>
      <c r="K136" s="31">
        <v>605.4</v>
      </c>
      <c r="L136" s="31">
        <v>599.4</v>
      </c>
      <c r="M136" s="31">
        <v>2.6379899999999998</v>
      </c>
      <c r="N136" s="1"/>
      <c r="O136" s="1"/>
    </row>
    <row r="137" spans="1:15" ht="12.75" customHeight="1">
      <c r="A137" s="33">
        <v>127</v>
      </c>
      <c r="B137" s="53" t="s">
        <v>104</v>
      </c>
      <c r="C137" s="31">
        <v>2177.85</v>
      </c>
      <c r="D137" s="36">
        <v>2189.1166666666668</v>
      </c>
      <c r="E137" s="36">
        <v>2156.7333333333336</v>
      </c>
      <c r="F137" s="36">
        <v>2135.6166666666668</v>
      </c>
      <c r="G137" s="36">
        <v>2103.2333333333336</v>
      </c>
      <c r="H137" s="36">
        <v>2210.2333333333336</v>
      </c>
      <c r="I137" s="36">
        <v>2242.6166666666668</v>
      </c>
      <c r="J137" s="36">
        <v>2263.7333333333336</v>
      </c>
      <c r="K137" s="31">
        <v>2221.5</v>
      </c>
      <c r="L137" s="31">
        <v>2168</v>
      </c>
      <c r="M137" s="31">
        <v>2.3631000000000002</v>
      </c>
      <c r="N137" s="1"/>
      <c r="O137" s="1"/>
    </row>
    <row r="138" spans="1:15" ht="12.75" customHeight="1">
      <c r="A138" s="33">
        <v>128</v>
      </c>
      <c r="B138" s="53" t="s">
        <v>273</v>
      </c>
      <c r="C138" s="31">
        <v>385.1</v>
      </c>
      <c r="D138" s="36">
        <v>384.35000000000008</v>
      </c>
      <c r="E138" s="36">
        <v>380.90000000000015</v>
      </c>
      <c r="F138" s="36">
        <v>376.70000000000005</v>
      </c>
      <c r="G138" s="36">
        <v>373.25000000000011</v>
      </c>
      <c r="H138" s="36">
        <v>388.55000000000018</v>
      </c>
      <c r="I138" s="36">
        <v>392.00000000000011</v>
      </c>
      <c r="J138" s="36">
        <v>396.20000000000022</v>
      </c>
      <c r="K138" s="31">
        <v>387.8</v>
      </c>
      <c r="L138" s="31">
        <v>380.15</v>
      </c>
      <c r="M138" s="31">
        <v>8.9885000000000002</v>
      </c>
      <c r="N138" s="1"/>
      <c r="O138" s="1"/>
    </row>
    <row r="139" spans="1:15" ht="12.75" customHeight="1">
      <c r="A139" s="33">
        <v>129</v>
      </c>
      <c r="B139" s="53" t="s">
        <v>105</v>
      </c>
      <c r="C139" s="31">
        <v>133.94999999999999</v>
      </c>
      <c r="D139" s="36">
        <v>134.91666666666666</v>
      </c>
      <c r="E139" s="36">
        <v>132.5333333333333</v>
      </c>
      <c r="F139" s="36">
        <v>131.11666666666665</v>
      </c>
      <c r="G139" s="36">
        <v>128.73333333333329</v>
      </c>
      <c r="H139" s="36">
        <v>136.33333333333331</v>
      </c>
      <c r="I139" s="36">
        <v>138.7166666666667</v>
      </c>
      <c r="J139" s="36">
        <v>140.13333333333333</v>
      </c>
      <c r="K139" s="31">
        <v>137.30000000000001</v>
      </c>
      <c r="L139" s="31">
        <v>133.5</v>
      </c>
      <c r="M139" s="31">
        <v>27.749960000000002</v>
      </c>
      <c r="N139" s="1"/>
      <c r="O139" s="1"/>
    </row>
    <row r="140" spans="1:15" ht="12.75" customHeight="1">
      <c r="A140" s="33">
        <v>130</v>
      </c>
      <c r="B140" s="53" t="s">
        <v>370</v>
      </c>
      <c r="C140" s="31">
        <v>179.3</v>
      </c>
      <c r="D140" s="36">
        <v>179.76666666666665</v>
      </c>
      <c r="E140" s="36">
        <v>176.73333333333329</v>
      </c>
      <c r="F140" s="36">
        <v>174.16666666666663</v>
      </c>
      <c r="G140" s="36">
        <v>171.13333333333327</v>
      </c>
      <c r="H140" s="36">
        <v>182.33333333333331</v>
      </c>
      <c r="I140" s="36">
        <v>185.36666666666667</v>
      </c>
      <c r="J140" s="36">
        <v>187.93333333333334</v>
      </c>
      <c r="K140" s="31">
        <v>182.8</v>
      </c>
      <c r="L140" s="31">
        <v>177.2</v>
      </c>
      <c r="M140" s="31">
        <v>20.935939999999999</v>
      </c>
      <c r="N140" s="1"/>
      <c r="O140" s="1"/>
    </row>
    <row r="141" spans="1:15" ht="12.75" customHeight="1">
      <c r="A141" s="33">
        <v>131</v>
      </c>
      <c r="B141" s="53" t="s">
        <v>106</v>
      </c>
      <c r="C141" s="31">
        <v>3760.15</v>
      </c>
      <c r="D141" s="36">
        <v>3763.3166666666671</v>
      </c>
      <c r="E141" s="36">
        <v>3740.2833333333342</v>
      </c>
      <c r="F141" s="36">
        <v>3720.416666666667</v>
      </c>
      <c r="G141" s="36">
        <v>3697.3833333333341</v>
      </c>
      <c r="H141" s="36">
        <v>3783.1833333333343</v>
      </c>
      <c r="I141" s="36">
        <v>3806.2166666666672</v>
      </c>
      <c r="J141" s="36">
        <v>3826.0833333333344</v>
      </c>
      <c r="K141" s="31">
        <v>3786.35</v>
      </c>
      <c r="L141" s="31">
        <v>3743.45</v>
      </c>
      <c r="M141" s="31">
        <v>1.97926</v>
      </c>
      <c r="N141" s="1"/>
      <c r="O141" s="1"/>
    </row>
    <row r="142" spans="1:15" ht="12.75" customHeight="1">
      <c r="A142" s="33">
        <v>132</v>
      </c>
      <c r="B142" s="53" t="s">
        <v>107</v>
      </c>
      <c r="C142" s="31">
        <v>5290.7</v>
      </c>
      <c r="D142" s="36">
        <v>5291.4000000000005</v>
      </c>
      <c r="E142" s="36">
        <v>5271.3500000000013</v>
      </c>
      <c r="F142" s="36">
        <v>5252.0000000000009</v>
      </c>
      <c r="G142" s="36">
        <v>5231.9500000000016</v>
      </c>
      <c r="H142" s="36">
        <v>5310.7500000000009</v>
      </c>
      <c r="I142" s="36">
        <v>5330.8</v>
      </c>
      <c r="J142" s="36">
        <v>5350.1500000000005</v>
      </c>
      <c r="K142" s="31">
        <v>5311.45</v>
      </c>
      <c r="L142" s="31">
        <v>5272.05</v>
      </c>
      <c r="M142" s="31">
        <v>1.3645</v>
      </c>
      <c r="N142" s="1"/>
      <c r="O142" s="1"/>
    </row>
    <row r="143" spans="1:15" ht="12.75" customHeight="1">
      <c r="A143" s="33">
        <v>133</v>
      </c>
      <c r="B143" s="53" t="s">
        <v>109</v>
      </c>
      <c r="C143" s="31">
        <v>629.15</v>
      </c>
      <c r="D143" s="36">
        <v>626.73333333333323</v>
      </c>
      <c r="E143" s="36">
        <v>621.66666666666652</v>
      </c>
      <c r="F143" s="36">
        <v>614.18333333333328</v>
      </c>
      <c r="G143" s="36">
        <v>609.11666666666656</v>
      </c>
      <c r="H143" s="36">
        <v>634.21666666666647</v>
      </c>
      <c r="I143" s="36">
        <v>639.2833333333333</v>
      </c>
      <c r="J143" s="36">
        <v>646.76666666666642</v>
      </c>
      <c r="K143" s="31">
        <v>631.79999999999995</v>
      </c>
      <c r="L143" s="31">
        <v>619.25</v>
      </c>
      <c r="M143" s="31">
        <v>45.359009999999998</v>
      </c>
      <c r="N143" s="1"/>
      <c r="O143" s="1"/>
    </row>
    <row r="144" spans="1:15" ht="12.75" customHeight="1">
      <c r="A144" s="33">
        <v>134</v>
      </c>
      <c r="B144" s="53" t="s">
        <v>164</v>
      </c>
      <c r="C144" s="31">
        <v>2647.55</v>
      </c>
      <c r="D144" s="36">
        <v>2664.6333333333332</v>
      </c>
      <c r="E144" s="36">
        <v>2624.5166666666664</v>
      </c>
      <c r="F144" s="36">
        <v>2601.4833333333331</v>
      </c>
      <c r="G144" s="36">
        <v>2561.3666666666663</v>
      </c>
      <c r="H144" s="36">
        <v>2687.6666666666665</v>
      </c>
      <c r="I144" s="36">
        <v>2727.7833333333333</v>
      </c>
      <c r="J144" s="36">
        <v>2750.8166666666666</v>
      </c>
      <c r="K144" s="31">
        <v>2704.75</v>
      </c>
      <c r="L144" s="31">
        <v>2641.6</v>
      </c>
      <c r="M144" s="31">
        <v>2.2235800000000001</v>
      </c>
      <c r="N144" s="1"/>
      <c r="O144" s="1"/>
    </row>
    <row r="145" spans="1:15" ht="12.75" customHeight="1">
      <c r="A145" s="33">
        <v>135</v>
      </c>
      <c r="B145" s="53" t="s">
        <v>110</v>
      </c>
      <c r="C145" s="31">
        <v>5675.8</v>
      </c>
      <c r="D145" s="36">
        <v>5679.083333333333</v>
      </c>
      <c r="E145" s="36">
        <v>5643.7166666666662</v>
      </c>
      <c r="F145" s="36">
        <v>5611.6333333333332</v>
      </c>
      <c r="G145" s="36">
        <v>5576.2666666666664</v>
      </c>
      <c r="H145" s="36">
        <v>5711.1666666666661</v>
      </c>
      <c r="I145" s="36">
        <v>5746.5333333333328</v>
      </c>
      <c r="J145" s="36">
        <v>5778.6166666666659</v>
      </c>
      <c r="K145" s="31">
        <v>5714.45</v>
      </c>
      <c r="L145" s="31">
        <v>5647</v>
      </c>
      <c r="M145" s="31">
        <v>3.11158</v>
      </c>
      <c r="N145" s="1"/>
      <c r="O145" s="1"/>
    </row>
    <row r="146" spans="1:15" ht="12.75" customHeight="1">
      <c r="A146" s="33">
        <v>136</v>
      </c>
      <c r="B146" s="53" t="s">
        <v>371</v>
      </c>
      <c r="C146" s="31">
        <v>535.04999999999995</v>
      </c>
      <c r="D146" s="36">
        <v>535.61666666666667</v>
      </c>
      <c r="E146" s="36">
        <v>527.43333333333339</v>
      </c>
      <c r="F146" s="36">
        <v>519.81666666666672</v>
      </c>
      <c r="G146" s="36">
        <v>511.63333333333344</v>
      </c>
      <c r="H146" s="36">
        <v>543.23333333333335</v>
      </c>
      <c r="I146" s="36">
        <v>551.41666666666652</v>
      </c>
      <c r="J146" s="36">
        <v>559.0333333333333</v>
      </c>
      <c r="K146" s="31">
        <v>543.79999999999995</v>
      </c>
      <c r="L146" s="31">
        <v>528</v>
      </c>
      <c r="M146" s="31">
        <v>11.51018</v>
      </c>
      <c r="N146" s="1"/>
      <c r="O146" s="1"/>
    </row>
    <row r="147" spans="1:15" ht="12.75" customHeight="1">
      <c r="A147" s="33">
        <v>137</v>
      </c>
      <c r="B147" s="53" t="s">
        <v>374</v>
      </c>
      <c r="C147" s="31">
        <v>39.049999999999997</v>
      </c>
      <c r="D147" s="36">
        <v>39.016666666666666</v>
      </c>
      <c r="E147" s="36">
        <v>38.783333333333331</v>
      </c>
      <c r="F147" s="36">
        <v>38.516666666666666</v>
      </c>
      <c r="G147" s="36">
        <v>38.283333333333331</v>
      </c>
      <c r="H147" s="36">
        <v>39.283333333333331</v>
      </c>
      <c r="I147" s="36">
        <v>39.516666666666666</v>
      </c>
      <c r="J147" s="36">
        <v>39.783333333333331</v>
      </c>
      <c r="K147" s="31">
        <v>39.25</v>
      </c>
      <c r="L147" s="31">
        <v>38.75</v>
      </c>
      <c r="M147" s="31">
        <v>146.31159</v>
      </c>
      <c r="N147" s="1"/>
      <c r="O147" s="1"/>
    </row>
    <row r="148" spans="1:15" ht="12.75" customHeight="1">
      <c r="A148" s="33">
        <v>138</v>
      </c>
      <c r="B148" s="53" t="s">
        <v>562</v>
      </c>
      <c r="C148" s="31">
        <v>2491.0500000000002</v>
      </c>
      <c r="D148" s="36">
        <v>2527.2333333333336</v>
      </c>
      <c r="E148" s="36">
        <v>2440.7166666666672</v>
      </c>
      <c r="F148" s="36">
        <v>2390.3833333333337</v>
      </c>
      <c r="G148" s="36">
        <v>2303.8666666666672</v>
      </c>
      <c r="H148" s="36">
        <v>2577.5666666666671</v>
      </c>
      <c r="I148" s="36">
        <v>2664.0833333333335</v>
      </c>
      <c r="J148" s="36">
        <v>2714.416666666667</v>
      </c>
      <c r="K148" s="31">
        <v>2613.75</v>
      </c>
      <c r="L148" s="31">
        <v>2476.9</v>
      </c>
      <c r="M148" s="31">
        <v>1.2822100000000001</v>
      </c>
      <c r="N148" s="1"/>
      <c r="O148" s="1"/>
    </row>
    <row r="149" spans="1:15" ht="12.75" customHeight="1">
      <c r="A149" s="33">
        <v>139</v>
      </c>
      <c r="B149" s="53" t="s">
        <v>111</v>
      </c>
      <c r="C149" s="31">
        <v>3826.7</v>
      </c>
      <c r="D149" s="36">
        <v>3832.2000000000003</v>
      </c>
      <c r="E149" s="36">
        <v>3772.2500000000005</v>
      </c>
      <c r="F149" s="36">
        <v>3717.8</v>
      </c>
      <c r="G149" s="36">
        <v>3657.8500000000004</v>
      </c>
      <c r="H149" s="36">
        <v>3886.6500000000005</v>
      </c>
      <c r="I149" s="36">
        <v>3946.6000000000004</v>
      </c>
      <c r="J149" s="36">
        <v>4001.0500000000006</v>
      </c>
      <c r="K149" s="31">
        <v>3892.15</v>
      </c>
      <c r="L149" s="31">
        <v>3777.75</v>
      </c>
      <c r="M149" s="31">
        <v>5.05274</v>
      </c>
      <c r="N149" s="1"/>
      <c r="O149" s="1"/>
    </row>
    <row r="150" spans="1:15" ht="12.75" customHeight="1">
      <c r="A150" s="33">
        <v>140</v>
      </c>
      <c r="B150" s="53" t="s">
        <v>372</v>
      </c>
      <c r="C150" s="31">
        <v>239</v>
      </c>
      <c r="D150" s="36">
        <v>237.5</v>
      </c>
      <c r="E150" s="36">
        <v>233.4</v>
      </c>
      <c r="F150" s="36">
        <v>227.8</v>
      </c>
      <c r="G150" s="36">
        <v>223.70000000000002</v>
      </c>
      <c r="H150" s="36">
        <v>243.1</v>
      </c>
      <c r="I150" s="36">
        <v>247.20000000000002</v>
      </c>
      <c r="J150" s="36">
        <v>252.79999999999998</v>
      </c>
      <c r="K150" s="31">
        <v>241.6</v>
      </c>
      <c r="L150" s="31">
        <v>231.9</v>
      </c>
      <c r="M150" s="31">
        <v>11.410410000000001</v>
      </c>
      <c r="N150" s="1"/>
      <c r="O150" s="1"/>
    </row>
    <row r="151" spans="1:15" ht="12.75" customHeight="1">
      <c r="A151" s="33">
        <v>141</v>
      </c>
      <c r="B151" s="53" t="s">
        <v>375</v>
      </c>
      <c r="C151" s="31">
        <v>520.95000000000005</v>
      </c>
      <c r="D151" s="36">
        <v>521.21666666666658</v>
      </c>
      <c r="E151" s="36">
        <v>514.78333333333319</v>
      </c>
      <c r="F151" s="36">
        <v>508.61666666666656</v>
      </c>
      <c r="G151" s="36">
        <v>502.18333333333317</v>
      </c>
      <c r="H151" s="36">
        <v>527.38333333333321</v>
      </c>
      <c r="I151" s="36">
        <v>533.81666666666661</v>
      </c>
      <c r="J151" s="36">
        <v>539.98333333333323</v>
      </c>
      <c r="K151" s="31">
        <v>527.65</v>
      </c>
      <c r="L151" s="31">
        <v>515.04999999999995</v>
      </c>
      <c r="M151" s="31">
        <v>1.31101</v>
      </c>
      <c r="N151" s="1"/>
      <c r="O151" s="1"/>
    </row>
    <row r="152" spans="1:15" ht="12.75" customHeight="1">
      <c r="A152" s="33">
        <v>142</v>
      </c>
      <c r="B152" s="53" t="s">
        <v>274</v>
      </c>
      <c r="C152" s="31">
        <v>499.75</v>
      </c>
      <c r="D152" s="36">
        <v>501.2833333333333</v>
      </c>
      <c r="E152" s="36">
        <v>494.56666666666661</v>
      </c>
      <c r="F152" s="36">
        <v>489.38333333333333</v>
      </c>
      <c r="G152" s="36">
        <v>482.66666666666663</v>
      </c>
      <c r="H152" s="36">
        <v>506.46666666666658</v>
      </c>
      <c r="I152" s="36">
        <v>513.18333333333328</v>
      </c>
      <c r="J152" s="36">
        <v>518.36666666666656</v>
      </c>
      <c r="K152" s="31">
        <v>508</v>
      </c>
      <c r="L152" s="31">
        <v>496.1</v>
      </c>
      <c r="M152" s="31">
        <v>2.9341699999999999</v>
      </c>
      <c r="N152" s="1"/>
      <c r="O152" s="1"/>
    </row>
    <row r="153" spans="1:15" ht="12.75" customHeight="1">
      <c r="A153" s="33">
        <v>143</v>
      </c>
      <c r="B153" s="53" t="s">
        <v>376</v>
      </c>
      <c r="C153" s="31">
        <v>1630.3</v>
      </c>
      <c r="D153" s="36">
        <v>1631.8</v>
      </c>
      <c r="E153" s="36">
        <v>1614.6</v>
      </c>
      <c r="F153" s="36">
        <v>1598.8999999999999</v>
      </c>
      <c r="G153" s="36">
        <v>1581.6999999999998</v>
      </c>
      <c r="H153" s="36">
        <v>1647.5</v>
      </c>
      <c r="I153" s="36">
        <v>1664.7000000000003</v>
      </c>
      <c r="J153" s="36">
        <v>1680.4</v>
      </c>
      <c r="K153" s="31">
        <v>1649</v>
      </c>
      <c r="L153" s="31">
        <v>1616.1</v>
      </c>
      <c r="M153" s="31">
        <v>1.1545799999999999</v>
      </c>
      <c r="N153" s="1"/>
      <c r="O153" s="1"/>
    </row>
    <row r="154" spans="1:15" ht="12.75" customHeight="1">
      <c r="A154" s="33">
        <v>144</v>
      </c>
      <c r="B154" s="53" t="s">
        <v>377</v>
      </c>
      <c r="C154" s="31">
        <v>143.55000000000001</v>
      </c>
      <c r="D154" s="36">
        <v>144.26666666666668</v>
      </c>
      <c r="E154" s="36">
        <v>142.38333333333335</v>
      </c>
      <c r="F154" s="36">
        <v>141.21666666666667</v>
      </c>
      <c r="G154" s="36">
        <v>139.33333333333334</v>
      </c>
      <c r="H154" s="36">
        <v>145.43333333333337</v>
      </c>
      <c r="I154" s="36">
        <v>147.31666666666669</v>
      </c>
      <c r="J154" s="36">
        <v>148.48333333333338</v>
      </c>
      <c r="K154" s="31">
        <v>146.15</v>
      </c>
      <c r="L154" s="31">
        <v>143.1</v>
      </c>
      <c r="M154" s="31">
        <v>14.39875</v>
      </c>
      <c r="N154" s="1"/>
      <c r="O154" s="1"/>
    </row>
    <row r="155" spans="1:15" ht="12.75" customHeight="1">
      <c r="A155" s="33">
        <v>145</v>
      </c>
      <c r="B155" s="53" t="s">
        <v>373</v>
      </c>
      <c r="C155" s="31">
        <v>196.65</v>
      </c>
      <c r="D155" s="36">
        <v>197.6</v>
      </c>
      <c r="E155" s="36">
        <v>194.54999999999998</v>
      </c>
      <c r="F155" s="36">
        <v>192.45</v>
      </c>
      <c r="G155" s="36">
        <v>189.39999999999998</v>
      </c>
      <c r="H155" s="36">
        <v>199.7</v>
      </c>
      <c r="I155" s="36">
        <v>202.75</v>
      </c>
      <c r="J155" s="36">
        <v>204.85</v>
      </c>
      <c r="K155" s="31">
        <v>200.65</v>
      </c>
      <c r="L155" s="31">
        <v>195.5</v>
      </c>
      <c r="M155" s="31">
        <v>4.5785</v>
      </c>
      <c r="N155" s="1"/>
      <c r="O155" s="1"/>
    </row>
    <row r="156" spans="1:15" ht="12.75" customHeight="1">
      <c r="A156" s="33">
        <v>146</v>
      </c>
      <c r="B156" s="53" t="s">
        <v>378</v>
      </c>
      <c r="C156" s="31">
        <v>93.55</v>
      </c>
      <c r="D156" s="36">
        <v>94.083333333333329</v>
      </c>
      <c r="E156" s="36">
        <v>92.016666666666652</v>
      </c>
      <c r="F156" s="36">
        <v>90.48333333333332</v>
      </c>
      <c r="G156" s="36">
        <v>88.416666666666643</v>
      </c>
      <c r="H156" s="36">
        <v>95.61666666666666</v>
      </c>
      <c r="I156" s="36">
        <v>97.683333333333351</v>
      </c>
      <c r="J156" s="36">
        <v>99.216666666666669</v>
      </c>
      <c r="K156" s="31">
        <v>96.15</v>
      </c>
      <c r="L156" s="31">
        <v>92.55</v>
      </c>
      <c r="M156" s="31">
        <v>26.332909999999998</v>
      </c>
      <c r="N156" s="1"/>
      <c r="O156" s="1"/>
    </row>
    <row r="157" spans="1:15" ht="12.75" customHeight="1">
      <c r="A157" s="33">
        <v>147</v>
      </c>
      <c r="B157" s="53" t="s">
        <v>850</v>
      </c>
      <c r="C157" s="31">
        <v>942</v>
      </c>
      <c r="D157" s="36">
        <v>938.7833333333333</v>
      </c>
      <c r="E157" s="36">
        <v>923.56666666666661</v>
      </c>
      <c r="F157" s="36">
        <v>905.13333333333333</v>
      </c>
      <c r="G157" s="36">
        <v>889.91666666666663</v>
      </c>
      <c r="H157" s="36">
        <v>957.21666666666658</v>
      </c>
      <c r="I157" s="36">
        <v>972.43333333333328</v>
      </c>
      <c r="J157" s="36">
        <v>990.86666666666656</v>
      </c>
      <c r="K157" s="31">
        <v>954</v>
      </c>
      <c r="L157" s="31">
        <v>920.35</v>
      </c>
      <c r="M157" s="31">
        <v>0.92157999999999995</v>
      </c>
      <c r="N157" s="1"/>
      <c r="O157" s="1"/>
    </row>
    <row r="158" spans="1:15" ht="12.75" customHeight="1">
      <c r="A158" s="33">
        <v>148</v>
      </c>
      <c r="B158" s="53" t="s">
        <v>112</v>
      </c>
      <c r="C158" s="31">
        <v>3196.2</v>
      </c>
      <c r="D158" s="36">
        <v>3211.5499999999997</v>
      </c>
      <c r="E158" s="36">
        <v>3174.0999999999995</v>
      </c>
      <c r="F158" s="36">
        <v>3151.9999999999995</v>
      </c>
      <c r="G158" s="36">
        <v>3114.5499999999993</v>
      </c>
      <c r="H158" s="36">
        <v>3233.6499999999996</v>
      </c>
      <c r="I158" s="36">
        <v>3271.0999999999995</v>
      </c>
      <c r="J158" s="36">
        <v>3293.2</v>
      </c>
      <c r="K158" s="31">
        <v>3249</v>
      </c>
      <c r="L158" s="31">
        <v>3189.45</v>
      </c>
      <c r="M158" s="31">
        <v>1.63391</v>
      </c>
      <c r="N158" s="1"/>
      <c r="O158" s="1"/>
    </row>
    <row r="159" spans="1:15" ht="12.75" customHeight="1">
      <c r="A159" s="33">
        <v>149</v>
      </c>
      <c r="B159" s="53" t="s">
        <v>113</v>
      </c>
      <c r="C159" s="31">
        <v>283.3</v>
      </c>
      <c r="D159" s="36">
        <v>283.38333333333338</v>
      </c>
      <c r="E159" s="36">
        <v>280.91666666666674</v>
      </c>
      <c r="F159" s="36">
        <v>278.53333333333336</v>
      </c>
      <c r="G159" s="36">
        <v>276.06666666666672</v>
      </c>
      <c r="H159" s="36">
        <v>285.76666666666677</v>
      </c>
      <c r="I159" s="36">
        <v>288.23333333333335</v>
      </c>
      <c r="J159" s="36">
        <v>290.61666666666679</v>
      </c>
      <c r="K159" s="31">
        <v>285.85000000000002</v>
      </c>
      <c r="L159" s="31">
        <v>281</v>
      </c>
      <c r="M159" s="31">
        <v>15.52552</v>
      </c>
      <c r="N159" s="1"/>
      <c r="O159" s="1"/>
    </row>
    <row r="160" spans="1:15" ht="12.75" customHeight="1">
      <c r="A160" s="33">
        <v>150</v>
      </c>
      <c r="B160" s="53" t="s">
        <v>379</v>
      </c>
      <c r="C160" s="31">
        <v>395.55</v>
      </c>
      <c r="D160" s="36">
        <v>398.89999999999992</v>
      </c>
      <c r="E160" s="36">
        <v>388.79999999999984</v>
      </c>
      <c r="F160" s="36">
        <v>382.0499999999999</v>
      </c>
      <c r="G160" s="36">
        <v>371.94999999999982</v>
      </c>
      <c r="H160" s="36">
        <v>405.64999999999986</v>
      </c>
      <c r="I160" s="36">
        <v>415.74999999999989</v>
      </c>
      <c r="J160" s="36">
        <v>422.49999999999989</v>
      </c>
      <c r="K160" s="31">
        <v>409</v>
      </c>
      <c r="L160" s="31">
        <v>392.15</v>
      </c>
      <c r="M160" s="31">
        <v>2.92394</v>
      </c>
      <c r="N160" s="1"/>
      <c r="O160" s="1"/>
    </row>
    <row r="161" spans="1:15" ht="12.75" customHeight="1">
      <c r="A161" s="33">
        <v>151</v>
      </c>
      <c r="B161" s="53" t="s">
        <v>114</v>
      </c>
      <c r="C161" s="31">
        <v>149.94999999999999</v>
      </c>
      <c r="D161" s="36">
        <v>149.06666666666666</v>
      </c>
      <c r="E161" s="36">
        <v>147.58333333333331</v>
      </c>
      <c r="F161" s="36">
        <v>145.21666666666664</v>
      </c>
      <c r="G161" s="36">
        <v>143.73333333333329</v>
      </c>
      <c r="H161" s="36">
        <v>151.43333333333334</v>
      </c>
      <c r="I161" s="36">
        <v>152.91666666666669</v>
      </c>
      <c r="J161" s="36">
        <v>155.28333333333336</v>
      </c>
      <c r="K161" s="31">
        <v>150.55000000000001</v>
      </c>
      <c r="L161" s="31">
        <v>146.69999999999999</v>
      </c>
      <c r="M161" s="31">
        <v>71.6875</v>
      </c>
      <c r="N161" s="1"/>
      <c r="O161" s="1"/>
    </row>
    <row r="162" spans="1:15" ht="12.75" customHeight="1">
      <c r="A162" s="33">
        <v>152</v>
      </c>
      <c r="B162" s="53" t="s">
        <v>380</v>
      </c>
      <c r="C162" s="31">
        <v>716.5</v>
      </c>
      <c r="D162" s="36">
        <v>715.4</v>
      </c>
      <c r="E162" s="36">
        <v>705.09999999999991</v>
      </c>
      <c r="F162" s="36">
        <v>693.69999999999993</v>
      </c>
      <c r="G162" s="36">
        <v>683.39999999999986</v>
      </c>
      <c r="H162" s="36">
        <v>726.8</v>
      </c>
      <c r="I162" s="36">
        <v>737.09999999999991</v>
      </c>
      <c r="J162" s="36">
        <v>748.5</v>
      </c>
      <c r="K162" s="31">
        <v>725.7</v>
      </c>
      <c r="L162" s="31">
        <v>704</v>
      </c>
      <c r="M162" s="31">
        <v>7.84605</v>
      </c>
      <c r="N162" s="1"/>
      <c r="O162" s="1"/>
    </row>
    <row r="163" spans="1:15" ht="12.75" customHeight="1">
      <c r="A163" s="33">
        <v>153</v>
      </c>
      <c r="B163" s="53" t="s">
        <v>381</v>
      </c>
      <c r="C163" s="31">
        <v>4223.5</v>
      </c>
      <c r="D163" s="36">
        <v>4232.4833333333336</v>
      </c>
      <c r="E163" s="36">
        <v>4206.0166666666673</v>
      </c>
      <c r="F163" s="36">
        <v>4188.5333333333338</v>
      </c>
      <c r="G163" s="36">
        <v>4162.0666666666675</v>
      </c>
      <c r="H163" s="36">
        <v>4249.9666666666672</v>
      </c>
      <c r="I163" s="36">
        <v>4276.4333333333343</v>
      </c>
      <c r="J163" s="36">
        <v>4293.916666666667</v>
      </c>
      <c r="K163" s="31">
        <v>4258.95</v>
      </c>
      <c r="L163" s="31">
        <v>4215</v>
      </c>
      <c r="M163" s="31">
        <v>0.17635999999999999</v>
      </c>
      <c r="N163" s="1"/>
      <c r="O163" s="1"/>
    </row>
    <row r="164" spans="1:15" ht="12.75" customHeight="1">
      <c r="A164" s="33">
        <v>154</v>
      </c>
      <c r="B164" s="53" t="s">
        <v>382</v>
      </c>
      <c r="C164" s="31">
        <v>947.85</v>
      </c>
      <c r="D164" s="36">
        <v>943.08333333333337</v>
      </c>
      <c r="E164" s="36">
        <v>933.36666666666679</v>
      </c>
      <c r="F164" s="36">
        <v>918.88333333333344</v>
      </c>
      <c r="G164" s="36">
        <v>909.16666666666686</v>
      </c>
      <c r="H164" s="36">
        <v>957.56666666666672</v>
      </c>
      <c r="I164" s="36">
        <v>967.28333333333319</v>
      </c>
      <c r="J164" s="36">
        <v>981.76666666666665</v>
      </c>
      <c r="K164" s="31">
        <v>952.8</v>
      </c>
      <c r="L164" s="31">
        <v>928.6</v>
      </c>
      <c r="M164" s="31">
        <v>6.4380800000000002</v>
      </c>
      <c r="N164" s="1"/>
      <c r="O164" s="1"/>
    </row>
    <row r="165" spans="1:15" ht="12.75" customHeight="1">
      <c r="A165" s="33">
        <v>155</v>
      </c>
      <c r="B165" s="53" t="s">
        <v>383</v>
      </c>
      <c r="C165" s="31">
        <v>201.95</v>
      </c>
      <c r="D165" s="36">
        <v>201.41666666666666</v>
      </c>
      <c r="E165" s="36">
        <v>199.73333333333332</v>
      </c>
      <c r="F165" s="36">
        <v>197.51666666666665</v>
      </c>
      <c r="G165" s="36">
        <v>195.83333333333331</v>
      </c>
      <c r="H165" s="36">
        <v>203.63333333333333</v>
      </c>
      <c r="I165" s="36">
        <v>205.31666666666666</v>
      </c>
      <c r="J165" s="36">
        <v>207.53333333333333</v>
      </c>
      <c r="K165" s="31">
        <v>203.1</v>
      </c>
      <c r="L165" s="31">
        <v>199.2</v>
      </c>
      <c r="M165" s="31">
        <v>4.6974799999999997</v>
      </c>
      <c r="N165" s="1"/>
      <c r="O165" s="1"/>
    </row>
    <row r="166" spans="1:15" ht="12.75" customHeight="1">
      <c r="A166" s="33">
        <v>156</v>
      </c>
      <c r="B166" s="53" t="s">
        <v>384</v>
      </c>
      <c r="C166" s="31">
        <v>168.85</v>
      </c>
      <c r="D166" s="36">
        <v>169.4</v>
      </c>
      <c r="E166" s="36">
        <v>167.45000000000002</v>
      </c>
      <c r="F166" s="36">
        <v>166.05</v>
      </c>
      <c r="G166" s="36">
        <v>164.10000000000002</v>
      </c>
      <c r="H166" s="36">
        <v>170.8</v>
      </c>
      <c r="I166" s="36">
        <v>172.75</v>
      </c>
      <c r="J166" s="36">
        <v>174.15</v>
      </c>
      <c r="K166" s="31">
        <v>171.35</v>
      </c>
      <c r="L166" s="31">
        <v>168</v>
      </c>
      <c r="M166" s="31">
        <v>9.4203299999999999</v>
      </c>
      <c r="N166" s="1"/>
      <c r="O166" s="1"/>
    </row>
    <row r="167" spans="1:15" ht="12.75" customHeight="1">
      <c r="A167" s="33">
        <v>157</v>
      </c>
      <c r="B167" s="53" t="s">
        <v>851</v>
      </c>
      <c r="C167" s="31">
        <v>759.55</v>
      </c>
      <c r="D167" s="36">
        <v>769.11666666666667</v>
      </c>
      <c r="E167" s="36">
        <v>744.23333333333335</v>
      </c>
      <c r="F167" s="36">
        <v>728.91666666666663</v>
      </c>
      <c r="G167" s="36">
        <v>704.0333333333333</v>
      </c>
      <c r="H167" s="36">
        <v>784.43333333333339</v>
      </c>
      <c r="I167" s="36">
        <v>809.31666666666683</v>
      </c>
      <c r="J167" s="36">
        <v>824.63333333333344</v>
      </c>
      <c r="K167" s="31">
        <v>794</v>
      </c>
      <c r="L167" s="31">
        <v>753.8</v>
      </c>
      <c r="M167" s="31">
        <v>3.2932999999999999</v>
      </c>
      <c r="N167" s="1"/>
      <c r="O167" s="1"/>
    </row>
    <row r="168" spans="1:15" ht="12.75" customHeight="1">
      <c r="A168" s="33">
        <v>158</v>
      </c>
      <c r="B168" s="53" t="s">
        <v>276</v>
      </c>
      <c r="C168" s="31">
        <v>373.25</v>
      </c>
      <c r="D168" s="36">
        <v>370.7833333333333</v>
      </c>
      <c r="E168" s="36">
        <v>367.56666666666661</v>
      </c>
      <c r="F168" s="36">
        <v>361.88333333333333</v>
      </c>
      <c r="G168" s="36">
        <v>358.66666666666663</v>
      </c>
      <c r="H168" s="36">
        <v>376.46666666666658</v>
      </c>
      <c r="I168" s="36">
        <v>379.68333333333328</v>
      </c>
      <c r="J168" s="36">
        <v>385.36666666666656</v>
      </c>
      <c r="K168" s="31">
        <v>374</v>
      </c>
      <c r="L168" s="31">
        <v>365.1</v>
      </c>
      <c r="M168" s="31">
        <v>25.07207</v>
      </c>
      <c r="N168" s="1"/>
      <c r="O168" s="1"/>
    </row>
    <row r="169" spans="1:15" ht="12.75" customHeight="1">
      <c r="A169" s="33">
        <v>159</v>
      </c>
      <c r="B169" s="53" t="s">
        <v>275</v>
      </c>
      <c r="C169" s="31">
        <v>169.3</v>
      </c>
      <c r="D169" s="36">
        <v>169.03333333333333</v>
      </c>
      <c r="E169" s="36">
        <v>165.71666666666667</v>
      </c>
      <c r="F169" s="36">
        <v>162.13333333333333</v>
      </c>
      <c r="G169" s="36">
        <v>158.81666666666666</v>
      </c>
      <c r="H169" s="36">
        <v>172.61666666666667</v>
      </c>
      <c r="I169" s="36">
        <v>175.93333333333334</v>
      </c>
      <c r="J169" s="36">
        <v>179.51666666666668</v>
      </c>
      <c r="K169" s="31">
        <v>172.35</v>
      </c>
      <c r="L169" s="31">
        <v>165.45</v>
      </c>
      <c r="M169" s="31">
        <v>65.141329999999996</v>
      </c>
      <c r="N169" s="1"/>
      <c r="O169" s="1"/>
    </row>
    <row r="170" spans="1:15" ht="12.75" customHeight="1">
      <c r="A170" s="33">
        <v>160</v>
      </c>
      <c r="B170" s="53" t="s">
        <v>385</v>
      </c>
      <c r="C170" s="31">
        <v>1064.3</v>
      </c>
      <c r="D170" s="36">
        <v>1071.4333333333334</v>
      </c>
      <c r="E170" s="36">
        <v>1050.8666666666668</v>
      </c>
      <c r="F170" s="36">
        <v>1037.4333333333334</v>
      </c>
      <c r="G170" s="36">
        <v>1016.8666666666668</v>
      </c>
      <c r="H170" s="36">
        <v>1084.8666666666668</v>
      </c>
      <c r="I170" s="36">
        <v>1105.4333333333334</v>
      </c>
      <c r="J170" s="36">
        <v>1118.8666666666668</v>
      </c>
      <c r="K170" s="31">
        <v>1092</v>
      </c>
      <c r="L170" s="31">
        <v>1058</v>
      </c>
      <c r="M170" s="31">
        <v>0.27188000000000001</v>
      </c>
      <c r="N170" s="1"/>
      <c r="O170" s="1"/>
    </row>
    <row r="171" spans="1:15" ht="12.75" customHeight="1">
      <c r="A171" s="33">
        <v>161</v>
      </c>
      <c r="B171" s="53" t="s">
        <v>115</v>
      </c>
      <c r="C171" s="31">
        <v>125.3</v>
      </c>
      <c r="D171" s="36">
        <v>125.13333333333333</v>
      </c>
      <c r="E171" s="36">
        <v>123.81666666666665</v>
      </c>
      <c r="F171" s="36">
        <v>122.33333333333333</v>
      </c>
      <c r="G171" s="36">
        <v>121.01666666666665</v>
      </c>
      <c r="H171" s="36">
        <v>126.61666666666665</v>
      </c>
      <c r="I171" s="36">
        <v>127.93333333333331</v>
      </c>
      <c r="J171" s="36">
        <v>129.41666666666663</v>
      </c>
      <c r="K171" s="31">
        <v>126.45</v>
      </c>
      <c r="L171" s="31">
        <v>123.65</v>
      </c>
      <c r="M171" s="31">
        <v>199.55789999999999</v>
      </c>
      <c r="N171" s="1"/>
      <c r="O171" s="1"/>
    </row>
    <row r="172" spans="1:15" ht="12.75" customHeight="1">
      <c r="A172" s="33">
        <v>162</v>
      </c>
      <c r="B172" s="53" t="s">
        <v>387</v>
      </c>
      <c r="C172" s="31">
        <v>2803.7</v>
      </c>
      <c r="D172" s="36">
        <v>2815.0333333333333</v>
      </c>
      <c r="E172" s="36">
        <v>2779.0666666666666</v>
      </c>
      <c r="F172" s="36">
        <v>2754.4333333333334</v>
      </c>
      <c r="G172" s="36">
        <v>2718.4666666666667</v>
      </c>
      <c r="H172" s="36">
        <v>2839.6666666666665</v>
      </c>
      <c r="I172" s="36">
        <v>2875.6333333333328</v>
      </c>
      <c r="J172" s="36">
        <v>2900.2666666666664</v>
      </c>
      <c r="K172" s="31">
        <v>2851</v>
      </c>
      <c r="L172" s="31">
        <v>2790.4</v>
      </c>
      <c r="M172" s="31">
        <v>0.10333000000000001</v>
      </c>
      <c r="N172" s="1"/>
      <c r="O172" s="1"/>
    </row>
    <row r="173" spans="1:15" ht="12.75" customHeight="1">
      <c r="A173" s="33">
        <v>163</v>
      </c>
      <c r="B173" s="53" t="s">
        <v>388</v>
      </c>
      <c r="C173" s="31">
        <v>3377.1</v>
      </c>
      <c r="D173" s="36">
        <v>3378.5333333333333</v>
      </c>
      <c r="E173" s="36">
        <v>3334.0666666666666</v>
      </c>
      <c r="F173" s="36">
        <v>3291.0333333333333</v>
      </c>
      <c r="G173" s="36">
        <v>3246.5666666666666</v>
      </c>
      <c r="H173" s="36">
        <v>3421.5666666666666</v>
      </c>
      <c r="I173" s="36">
        <v>3466.0333333333328</v>
      </c>
      <c r="J173" s="36">
        <v>3509.0666666666666</v>
      </c>
      <c r="K173" s="31">
        <v>3423</v>
      </c>
      <c r="L173" s="31">
        <v>3335.5</v>
      </c>
      <c r="M173" s="31">
        <v>0.25802999999999998</v>
      </c>
      <c r="N173" s="1"/>
      <c r="O173" s="1"/>
    </row>
    <row r="174" spans="1:15" ht="12.75" customHeight="1">
      <c r="A174" s="33">
        <v>164</v>
      </c>
      <c r="B174" s="53" t="s">
        <v>389</v>
      </c>
      <c r="C174" s="31">
        <v>311.75</v>
      </c>
      <c r="D174" s="36">
        <v>314.75</v>
      </c>
      <c r="E174" s="36">
        <v>293.60000000000002</v>
      </c>
      <c r="F174" s="36">
        <v>275.45000000000005</v>
      </c>
      <c r="G174" s="36">
        <v>254.30000000000007</v>
      </c>
      <c r="H174" s="36">
        <v>332.9</v>
      </c>
      <c r="I174" s="36">
        <v>354.04999999999995</v>
      </c>
      <c r="J174" s="36">
        <v>372.19999999999993</v>
      </c>
      <c r="K174" s="31">
        <v>335.9</v>
      </c>
      <c r="L174" s="31">
        <v>296.60000000000002</v>
      </c>
      <c r="M174" s="31">
        <v>215.69587999999999</v>
      </c>
      <c r="N174" s="1"/>
      <c r="O174" s="1"/>
    </row>
    <row r="175" spans="1:15" ht="12.75" customHeight="1">
      <c r="A175" s="33">
        <v>165</v>
      </c>
      <c r="B175" s="53" t="s">
        <v>277</v>
      </c>
      <c r="C175" s="31">
        <v>1785.1</v>
      </c>
      <c r="D175" s="36">
        <v>1783.0166666666667</v>
      </c>
      <c r="E175" s="36">
        <v>1768.0833333333333</v>
      </c>
      <c r="F175" s="36">
        <v>1751.0666666666666</v>
      </c>
      <c r="G175" s="36">
        <v>1736.1333333333332</v>
      </c>
      <c r="H175" s="36">
        <v>1800.0333333333333</v>
      </c>
      <c r="I175" s="36">
        <v>1814.9666666666667</v>
      </c>
      <c r="J175" s="36">
        <v>1831.9833333333333</v>
      </c>
      <c r="K175" s="31">
        <v>1797.95</v>
      </c>
      <c r="L175" s="31">
        <v>1766</v>
      </c>
      <c r="M175" s="31">
        <v>6.3030200000000001</v>
      </c>
      <c r="N175" s="1"/>
      <c r="O175" s="1"/>
    </row>
    <row r="176" spans="1:15" ht="12.75" customHeight="1">
      <c r="A176" s="33">
        <v>166</v>
      </c>
      <c r="B176" s="53" t="s">
        <v>390</v>
      </c>
      <c r="C176" s="31">
        <v>1644</v>
      </c>
      <c r="D176" s="36">
        <v>1663.9666666666665</v>
      </c>
      <c r="E176" s="36">
        <v>1618.0333333333328</v>
      </c>
      <c r="F176" s="36">
        <v>1592.0666666666664</v>
      </c>
      <c r="G176" s="36">
        <v>1546.1333333333328</v>
      </c>
      <c r="H176" s="36">
        <v>1689.9333333333329</v>
      </c>
      <c r="I176" s="36">
        <v>1735.8666666666668</v>
      </c>
      <c r="J176" s="36">
        <v>1761.833333333333</v>
      </c>
      <c r="K176" s="31">
        <v>1709.9</v>
      </c>
      <c r="L176" s="31">
        <v>1638</v>
      </c>
      <c r="M176" s="31">
        <v>1.94289</v>
      </c>
      <c r="N176" s="1"/>
      <c r="O176" s="1"/>
    </row>
    <row r="177" spans="1:15" ht="12.75" customHeight="1">
      <c r="A177" s="33">
        <v>167</v>
      </c>
      <c r="B177" s="53" t="s">
        <v>116</v>
      </c>
      <c r="C177" s="31">
        <v>771</v>
      </c>
      <c r="D177" s="36">
        <v>777.2833333333333</v>
      </c>
      <c r="E177" s="36">
        <v>763.61666666666656</v>
      </c>
      <c r="F177" s="36">
        <v>756.23333333333323</v>
      </c>
      <c r="G177" s="36">
        <v>742.56666666666649</v>
      </c>
      <c r="H177" s="36">
        <v>784.66666666666663</v>
      </c>
      <c r="I177" s="36">
        <v>798.33333333333337</v>
      </c>
      <c r="J177" s="36">
        <v>805.7166666666667</v>
      </c>
      <c r="K177" s="31">
        <v>790.95</v>
      </c>
      <c r="L177" s="31">
        <v>769.9</v>
      </c>
      <c r="M177" s="31">
        <v>7.1994899999999999</v>
      </c>
      <c r="N177" s="1"/>
      <c r="O177" s="1"/>
    </row>
    <row r="178" spans="1:15" ht="12.75" customHeight="1">
      <c r="A178" s="33">
        <v>168</v>
      </c>
      <c r="B178" s="53" t="s">
        <v>856</v>
      </c>
      <c r="C178" s="31">
        <v>920.7</v>
      </c>
      <c r="D178" s="36">
        <v>916.19999999999993</v>
      </c>
      <c r="E178" s="36">
        <v>905.49999999999989</v>
      </c>
      <c r="F178" s="36">
        <v>890.3</v>
      </c>
      <c r="G178" s="36">
        <v>879.59999999999991</v>
      </c>
      <c r="H178" s="36">
        <v>931.39999999999986</v>
      </c>
      <c r="I178" s="36">
        <v>942.09999999999991</v>
      </c>
      <c r="J178" s="36">
        <v>957.29999999999984</v>
      </c>
      <c r="K178" s="31">
        <v>926.9</v>
      </c>
      <c r="L178" s="31">
        <v>901</v>
      </c>
      <c r="M178" s="31">
        <v>5.1521600000000003</v>
      </c>
      <c r="N178" s="1"/>
      <c r="O178" s="1"/>
    </row>
    <row r="179" spans="1:15" ht="12.75" customHeight="1">
      <c r="A179" s="33">
        <v>169</v>
      </c>
      <c r="B179" s="53" t="s">
        <v>386</v>
      </c>
      <c r="C179" s="31">
        <v>1513.9</v>
      </c>
      <c r="D179" s="36">
        <v>1527.1499999999999</v>
      </c>
      <c r="E179" s="36">
        <v>1498.7499999999998</v>
      </c>
      <c r="F179" s="36">
        <v>1483.6</v>
      </c>
      <c r="G179" s="36">
        <v>1455.1999999999998</v>
      </c>
      <c r="H179" s="36">
        <v>1542.2999999999997</v>
      </c>
      <c r="I179" s="36">
        <v>1570.6999999999998</v>
      </c>
      <c r="J179" s="36">
        <v>1585.8499999999997</v>
      </c>
      <c r="K179" s="31">
        <v>1555.55</v>
      </c>
      <c r="L179" s="31">
        <v>1512</v>
      </c>
      <c r="M179" s="31">
        <v>1.7502200000000001</v>
      </c>
      <c r="N179" s="1"/>
      <c r="O179" s="1"/>
    </row>
    <row r="180" spans="1:15" ht="12.75" customHeight="1">
      <c r="A180" s="33">
        <v>170</v>
      </c>
      <c r="B180" s="53" t="s">
        <v>118</v>
      </c>
      <c r="C180" s="31">
        <v>60.25</v>
      </c>
      <c r="D180" s="36">
        <v>60.6</v>
      </c>
      <c r="E180" s="36">
        <v>59.300000000000004</v>
      </c>
      <c r="F180" s="36">
        <v>58.35</v>
      </c>
      <c r="G180" s="36">
        <v>57.050000000000004</v>
      </c>
      <c r="H180" s="36">
        <v>61.550000000000004</v>
      </c>
      <c r="I180" s="36">
        <v>62.85</v>
      </c>
      <c r="J180" s="36">
        <v>63.800000000000004</v>
      </c>
      <c r="K180" s="31">
        <v>61.9</v>
      </c>
      <c r="L180" s="31">
        <v>59.65</v>
      </c>
      <c r="M180" s="31">
        <v>242.75975</v>
      </c>
      <c r="N180" s="1"/>
      <c r="O180" s="1"/>
    </row>
    <row r="181" spans="1:15" ht="12.75" customHeight="1">
      <c r="A181" s="33">
        <v>171</v>
      </c>
      <c r="B181" s="53" t="s">
        <v>391</v>
      </c>
      <c r="C181" s="31">
        <v>1298.9000000000001</v>
      </c>
      <c r="D181" s="36">
        <v>1290.7666666666667</v>
      </c>
      <c r="E181" s="36">
        <v>1278.5333333333333</v>
      </c>
      <c r="F181" s="36">
        <v>1258.1666666666667</v>
      </c>
      <c r="G181" s="36">
        <v>1245.9333333333334</v>
      </c>
      <c r="H181" s="36">
        <v>1311.1333333333332</v>
      </c>
      <c r="I181" s="36">
        <v>1323.3666666666663</v>
      </c>
      <c r="J181" s="36">
        <v>1343.7333333333331</v>
      </c>
      <c r="K181" s="31">
        <v>1303</v>
      </c>
      <c r="L181" s="31">
        <v>1270.4000000000001</v>
      </c>
      <c r="M181" s="31">
        <v>0.90664999999999996</v>
      </c>
      <c r="N181" s="1"/>
      <c r="O181" s="1"/>
    </row>
    <row r="182" spans="1:15" ht="12.75" customHeight="1">
      <c r="A182" s="33">
        <v>172</v>
      </c>
      <c r="B182" s="53" t="s">
        <v>392</v>
      </c>
      <c r="C182" s="31">
        <v>2017.95</v>
      </c>
      <c r="D182" s="36">
        <v>2025.9833333333333</v>
      </c>
      <c r="E182" s="36">
        <v>2006.9666666666667</v>
      </c>
      <c r="F182" s="36">
        <v>1995.9833333333333</v>
      </c>
      <c r="G182" s="36">
        <v>1976.9666666666667</v>
      </c>
      <c r="H182" s="36">
        <v>2036.9666666666667</v>
      </c>
      <c r="I182" s="36">
        <v>2055.9833333333336</v>
      </c>
      <c r="J182" s="36">
        <v>2066.9666666666667</v>
      </c>
      <c r="K182" s="31">
        <v>2045</v>
      </c>
      <c r="L182" s="31">
        <v>2015</v>
      </c>
      <c r="M182" s="31">
        <v>0.30636999999999998</v>
      </c>
      <c r="N182" s="1"/>
      <c r="O182" s="1"/>
    </row>
    <row r="183" spans="1:15" ht="12.75" customHeight="1">
      <c r="A183" s="33">
        <v>173</v>
      </c>
      <c r="B183" s="53" t="s">
        <v>393</v>
      </c>
      <c r="C183" s="31">
        <v>500.3</v>
      </c>
      <c r="D183" s="36">
        <v>500.2166666666667</v>
      </c>
      <c r="E183" s="36">
        <v>493.73333333333341</v>
      </c>
      <c r="F183" s="36">
        <v>487.16666666666669</v>
      </c>
      <c r="G183" s="36">
        <v>480.68333333333339</v>
      </c>
      <c r="H183" s="36">
        <v>506.78333333333342</v>
      </c>
      <c r="I183" s="36">
        <v>513.26666666666677</v>
      </c>
      <c r="J183" s="36">
        <v>519.83333333333348</v>
      </c>
      <c r="K183" s="31">
        <v>506.7</v>
      </c>
      <c r="L183" s="31">
        <v>493.65</v>
      </c>
      <c r="M183" s="31">
        <v>2.3846599999999998</v>
      </c>
      <c r="N183" s="1"/>
      <c r="O183" s="1"/>
    </row>
    <row r="184" spans="1:15" ht="12.75" customHeight="1">
      <c r="A184" s="33">
        <v>174</v>
      </c>
      <c r="B184" s="53" t="s">
        <v>120</v>
      </c>
      <c r="C184" s="31">
        <v>1001.75</v>
      </c>
      <c r="D184" s="36">
        <v>1002.6</v>
      </c>
      <c r="E184" s="36">
        <v>995.25</v>
      </c>
      <c r="F184" s="36">
        <v>988.75</v>
      </c>
      <c r="G184" s="36">
        <v>981.4</v>
      </c>
      <c r="H184" s="36">
        <v>1009.1</v>
      </c>
      <c r="I184" s="36">
        <v>1016.4500000000002</v>
      </c>
      <c r="J184" s="36">
        <v>1022.95</v>
      </c>
      <c r="K184" s="31">
        <v>1009.95</v>
      </c>
      <c r="L184" s="31">
        <v>996.1</v>
      </c>
      <c r="M184" s="31">
        <v>12.4948</v>
      </c>
      <c r="N184" s="1"/>
      <c r="O184" s="1"/>
    </row>
    <row r="185" spans="1:15" ht="12.75" customHeight="1">
      <c r="A185" s="33">
        <v>175</v>
      </c>
      <c r="B185" s="53" t="s">
        <v>394</v>
      </c>
      <c r="C185" s="31">
        <v>669.65</v>
      </c>
      <c r="D185" s="36">
        <v>666.56666666666672</v>
      </c>
      <c r="E185" s="36">
        <v>661.38333333333344</v>
      </c>
      <c r="F185" s="36">
        <v>653.11666666666667</v>
      </c>
      <c r="G185" s="36">
        <v>647.93333333333339</v>
      </c>
      <c r="H185" s="36">
        <v>674.83333333333348</v>
      </c>
      <c r="I185" s="36">
        <v>680.01666666666665</v>
      </c>
      <c r="J185" s="36">
        <v>688.28333333333353</v>
      </c>
      <c r="K185" s="31">
        <v>671.75</v>
      </c>
      <c r="L185" s="31">
        <v>658.3</v>
      </c>
      <c r="M185" s="31">
        <v>4.0579999999999998</v>
      </c>
      <c r="N185" s="1"/>
      <c r="O185" s="1"/>
    </row>
    <row r="186" spans="1:15" ht="12.75" customHeight="1">
      <c r="A186" s="33">
        <v>176</v>
      </c>
      <c r="B186" s="53" t="s">
        <v>121</v>
      </c>
      <c r="C186" s="31">
        <v>1839.5</v>
      </c>
      <c r="D186" s="36">
        <v>1842</v>
      </c>
      <c r="E186" s="36">
        <v>1820.65</v>
      </c>
      <c r="F186" s="36">
        <v>1801.8000000000002</v>
      </c>
      <c r="G186" s="36">
        <v>1780.4500000000003</v>
      </c>
      <c r="H186" s="36">
        <v>1860.85</v>
      </c>
      <c r="I186" s="36">
        <v>1882.1999999999998</v>
      </c>
      <c r="J186" s="36">
        <v>1901.0499999999997</v>
      </c>
      <c r="K186" s="31">
        <v>1863.35</v>
      </c>
      <c r="L186" s="31">
        <v>1823.15</v>
      </c>
      <c r="M186" s="31">
        <v>4.1886799999999997</v>
      </c>
      <c r="N186" s="1"/>
      <c r="O186" s="1"/>
    </row>
    <row r="187" spans="1:15" ht="12.75" customHeight="1">
      <c r="A187" s="33">
        <v>177</v>
      </c>
      <c r="B187" s="53" t="s">
        <v>122</v>
      </c>
      <c r="C187" s="31">
        <v>377.95</v>
      </c>
      <c r="D187" s="36">
        <v>380.65000000000003</v>
      </c>
      <c r="E187" s="36">
        <v>372.80000000000007</v>
      </c>
      <c r="F187" s="36">
        <v>367.65000000000003</v>
      </c>
      <c r="G187" s="36">
        <v>359.80000000000007</v>
      </c>
      <c r="H187" s="36">
        <v>385.80000000000007</v>
      </c>
      <c r="I187" s="36">
        <v>393.65000000000009</v>
      </c>
      <c r="J187" s="36">
        <v>398.80000000000007</v>
      </c>
      <c r="K187" s="31">
        <v>388.5</v>
      </c>
      <c r="L187" s="31">
        <v>375.5</v>
      </c>
      <c r="M187" s="31">
        <v>30.722950000000001</v>
      </c>
      <c r="N187" s="1"/>
      <c r="O187" s="1"/>
    </row>
    <row r="188" spans="1:15" ht="12.75" customHeight="1">
      <c r="A188" s="33">
        <v>178</v>
      </c>
      <c r="B188" s="53" t="s">
        <v>395</v>
      </c>
      <c r="C188" s="31">
        <v>474.5</v>
      </c>
      <c r="D188" s="36">
        <v>474.61666666666662</v>
      </c>
      <c r="E188" s="36">
        <v>468.98333333333323</v>
      </c>
      <c r="F188" s="36">
        <v>463.46666666666664</v>
      </c>
      <c r="G188" s="36">
        <v>457.83333333333326</v>
      </c>
      <c r="H188" s="36">
        <v>480.13333333333321</v>
      </c>
      <c r="I188" s="36">
        <v>485.76666666666654</v>
      </c>
      <c r="J188" s="36">
        <v>491.28333333333319</v>
      </c>
      <c r="K188" s="31">
        <v>480.25</v>
      </c>
      <c r="L188" s="31">
        <v>469.1</v>
      </c>
      <c r="M188" s="31">
        <v>6.4039200000000003</v>
      </c>
      <c r="N188" s="1"/>
      <c r="O188" s="1"/>
    </row>
    <row r="189" spans="1:15" ht="12.75" customHeight="1">
      <c r="A189" s="33">
        <v>179</v>
      </c>
      <c r="B189" s="53" t="s">
        <v>123</v>
      </c>
      <c r="C189" s="31">
        <v>1975.9</v>
      </c>
      <c r="D189" s="36">
        <v>1972.05</v>
      </c>
      <c r="E189" s="36">
        <v>1957.1</v>
      </c>
      <c r="F189" s="36">
        <v>1938.3</v>
      </c>
      <c r="G189" s="36">
        <v>1923.35</v>
      </c>
      <c r="H189" s="36">
        <v>1990.85</v>
      </c>
      <c r="I189" s="36">
        <v>2005.8000000000002</v>
      </c>
      <c r="J189" s="36">
        <v>2024.6</v>
      </c>
      <c r="K189" s="31">
        <v>1987</v>
      </c>
      <c r="L189" s="31">
        <v>1953.25</v>
      </c>
      <c r="M189" s="31">
        <v>6.9632100000000001</v>
      </c>
      <c r="N189" s="1"/>
      <c r="O189" s="1"/>
    </row>
    <row r="190" spans="1:15" ht="12.75" customHeight="1">
      <c r="A190" s="33">
        <v>180</v>
      </c>
      <c r="B190" s="53" t="s">
        <v>396</v>
      </c>
      <c r="C190" s="31">
        <v>816</v>
      </c>
      <c r="D190" s="36">
        <v>821.23333333333323</v>
      </c>
      <c r="E190" s="36">
        <v>806.76666666666642</v>
      </c>
      <c r="F190" s="36">
        <v>797.53333333333319</v>
      </c>
      <c r="G190" s="36">
        <v>783.06666666666638</v>
      </c>
      <c r="H190" s="36">
        <v>830.46666666666647</v>
      </c>
      <c r="I190" s="36">
        <v>844.93333333333339</v>
      </c>
      <c r="J190" s="36">
        <v>854.16666666666652</v>
      </c>
      <c r="K190" s="31">
        <v>835.7</v>
      </c>
      <c r="L190" s="31">
        <v>812</v>
      </c>
      <c r="M190" s="31">
        <v>2.10575</v>
      </c>
      <c r="N190" s="1"/>
      <c r="O190" s="1"/>
    </row>
    <row r="191" spans="1:15" ht="12.75" customHeight="1">
      <c r="A191" s="33">
        <v>181</v>
      </c>
      <c r="B191" s="53" t="s">
        <v>397</v>
      </c>
      <c r="C191" s="31">
        <v>345.7</v>
      </c>
      <c r="D191" s="36">
        <v>344.45</v>
      </c>
      <c r="E191" s="36">
        <v>338.9</v>
      </c>
      <c r="F191" s="36">
        <v>332.09999999999997</v>
      </c>
      <c r="G191" s="36">
        <v>326.54999999999995</v>
      </c>
      <c r="H191" s="36">
        <v>351.25</v>
      </c>
      <c r="I191" s="36">
        <v>356.80000000000007</v>
      </c>
      <c r="J191" s="36">
        <v>363.6</v>
      </c>
      <c r="K191" s="31">
        <v>350</v>
      </c>
      <c r="L191" s="31">
        <v>337.65</v>
      </c>
      <c r="M191" s="31">
        <v>3.9412400000000001</v>
      </c>
      <c r="N191" s="1"/>
      <c r="O191" s="1"/>
    </row>
    <row r="192" spans="1:15" ht="12.75" customHeight="1">
      <c r="A192" s="33">
        <v>182</v>
      </c>
      <c r="B192" s="53" t="s">
        <v>398</v>
      </c>
      <c r="C192" s="31">
        <v>2088.4499999999998</v>
      </c>
      <c r="D192" s="36">
        <v>2099.4833333333331</v>
      </c>
      <c r="E192" s="36">
        <v>2068.9666666666662</v>
      </c>
      <c r="F192" s="36">
        <v>2049.4833333333331</v>
      </c>
      <c r="G192" s="36">
        <v>2018.9666666666662</v>
      </c>
      <c r="H192" s="36">
        <v>2118.9666666666662</v>
      </c>
      <c r="I192" s="36">
        <v>2149.4833333333336</v>
      </c>
      <c r="J192" s="36">
        <v>2168.9666666666662</v>
      </c>
      <c r="K192" s="31">
        <v>2130</v>
      </c>
      <c r="L192" s="31">
        <v>2080</v>
      </c>
      <c r="M192" s="31">
        <v>0.21127000000000001</v>
      </c>
      <c r="N192" s="1"/>
      <c r="O192" s="1"/>
    </row>
    <row r="193" spans="1:15" ht="12.75" customHeight="1">
      <c r="A193" s="33">
        <v>183</v>
      </c>
      <c r="B193" s="53" t="s">
        <v>399</v>
      </c>
      <c r="C193" s="31">
        <v>718.2</v>
      </c>
      <c r="D193" s="36">
        <v>717.38333333333333</v>
      </c>
      <c r="E193" s="36">
        <v>711.81666666666661</v>
      </c>
      <c r="F193" s="36">
        <v>705.43333333333328</v>
      </c>
      <c r="G193" s="36">
        <v>699.86666666666656</v>
      </c>
      <c r="H193" s="36">
        <v>723.76666666666665</v>
      </c>
      <c r="I193" s="36">
        <v>729.33333333333348</v>
      </c>
      <c r="J193" s="36">
        <v>735.7166666666667</v>
      </c>
      <c r="K193" s="31">
        <v>722.95</v>
      </c>
      <c r="L193" s="31">
        <v>711</v>
      </c>
      <c r="M193" s="31">
        <v>0.3962</v>
      </c>
      <c r="N193" s="1"/>
      <c r="O193" s="1"/>
    </row>
    <row r="194" spans="1:15" ht="12.75" customHeight="1">
      <c r="A194" s="33">
        <v>184</v>
      </c>
      <c r="B194" s="53" t="s">
        <v>400</v>
      </c>
      <c r="C194" s="31">
        <v>363.75</v>
      </c>
      <c r="D194" s="36">
        <v>361.25</v>
      </c>
      <c r="E194" s="36">
        <v>355.5</v>
      </c>
      <c r="F194" s="36">
        <v>347.25</v>
      </c>
      <c r="G194" s="36">
        <v>341.5</v>
      </c>
      <c r="H194" s="36">
        <v>369.5</v>
      </c>
      <c r="I194" s="36">
        <v>375.25</v>
      </c>
      <c r="J194" s="36">
        <v>383.5</v>
      </c>
      <c r="K194" s="31">
        <v>367</v>
      </c>
      <c r="L194" s="31">
        <v>353</v>
      </c>
      <c r="M194" s="31">
        <v>3.7595100000000001</v>
      </c>
      <c r="N194" s="1"/>
      <c r="O194" s="1"/>
    </row>
    <row r="195" spans="1:15" ht="12.75" customHeight="1">
      <c r="A195" s="33">
        <v>185</v>
      </c>
      <c r="B195" s="53" t="s">
        <v>401</v>
      </c>
      <c r="C195" s="31">
        <v>2891.7</v>
      </c>
      <c r="D195" s="36">
        <v>2902.2833333333328</v>
      </c>
      <c r="E195" s="36">
        <v>2856.6166666666659</v>
      </c>
      <c r="F195" s="36">
        <v>2821.5333333333328</v>
      </c>
      <c r="G195" s="36">
        <v>2775.8666666666659</v>
      </c>
      <c r="H195" s="36">
        <v>2937.3666666666659</v>
      </c>
      <c r="I195" s="36">
        <v>2983.0333333333328</v>
      </c>
      <c r="J195" s="36">
        <v>3018.1166666666659</v>
      </c>
      <c r="K195" s="31">
        <v>2947.95</v>
      </c>
      <c r="L195" s="31">
        <v>2867.2</v>
      </c>
      <c r="M195" s="31">
        <v>1.11643</v>
      </c>
      <c r="N195" s="1"/>
      <c r="O195" s="1"/>
    </row>
    <row r="196" spans="1:15" ht="12.75" customHeight="1">
      <c r="A196" s="33">
        <v>186</v>
      </c>
      <c r="B196" s="53" t="s">
        <v>124</v>
      </c>
      <c r="C196" s="31">
        <v>427.95</v>
      </c>
      <c r="D196" s="36">
        <v>426.95</v>
      </c>
      <c r="E196" s="36">
        <v>425.09999999999997</v>
      </c>
      <c r="F196" s="36">
        <v>422.25</v>
      </c>
      <c r="G196" s="36">
        <v>420.4</v>
      </c>
      <c r="H196" s="36">
        <v>429.79999999999995</v>
      </c>
      <c r="I196" s="36">
        <v>431.65</v>
      </c>
      <c r="J196" s="36">
        <v>434.49999999999994</v>
      </c>
      <c r="K196" s="31">
        <v>428.8</v>
      </c>
      <c r="L196" s="31">
        <v>424.1</v>
      </c>
      <c r="M196" s="31">
        <v>4.2917300000000003</v>
      </c>
      <c r="N196" s="1"/>
      <c r="O196" s="1"/>
    </row>
    <row r="197" spans="1:15" ht="12.75" customHeight="1">
      <c r="A197" s="33">
        <v>187</v>
      </c>
      <c r="B197" s="53" t="s">
        <v>119</v>
      </c>
      <c r="C197" s="31">
        <v>686.2</v>
      </c>
      <c r="D197" s="36">
        <v>690.13333333333333</v>
      </c>
      <c r="E197" s="36">
        <v>681.06666666666661</v>
      </c>
      <c r="F197" s="36">
        <v>675.93333333333328</v>
      </c>
      <c r="G197" s="36">
        <v>666.86666666666656</v>
      </c>
      <c r="H197" s="36">
        <v>695.26666666666665</v>
      </c>
      <c r="I197" s="36">
        <v>704.33333333333348</v>
      </c>
      <c r="J197" s="36">
        <v>709.4666666666667</v>
      </c>
      <c r="K197" s="31">
        <v>699.2</v>
      </c>
      <c r="L197" s="31">
        <v>685</v>
      </c>
      <c r="M197" s="31">
        <v>6.1170400000000003</v>
      </c>
      <c r="N197" s="1"/>
      <c r="O197" s="1"/>
    </row>
    <row r="198" spans="1:15" ht="12.75" customHeight="1">
      <c r="A198" s="33">
        <v>188</v>
      </c>
      <c r="B198" s="53" t="s">
        <v>402</v>
      </c>
      <c r="C198" s="31">
        <v>144.85</v>
      </c>
      <c r="D198" s="36">
        <v>143.51666666666668</v>
      </c>
      <c r="E198" s="36">
        <v>138.53333333333336</v>
      </c>
      <c r="F198" s="36">
        <v>132.21666666666667</v>
      </c>
      <c r="G198" s="36">
        <v>127.23333333333335</v>
      </c>
      <c r="H198" s="36">
        <v>149.83333333333337</v>
      </c>
      <c r="I198" s="36">
        <v>154.81666666666666</v>
      </c>
      <c r="J198" s="36">
        <v>161.13333333333338</v>
      </c>
      <c r="K198" s="31">
        <v>148.5</v>
      </c>
      <c r="L198" s="31">
        <v>137.19999999999999</v>
      </c>
      <c r="M198" s="31">
        <v>148.40009000000001</v>
      </c>
      <c r="N198" s="1"/>
      <c r="O198" s="1"/>
    </row>
    <row r="199" spans="1:15" ht="12.75" customHeight="1">
      <c r="A199" s="33">
        <v>189</v>
      </c>
      <c r="B199" s="53" t="s">
        <v>403</v>
      </c>
      <c r="C199" s="31">
        <v>186.25</v>
      </c>
      <c r="D199" s="36">
        <v>185.6</v>
      </c>
      <c r="E199" s="36">
        <v>183.5</v>
      </c>
      <c r="F199" s="36">
        <v>180.75</v>
      </c>
      <c r="G199" s="36">
        <v>178.65</v>
      </c>
      <c r="H199" s="36">
        <v>188.35</v>
      </c>
      <c r="I199" s="36">
        <v>190.44999999999996</v>
      </c>
      <c r="J199" s="36">
        <v>193.2</v>
      </c>
      <c r="K199" s="31">
        <v>187.7</v>
      </c>
      <c r="L199" s="31">
        <v>182.85</v>
      </c>
      <c r="M199" s="31">
        <v>38.917789999999997</v>
      </c>
      <c r="N199" s="1"/>
      <c r="O199" s="1"/>
    </row>
    <row r="200" spans="1:15" ht="12.75" customHeight="1">
      <c r="A200" s="33">
        <v>190</v>
      </c>
      <c r="B200" s="53" t="s">
        <v>278</v>
      </c>
      <c r="C200" s="31">
        <v>282.7</v>
      </c>
      <c r="D200" s="36">
        <v>281.5</v>
      </c>
      <c r="E200" s="36">
        <v>278.8</v>
      </c>
      <c r="F200" s="36">
        <v>274.90000000000003</v>
      </c>
      <c r="G200" s="36">
        <v>272.20000000000005</v>
      </c>
      <c r="H200" s="36">
        <v>285.39999999999998</v>
      </c>
      <c r="I200" s="36">
        <v>288.10000000000002</v>
      </c>
      <c r="J200" s="36">
        <v>291.99999999999994</v>
      </c>
      <c r="K200" s="31">
        <v>284.2</v>
      </c>
      <c r="L200" s="31">
        <v>277.60000000000002</v>
      </c>
      <c r="M200" s="31">
        <v>8.6336099999999991</v>
      </c>
      <c r="N200" s="1"/>
      <c r="O200" s="1"/>
    </row>
    <row r="201" spans="1:15" ht="12.75" customHeight="1">
      <c r="A201" s="33">
        <v>191</v>
      </c>
      <c r="B201" s="53" t="s">
        <v>404</v>
      </c>
      <c r="C201" s="31">
        <v>1567.25</v>
      </c>
      <c r="D201" s="36">
        <v>1568.7666666666667</v>
      </c>
      <c r="E201" s="36">
        <v>1552.6333333333332</v>
      </c>
      <c r="F201" s="36">
        <v>1538.0166666666667</v>
      </c>
      <c r="G201" s="36">
        <v>1521.8833333333332</v>
      </c>
      <c r="H201" s="36">
        <v>1583.3833333333332</v>
      </c>
      <c r="I201" s="36">
        <v>1599.5166666666669</v>
      </c>
      <c r="J201" s="36">
        <v>1614.1333333333332</v>
      </c>
      <c r="K201" s="31">
        <v>1584.9</v>
      </c>
      <c r="L201" s="31">
        <v>1554.15</v>
      </c>
      <c r="M201" s="31">
        <v>1.2299</v>
      </c>
      <c r="N201" s="1"/>
      <c r="O201" s="1"/>
    </row>
    <row r="202" spans="1:15" ht="12.75" customHeight="1">
      <c r="A202" s="33">
        <v>192</v>
      </c>
      <c r="B202" s="53" t="s">
        <v>407</v>
      </c>
      <c r="C202" s="31">
        <v>831.35</v>
      </c>
      <c r="D202" s="36">
        <v>833.46666666666658</v>
      </c>
      <c r="E202" s="36">
        <v>827.43333333333317</v>
      </c>
      <c r="F202" s="36">
        <v>823.51666666666654</v>
      </c>
      <c r="G202" s="36">
        <v>817.48333333333312</v>
      </c>
      <c r="H202" s="36">
        <v>837.38333333333321</v>
      </c>
      <c r="I202" s="36">
        <v>843.41666666666674</v>
      </c>
      <c r="J202" s="36">
        <v>847.33333333333326</v>
      </c>
      <c r="K202" s="31">
        <v>839.5</v>
      </c>
      <c r="L202" s="31">
        <v>829.55</v>
      </c>
      <c r="M202" s="31">
        <v>1.7014100000000001</v>
      </c>
      <c r="N202" s="1"/>
      <c r="O202" s="1"/>
    </row>
    <row r="203" spans="1:15" ht="12.75" customHeight="1">
      <c r="A203" s="33">
        <v>193</v>
      </c>
      <c r="B203" s="53" t="s">
        <v>126</v>
      </c>
      <c r="C203" s="31">
        <v>1281.25</v>
      </c>
      <c r="D203" s="36">
        <v>1284.5333333333333</v>
      </c>
      <c r="E203" s="36">
        <v>1274.7166666666667</v>
      </c>
      <c r="F203" s="36">
        <v>1268.1833333333334</v>
      </c>
      <c r="G203" s="36">
        <v>1258.3666666666668</v>
      </c>
      <c r="H203" s="36">
        <v>1291.0666666666666</v>
      </c>
      <c r="I203" s="36">
        <v>1300.8833333333332</v>
      </c>
      <c r="J203" s="36">
        <v>1307.4166666666665</v>
      </c>
      <c r="K203" s="31">
        <v>1294.3499999999999</v>
      </c>
      <c r="L203" s="31">
        <v>1278</v>
      </c>
      <c r="M203" s="31">
        <v>4.4636300000000002</v>
      </c>
      <c r="N203" s="1"/>
      <c r="O203" s="1"/>
    </row>
    <row r="204" spans="1:15" ht="12.75" customHeight="1">
      <c r="A204" s="33">
        <v>194</v>
      </c>
      <c r="B204" s="53" t="s">
        <v>127</v>
      </c>
      <c r="C204" s="31">
        <v>1316.65</v>
      </c>
      <c r="D204" s="36">
        <v>1310.6166666666668</v>
      </c>
      <c r="E204" s="36">
        <v>1301.3333333333335</v>
      </c>
      <c r="F204" s="36">
        <v>1286.0166666666667</v>
      </c>
      <c r="G204" s="36">
        <v>1276.7333333333333</v>
      </c>
      <c r="H204" s="36">
        <v>1325.9333333333336</v>
      </c>
      <c r="I204" s="36">
        <v>1335.2166666666669</v>
      </c>
      <c r="J204" s="36">
        <v>1350.5333333333338</v>
      </c>
      <c r="K204" s="31">
        <v>1319.9</v>
      </c>
      <c r="L204" s="31">
        <v>1295.3</v>
      </c>
      <c r="M204" s="31">
        <v>21.529509999999998</v>
      </c>
      <c r="N204" s="1"/>
      <c r="O204" s="1"/>
    </row>
    <row r="205" spans="1:15" ht="12.75" customHeight="1">
      <c r="A205" s="33">
        <v>195</v>
      </c>
      <c r="B205" s="53" t="s">
        <v>128</v>
      </c>
      <c r="C205" s="31">
        <v>2898.3</v>
      </c>
      <c r="D205" s="36">
        <v>2894.8333333333335</v>
      </c>
      <c r="E205" s="36">
        <v>2851.4666666666672</v>
      </c>
      <c r="F205" s="36">
        <v>2804.6333333333337</v>
      </c>
      <c r="G205" s="36">
        <v>2761.2666666666673</v>
      </c>
      <c r="H205" s="36">
        <v>2941.666666666667</v>
      </c>
      <c r="I205" s="36">
        <v>2985.0333333333328</v>
      </c>
      <c r="J205" s="36">
        <v>3031.8666666666668</v>
      </c>
      <c r="K205" s="31">
        <v>2938.2</v>
      </c>
      <c r="L205" s="31">
        <v>2848</v>
      </c>
      <c r="M205" s="31">
        <v>5.6579600000000001</v>
      </c>
      <c r="N205" s="1"/>
      <c r="O205" s="1"/>
    </row>
    <row r="206" spans="1:15" ht="12.75" customHeight="1">
      <c r="A206" s="33">
        <v>196</v>
      </c>
      <c r="B206" s="53" t="s">
        <v>129</v>
      </c>
      <c r="C206" s="31">
        <v>1528.65</v>
      </c>
      <c r="D206" s="36">
        <v>1530.5666666666666</v>
      </c>
      <c r="E206" s="36">
        <v>1523.8833333333332</v>
      </c>
      <c r="F206" s="36">
        <v>1519.1166666666666</v>
      </c>
      <c r="G206" s="36">
        <v>1512.4333333333332</v>
      </c>
      <c r="H206" s="36">
        <v>1535.3333333333333</v>
      </c>
      <c r="I206" s="36">
        <v>1542.0166666666667</v>
      </c>
      <c r="J206" s="36">
        <v>1546.7833333333333</v>
      </c>
      <c r="K206" s="31">
        <v>1537.25</v>
      </c>
      <c r="L206" s="31">
        <v>1525.8</v>
      </c>
      <c r="M206" s="31">
        <v>142.44668999999999</v>
      </c>
      <c r="N206" s="1"/>
      <c r="O206" s="1"/>
    </row>
    <row r="207" spans="1:15" ht="12.75" customHeight="1">
      <c r="A207" s="33">
        <v>197</v>
      </c>
      <c r="B207" s="53" t="s">
        <v>130</v>
      </c>
      <c r="C207" s="31">
        <v>673.3</v>
      </c>
      <c r="D207" s="36">
        <v>672.68333333333328</v>
      </c>
      <c r="E207" s="36">
        <v>668.66666666666652</v>
      </c>
      <c r="F207" s="36">
        <v>664.03333333333319</v>
      </c>
      <c r="G207" s="36">
        <v>660.01666666666642</v>
      </c>
      <c r="H207" s="36">
        <v>677.31666666666661</v>
      </c>
      <c r="I207" s="36">
        <v>681.33333333333326</v>
      </c>
      <c r="J207" s="36">
        <v>685.9666666666667</v>
      </c>
      <c r="K207" s="31">
        <v>676.7</v>
      </c>
      <c r="L207" s="31">
        <v>668.05</v>
      </c>
      <c r="M207" s="31">
        <v>19.00825</v>
      </c>
      <c r="N207" s="1"/>
      <c r="O207" s="1"/>
    </row>
    <row r="208" spans="1:15" ht="12.75" customHeight="1">
      <c r="A208" s="33">
        <v>198</v>
      </c>
      <c r="B208" s="53" t="s">
        <v>131</v>
      </c>
      <c r="C208" s="31">
        <v>3622</v>
      </c>
      <c r="D208" s="36">
        <v>3601.6833333333329</v>
      </c>
      <c r="E208" s="36">
        <v>3575.3666666666659</v>
      </c>
      <c r="F208" s="36">
        <v>3528.7333333333331</v>
      </c>
      <c r="G208" s="36">
        <v>3502.4166666666661</v>
      </c>
      <c r="H208" s="36">
        <v>3648.3166666666657</v>
      </c>
      <c r="I208" s="36">
        <v>3674.6333333333323</v>
      </c>
      <c r="J208" s="36">
        <v>3721.2666666666655</v>
      </c>
      <c r="K208" s="31">
        <v>3628</v>
      </c>
      <c r="L208" s="31">
        <v>3555.05</v>
      </c>
      <c r="M208" s="31">
        <v>6.5964499999999999</v>
      </c>
      <c r="N208" s="1"/>
      <c r="O208" s="1"/>
    </row>
    <row r="209" spans="1:15" ht="12.75" customHeight="1">
      <c r="A209" s="33">
        <v>199</v>
      </c>
      <c r="B209" s="53" t="s">
        <v>405</v>
      </c>
      <c r="C209" s="31">
        <v>66.7</v>
      </c>
      <c r="D209" s="36">
        <v>66.88333333333334</v>
      </c>
      <c r="E209" s="36">
        <v>66.316666666666677</v>
      </c>
      <c r="F209" s="36">
        <v>65.933333333333337</v>
      </c>
      <c r="G209" s="36">
        <v>65.366666666666674</v>
      </c>
      <c r="H209" s="36">
        <v>67.26666666666668</v>
      </c>
      <c r="I209" s="36">
        <v>67.833333333333343</v>
      </c>
      <c r="J209" s="36">
        <v>68.216666666666683</v>
      </c>
      <c r="K209" s="31">
        <v>67.45</v>
      </c>
      <c r="L209" s="31">
        <v>66.5</v>
      </c>
      <c r="M209" s="31">
        <v>32.84836</v>
      </c>
      <c r="N209" s="1"/>
      <c r="O209" s="1"/>
    </row>
    <row r="210" spans="1:15" ht="12.75" customHeight="1">
      <c r="A210" s="33">
        <v>200</v>
      </c>
      <c r="B210" s="53" t="s">
        <v>409</v>
      </c>
      <c r="C210" s="31">
        <v>272.7</v>
      </c>
      <c r="D210" s="36">
        <v>273.2</v>
      </c>
      <c r="E210" s="36">
        <v>270.5</v>
      </c>
      <c r="F210" s="36">
        <v>268.3</v>
      </c>
      <c r="G210" s="36">
        <v>265.60000000000002</v>
      </c>
      <c r="H210" s="36">
        <v>275.39999999999998</v>
      </c>
      <c r="I210" s="36">
        <v>278.09999999999991</v>
      </c>
      <c r="J210" s="36">
        <v>280.29999999999995</v>
      </c>
      <c r="K210" s="31">
        <v>275.89999999999998</v>
      </c>
      <c r="L210" s="31">
        <v>271</v>
      </c>
      <c r="M210" s="31">
        <v>1.12384</v>
      </c>
      <c r="N210" s="1"/>
      <c r="O210" s="1"/>
    </row>
    <row r="211" spans="1:15" ht="12.75" customHeight="1">
      <c r="A211" s="33">
        <v>201</v>
      </c>
      <c r="B211" s="53" t="s">
        <v>133</v>
      </c>
      <c r="C211" s="31">
        <v>515.6</v>
      </c>
      <c r="D211" s="36">
        <v>514.54999999999995</v>
      </c>
      <c r="E211" s="36">
        <v>510.84999999999991</v>
      </c>
      <c r="F211" s="36">
        <v>506.09999999999997</v>
      </c>
      <c r="G211" s="36">
        <v>502.39999999999992</v>
      </c>
      <c r="H211" s="36">
        <v>519.29999999999995</v>
      </c>
      <c r="I211" s="36">
        <v>523</v>
      </c>
      <c r="J211" s="36">
        <v>527.74999999999989</v>
      </c>
      <c r="K211" s="31">
        <v>518.25</v>
      </c>
      <c r="L211" s="31">
        <v>509.8</v>
      </c>
      <c r="M211" s="31">
        <v>78.049260000000004</v>
      </c>
      <c r="N211" s="1"/>
      <c r="O211" s="1"/>
    </row>
    <row r="212" spans="1:15" ht="12.75" customHeight="1">
      <c r="A212" s="33">
        <v>202</v>
      </c>
      <c r="B212" s="53" t="s">
        <v>410</v>
      </c>
      <c r="C212" s="31">
        <v>948.05</v>
      </c>
      <c r="D212" s="36">
        <v>947.18333333333339</v>
      </c>
      <c r="E212" s="36">
        <v>941.36666666666679</v>
      </c>
      <c r="F212" s="36">
        <v>934.68333333333339</v>
      </c>
      <c r="G212" s="36">
        <v>928.86666666666679</v>
      </c>
      <c r="H212" s="36">
        <v>953.86666666666679</v>
      </c>
      <c r="I212" s="36">
        <v>959.68333333333339</v>
      </c>
      <c r="J212" s="36">
        <v>966.36666666666679</v>
      </c>
      <c r="K212" s="31">
        <v>953</v>
      </c>
      <c r="L212" s="31">
        <v>940.5</v>
      </c>
      <c r="M212" s="31">
        <v>0.13136</v>
      </c>
      <c r="N212" s="1"/>
      <c r="O212" s="1"/>
    </row>
    <row r="213" spans="1:15" ht="12.75" customHeight="1">
      <c r="A213" s="33">
        <v>203</v>
      </c>
      <c r="B213" s="53" t="s">
        <v>125</v>
      </c>
      <c r="C213" s="31">
        <v>2287</v>
      </c>
      <c r="D213" s="36">
        <v>2295.7833333333333</v>
      </c>
      <c r="E213" s="36">
        <v>2257.2166666666667</v>
      </c>
      <c r="F213" s="36">
        <v>2227.4333333333334</v>
      </c>
      <c r="G213" s="36">
        <v>2188.8666666666668</v>
      </c>
      <c r="H213" s="36">
        <v>2325.5666666666666</v>
      </c>
      <c r="I213" s="36">
        <v>2364.1333333333332</v>
      </c>
      <c r="J213" s="36">
        <v>2393.9166666666665</v>
      </c>
      <c r="K213" s="31">
        <v>2334.35</v>
      </c>
      <c r="L213" s="31">
        <v>2266</v>
      </c>
      <c r="M213" s="31">
        <v>34.885680000000001</v>
      </c>
      <c r="N213" s="1"/>
      <c r="O213" s="1"/>
    </row>
    <row r="214" spans="1:15" ht="12.75" customHeight="1">
      <c r="A214" s="33">
        <v>204</v>
      </c>
      <c r="B214" s="53" t="s">
        <v>134</v>
      </c>
      <c r="C214" s="31">
        <v>168.7</v>
      </c>
      <c r="D214" s="36">
        <v>167.28333333333333</v>
      </c>
      <c r="E214" s="36">
        <v>165.31666666666666</v>
      </c>
      <c r="F214" s="36">
        <v>161.93333333333334</v>
      </c>
      <c r="G214" s="36">
        <v>159.96666666666667</v>
      </c>
      <c r="H214" s="36">
        <v>170.66666666666666</v>
      </c>
      <c r="I214" s="36">
        <v>172.6333333333333</v>
      </c>
      <c r="J214" s="36">
        <v>176.01666666666665</v>
      </c>
      <c r="K214" s="31">
        <v>169.25</v>
      </c>
      <c r="L214" s="31">
        <v>163.9</v>
      </c>
      <c r="M214" s="31">
        <v>90.85521</v>
      </c>
      <c r="N214" s="1"/>
      <c r="O214" s="1"/>
    </row>
    <row r="215" spans="1:15" ht="12.75" customHeight="1">
      <c r="A215" s="33">
        <v>205</v>
      </c>
      <c r="B215" s="53" t="s">
        <v>135</v>
      </c>
      <c r="C215" s="31">
        <v>342.75</v>
      </c>
      <c r="D215" s="36">
        <v>337.61666666666667</v>
      </c>
      <c r="E215" s="36">
        <v>330.23333333333335</v>
      </c>
      <c r="F215" s="36">
        <v>317.7166666666667</v>
      </c>
      <c r="G215" s="36">
        <v>310.33333333333337</v>
      </c>
      <c r="H215" s="36">
        <v>350.13333333333333</v>
      </c>
      <c r="I215" s="36">
        <v>357.51666666666665</v>
      </c>
      <c r="J215" s="36">
        <v>370.0333333333333</v>
      </c>
      <c r="K215" s="31">
        <v>345</v>
      </c>
      <c r="L215" s="31">
        <v>325.10000000000002</v>
      </c>
      <c r="M215" s="31">
        <v>264.84192999999999</v>
      </c>
      <c r="N215" s="1"/>
      <c r="O215" s="1"/>
    </row>
    <row r="216" spans="1:15" ht="12.75" customHeight="1">
      <c r="A216" s="33">
        <v>206</v>
      </c>
      <c r="B216" s="53" t="s">
        <v>136</v>
      </c>
      <c r="C216" s="31">
        <v>2510.5500000000002</v>
      </c>
      <c r="D216" s="36">
        <v>2514.1</v>
      </c>
      <c r="E216" s="36">
        <v>2496.4499999999998</v>
      </c>
      <c r="F216" s="36">
        <v>2482.35</v>
      </c>
      <c r="G216" s="36">
        <v>2464.6999999999998</v>
      </c>
      <c r="H216" s="36">
        <v>2528.1999999999998</v>
      </c>
      <c r="I216" s="36">
        <v>2545.8500000000004</v>
      </c>
      <c r="J216" s="36">
        <v>2559.9499999999998</v>
      </c>
      <c r="K216" s="31">
        <v>2531.75</v>
      </c>
      <c r="L216" s="31">
        <v>2500</v>
      </c>
      <c r="M216" s="31">
        <v>18.80641</v>
      </c>
      <c r="N216" s="1"/>
      <c r="O216" s="1"/>
    </row>
    <row r="217" spans="1:15" ht="12.75" customHeight="1">
      <c r="A217" s="33">
        <v>207</v>
      </c>
      <c r="B217" s="53" t="s">
        <v>279</v>
      </c>
      <c r="C217" s="31">
        <v>300.8</v>
      </c>
      <c r="D217" s="36">
        <v>301.18333333333334</v>
      </c>
      <c r="E217" s="36">
        <v>299.61666666666667</v>
      </c>
      <c r="F217" s="36">
        <v>298.43333333333334</v>
      </c>
      <c r="G217" s="36">
        <v>296.86666666666667</v>
      </c>
      <c r="H217" s="36">
        <v>302.36666666666667</v>
      </c>
      <c r="I217" s="36">
        <v>303.93333333333339</v>
      </c>
      <c r="J217" s="36">
        <v>305.11666666666667</v>
      </c>
      <c r="K217" s="31">
        <v>302.75</v>
      </c>
      <c r="L217" s="31">
        <v>300</v>
      </c>
      <c r="M217" s="31">
        <v>1.97865</v>
      </c>
      <c r="N217" s="1"/>
      <c r="O217" s="1"/>
    </row>
    <row r="218" spans="1:15" ht="12.75" customHeight="1">
      <c r="A218" s="33">
        <v>208</v>
      </c>
      <c r="B218" s="53" t="s">
        <v>411</v>
      </c>
      <c r="C218" s="31">
        <v>4742.8500000000004</v>
      </c>
      <c r="D218" s="36">
        <v>4793.5999999999995</v>
      </c>
      <c r="E218" s="36">
        <v>4639.1999999999989</v>
      </c>
      <c r="F218" s="36">
        <v>4535.5499999999993</v>
      </c>
      <c r="G218" s="36">
        <v>4381.1499999999987</v>
      </c>
      <c r="H218" s="36">
        <v>4897.2499999999991</v>
      </c>
      <c r="I218" s="36">
        <v>5051.6499999999987</v>
      </c>
      <c r="J218" s="36">
        <v>5155.2999999999993</v>
      </c>
      <c r="K218" s="31">
        <v>4948</v>
      </c>
      <c r="L218" s="31">
        <v>4689.95</v>
      </c>
      <c r="M218" s="31">
        <v>0.58299000000000001</v>
      </c>
      <c r="N218" s="1"/>
      <c r="O218" s="1"/>
    </row>
    <row r="219" spans="1:15" ht="12.75" customHeight="1">
      <c r="A219" s="33">
        <v>209</v>
      </c>
      <c r="B219" s="53" t="s">
        <v>406</v>
      </c>
      <c r="C219" s="31">
        <v>545.75</v>
      </c>
      <c r="D219" s="36">
        <v>537</v>
      </c>
      <c r="E219" s="36">
        <v>524</v>
      </c>
      <c r="F219" s="36">
        <v>502.25</v>
      </c>
      <c r="G219" s="36">
        <v>489.25</v>
      </c>
      <c r="H219" s="36">
        <v>558.75</v>
      </c>
      <c r="I219" s="36">
        <v>571.75</v>
      </c>
      <c r="J219" s="36">
        <v>593.5</v>
      </c>
      <c r="K219" s="31">
        <v>550</v>
      </c>
      <c r="L219" s="31">
        <v>515.25</v>
      </c>
      <c r="M219" s="31">
        <v>3.5416300000000001</v>
      </c>
      <c r="N219" s="1"/>
      <c r="O219" s="1"/>
    </row>
    <row r="220" spans="1:15" ht="12.75" customHeight="1">
      <c r="A220" s="33">
        <v>210</v>
      </c>
      <c r="B220" s="53" t="s">
        <v>412</v>
      </c>
      <c r="C220" s="31">
        <v>860.25</v>
      </c>
      <c r="D220" s="36">
        <v>865.83333333333337</v>
      </c>
      <c r="E220" s="36">
        <v>841.76666666666677</v>
      </c>
      <c r="F220" s="36">
        <v>823.28333333333342</v>
      </c>
      <c r="G220" s="36">
        <v>799.21666666666681</v>
      </c>
      <c r="H220" s="36">
        <v>884.31666666666672</v>
      </c>
      <c r="I220" s="36">
        <v>908.38333333333333</v>
      </c>
      <c r="J220" s="36">
        <v>926.86666666666667</v>
      </c>
      <c r="K220" s="31">
        <v>889.9</v>
      </c>
      <c r="L220" s="31">
        <v>847.35</v>
      </c>
      <c r="M220" s="31">
        <v>3.8555799999999998</v>
      </c>
      <c r="N220" s="1"/>
      <c r="O220" s="1"/>
    </row>
    <row r="221" spans="1:15" ht="12.75" customHeight="1">
      <c r="A221" s="33">
        <v>211</v>
      </c>
      <c r="B221" s="53" t="s">
        <v>280</v>
      </c>
      <c r="C221" s="31">
        <v>36660.15</v>
      </c>
      <c r="D221" s="36">
        <v>36768.383333333331</v>
      </c>
      <c r="E221" s="36">
        <v>36491.766666666663</v>
      </c>
      <c r="F221" s="36">
        <v>36323.383333333331</v>
      </c>
      <c r="G221" s="36">
        <v>36046.766666666663</v>
      </c>
      <c r="H221" s="36">
        <v>36936.766666666663</v>
      </c>
      <c r="I221" s="36">
        <v>37213.383333333331</v>
      </c>
      <c r="J221" s="36">
        <v>37381.766666666663</v>
      </c>
      <c r="K221" s="31">
        <v>37045</v>
      </c>
      <c r="L221" s="31">
        <v>36600</v>
      </c>
      <c r="M221" s="31">
        <v>1.54E-2</v>
      </c>
      <c r="N221" s="1"/>
      <c r="O221" s="1"/>
    </row>
    <row r="222" spans="1:15" ht="12.75" customHeight="1">
      <c r="A222" s="33">
        <v>212</v>
      </c>
      <c r="B222" s="53" t="s">
        <v>413</v>
      </c>
      <c r="C222" s="31">
        <v>81.599999999999994</v>
      </c>
      <c r="D222" s="36">
        <v>82.066666666666663</v>
      </c>
      <c r="E222" s="36">
        <v>80.783333333333331</v>
      </c>
      <c r="F222" s="36">
        <v>79.966666666666669</v>
      </c>
      <c r="G222" s="36">
        <v>78.683333333333337</v>
      </c>
      <c r="H222" s="36">
        <v>82.883333333333326</v>
      </c>
      <c r="I222" s="36">
        <v>84.166666666666657</v>
      </c>
      <c r="J222" s="36">
        <v>84.98333333333332</v>
      </c>
      <c r="K222" s="31">
        <v>83.35</v>
      </c>
      <c r="L222" s="31">
        <v>81.25</v>
      </c>
      <c r="M222" s="31">
        <v>58.043050000000001</v>
      </c>
      <c r="N222" s="1"/>
      <c r="O222" s="1"/>
    </row>
    <row r="223" spans="1:15" ht="12.75" customHeight="1">
      <c r="A223" s="33">
        <v>213</v>
      </c>
      <c r="B223" s="53" t="s">
        <v>138</v>
      </c>
      <c r="C223" s="31">
        <v>925.5</v>
      </c>
      <c r="D223" s="36">
        <v>926.08333333333337</v>
      </c>
      <c r="E223" s="36">
        <v>921.11666666666679</v>
      </c>
      <c r="F223" s="36">
        <v>916.73333333333346</v>
      </c>
      <c r="G223" s="36">
        <v>911.76666666666688</v>
      </c>
      <c r="H223" s="36">
        <v>930.4666666666667</v>
      </c>
      <c r="I223" s="36">
        <v>935.43333333333317</v>
      </c>
      <c r="J223" s="36">
        <v>939.81666666666661</v>
      </c>
      <c r="K223" s="31">
        <v>931.05</v>
      </c>
      <c r="L223" s="31">
        <v>921.7</v>
      </c>
      <c r="M223" s="31">
        <v>142.31987000000001</v>
      </c>
      <c r="N223" s="1"/>
      <c r="O223" s="1"/>
    </row>
    <row r="224" spans="1:15" ht="12.75" customHeight="1">
      <c r="A224" s="33">
        <v>214</v>
      </c>
      <c r="B224" s="53" t="s">
        <v>139</v>
      </c>
      <c r="C224" s="31">
        <v>1450.1</v>
      </c>
      <c r="D224" s="36">
        <v>1447</v>
      </c>
      <c r="E224" s="36">
        <v>1436.15</v>
      </c>
      <c r="F224" s="36">
        <v>1422.2</v>
      </c>
      <c r="G224" s="36">
        <v>1411.3500000000001</v>
      </c>
      <c r="H224" s="36">
        <v>1460.95</v>
      </c>
      <c r="I224" s="36">
        <v>1471.8</v>
      </c>
      <c r="J224" s="36">
        <v>1485.75</v>
      </c>
      <c r="K224" s="31">
        <v>1457.85</v>
      </c>
      <c r="L224" s="31">
        <v>1433.05</v>
      </c>
      <c r="M224" s="31">
        <v>11.061199999999999</v>
      </c>
      <c r="N224" s="1"/>
      <c r="O224" s="1"/>
    </row>
    <row r="225" spans="1:15" ht="12.75" customHeight="1">
      <c r="A225" s="33">
        <v>215</v>
      </c>
      <c r="B225" s="53" t="s">
        <v>140</v>
      </c>
      <c r="C225" s="31">
        <v>551.54999999999995</v>
      </c>
      <c r="D225" s="36">
        <v>553.2166666666667</v>
      </c>
      <c r="E225" s="36">
        <v>548.83333333333337</v>
      </c>
      <c r="F225" s="36">
        <v>546.11666666666667</v>
      </c>
      <c r="G225" s="36">
        <v>541.73333333333335</v>
      </c>
      <c r="H225" s="36">
        <v>555.93333333333339</v>
      </c>
      <c r="I225" s="36">
        <v>560.31666666666661</v>
      </c>
      <c r="J225" s="36">
        <v>563.03333333333342</v>
      </c>
      <c r="K225" s="31">
        <v>557.6</v>
      </c>
      <c r="L225" s="31">
        <v>550.5</v>
      </c>
      <c r="M225" s="31">
        <v>9.6246899999999993</v>
      </c>
      <c r="N225" s="1"/>
      <c r="O225" s="1"/>
    </row>
    <row r="226" spans="1:15" ht="12.75" customHeight="1">
      <c r="A226" s="33">
        <v>216</v>
      </c>
      <c r="B226" s="53" t="s">
        <v>281</v>
      </c>
      <c r="C226" s="31">
        <v>668.1</v>
      </c>
      <c r="D226" s="36">
        <v>668.91666666666663</v>
      </c>
      <c r="E226" s="36">
        <v>660.2833333333333</v>
      </c>
      <c r="F226" s="36">
        <v>652.4666666666667</v>
      </c>
      <c r="G226" s="36">
        <v>643.83333333333337</v>
      </c>
      <c r="H226" s="36">
        <v>676.73333333333323</v>
      </c>
      <c r="I226" s="36">
        <v>685.36666666666667</v>
      </c>
      <c r="J226" s="36">
        <v>693.18333333333317</v>
      </c>
      <c r="K226" s="31">
        <v>677.55</v>
      </c>
      <c r="L226" s="31">
        <v>661.1</v>
      </c>
      <c r="M226" s="31">
        <v>1.25369</v>
      </c>
      <c r="N226" s="1"/>
      <c r="O226" s="1"/>
    </row>
    <row r="227" spans="1:15" ht="12.75" customHeight="1">
      <c r="A227" s="33">
        <v>217</v>
      </c>
      <c r="B227" s="53" t="s">
        <v>414</v>
      </c>
      <c r="C227" s="31">
        <v>61.8</v>
      </c>
      <c r="D227" s="36">
        <v>61.6</v>
      </c>
      <c r="E227" s="36">
        <v>60.900000000000006</v>
      </c>
      <c r="F227" s="36">
        <v>60.000000000000007</v>
      </c>
      <c r="G227" s="36">
        <v>59.300000000000011</v>
      </c>
      <c r="H227" s="36">
        <v>62.5</v>
      </c>
      <c r="I227" s="36">
        <v>63.2</v>
      </c>
      <c r="J227" s="36">
        <v>64.099999999999994</v>
      </c>
      <c r="K227" s="31">
        <v>62.3</v>
      </c>
      <c r="L227" s="31">
        <v>60.7</v>
      </c>
      <c r="M227" s="31">
        <v>59.28745</v>
      </c>
      <c r="N227" s="1"/>
      <c r="O227" s="1"/>
    </row>
    <row r="228" spans="1:15" ht="12.75" customHeight="1">
      <c r="A228" s="33">
        <v>218</v>
      </c>
      <c r="B228" s="53" t="s">
        <v>143</v>
      </c>
      <c r="C228" s="31">
        <v>85.25</v>
      </c>
      <c r="D228" s="36">
        <v>84.983333333333334</v>
      </c>
      <c r="E228" s="36">
        <v>84.416666666666671</v>
      </c>
      <c r="F228" s="36">
        <v>83.583333333333343</v>
      </c>
      <c r="G228" s="36">
        <v>83.01666666666668</v>
      </c>
      <c r="H228" s="36">
        <v>85.816666666666663</v>
      </c>
      <c r="I228" s="36">
        <v>86.383333333333326</v>
      </c>
      <c r="J228" s="36">
        <v>87.216666666666654</v>
      </c>
      <c r="K228" s="31">
        <v>85.55</v>
      </c>
      <c r="L228" s="31">
        <v>84.15</v>
      </c>
      <c r="M228" s="31">
        <v>255.97714999999999</v>
      </c>
      <c r="N228" s="1"/>
      <c r="O228" s="1"/>
    </row>
    <row r="229" spans="1:15" ht="12.75" customHeight="1">
      <c r="A229" s="33">
        <v>219</v>
      </c>
      <c r="B229" s="53" t="s">
        <v>142</v>
      </c>
      <c r="C229" s="31">
        <v>117.55</v>
      </c>
      <c r="D229" s="36">
        <v>117.31666666666666</v>
      </c>
      <c r="E229" s="36">
        <v>116.73333333333332</v>
      </c>
      <c r="F229" s="36">
        <v>115.91666666666666</v>
      </c>
      <c r="G229" s="36">
        <v>115.33333333333331</v>
      </c>
      <c r="H229" s="36">
        <v>118.13333333333333</v>
      </c>
      <c r="I229" s="36">
        <v>118.71666666666667</v>
      </c>
      <c r="J229" s="36">
        <v>119.53333333333333</v>
      </c>
      <c r="K229" s="31">
        <v>117.9</v>
      </c>
      <c r="L229" s="31">
        <v>116.5</v>
      </c>
      <c r="M229" s="31">
        <v>24.187709999999999</v>
      </c>
      <c r="N229" s="1"/>
      <c r="O229" s="1"/>
    </row>
    <row r="230" spans="1:15" ht="12.75" customHeight="1">
      <c r="A230" s="33">
        <v>220</v>
      </c>
      <c r="B230" s="53" t="s">
        <v>415</v>
      </c>
      <c r="C230" s="31">
        <v>1038.3499999999999</v>
      </c>
      <c r="D230" s="36">
        <v>1035.0666666666666</v>
      </c>
      <c r="E230" s="36">
        <v>1017.1333333333332</v>
      </c>
      <c r="F230" s="36">
        <v>995.91666666666663</v>
      </c>
      <c r="G230" s="36">
        <v>977.98333333333323</v>
      </c>
      <c r="H230" s="36">
        <v>1056.2833333333333</v>
      </c>
      <c r="I230" s="36">
        <v>1074.2166666666667</v>
      </c>
      <c r="J230" s="36">
        <v>1095.4333333333332</v>
      </c>
      <c r="K230" s="31">
        <v>1053</v>
      </c>
      <c r="L230" s="31">
        <v>1013.85</v>
      </c>
      <c r="M230" s="31">
        <v>1.7583899999999999</v>
      </c>
      <c r="N230" s="1"/>
      <c r="O230" s="1"/>
    </row>
    <row r="231" spans="1:15" ht="12.75" customHeight="1">
      <c r="A231" s="33">
        <v>221</v>
      </c>
      <c r="B231" s="53" t="s">
        <v>416</v>
      </c>
      <c r="C231" s="31">
        <v>596.25</v>
      </c>
      <c r="D231" s="36">
        <v>598.51666666666677</v>
      </c>
      <c r="E231" s="36">
        <v>591.13333333333355</v>
      </c>
      <c r="F231" s="36">
        <v>586.01666666666677</v>
      </c>
      <c r="G231" s="36">
        <v>578.63333333333355</v>
      </c>
      <c r="H231" s="36">
        <v>603.63333333333355</v>
      </c>
      <c r="I231" s="36">
        <v>611.01666666666677</v>
      </c>
      <c r="J231" s="36">
        <v>616.13333333333355</v>
      </c>
      <c r="K231" s="31">
        <v>605.9</v>
      </c>
      <c r="L231" s="31">
        <v>593.4</v>
      </c>
      <c r="M231" s="31">
        <v>1.60107</v>
      </c>
      <c r="N231" s="1"/>
      <c r="O231" s="1"/>
    </row>
    <row r="232" spans="1:15" ht="12.75" customHeight="1">
      <c r="A232" s="33">
        <v>222</v>
      </c>
      <c r="B232" s="53" t="s">
        <v>147</v>
      </c>
      <c r="C232" s="31">
        <v>229.7</v>
      </c>
      <c r="D232" s="36">
        <v>227.06666666666669</v>
      </c>
      <c r="E232" s="36">
        <v>223.63333333333338</v>
      </c>
      <c r="F232" s="36">
        <v>217.56666666666669</v>
      </c>
      <c r="G232" s="36">
        <v>214.13333333333338</v>
      </c>
      <c r="H232" s="36">
        <v>233.13333333333338</v>
      </c>
      <c r="I232" s="36">
        <v>236.56666666666672</v>
      </c>
      <c r="J232" s="36">
        <v>242.63333333333338</v>
      </c>
      <c r="K232" s="31">
        <v>230.5</v>
      </c>
      <c r="L232" s="31">
        <v>221</v>
      </c>
      <c r="M232" s="31">
        <v>104.63984000000001</v>
      </c>
      <c r="N232" s="1"/>
      <c r="O232" s="1"/>
    </row>
    <row r="233" spans="1:15" ht="12.75" customHeight="1">
      <c r="A233" s="33">
        <v>223</v>
      </c>
      <c r="B233" s="53" t="s">
        <v>137</v>
      </c>
      <c r="C233" s="31">
        <v>187.85</v>
      </c>
      <c r="D233" s="36">
        <v>186.71666666666667</v>
      </c>
      <c r="E233" s="36">
        <v>184.63333333333333</v>
      </c>
      <c r="F233" s="36">
        <v>181.41666666666666</v>
      </c>
      <c r="G233" s="36">
        <v>179.33333333333331</v>
      </c>
      <c r="H233" s="36">
        <v>189.93333333333334</v>
      </c>
      <c r="I233" s="36">
        <v>192.01666666666665</v>
      </c>
      <c r="J233" s="36">
        <v>195.23333333333335</v>
      </c>
      <c r="K233" s="31">
        <v>188.8</v>
      </c>
      <c r="L233" s="31">
        <v>183.5</v>
      </c>
      <c r="M233" s="31">
        <v>70.334800000000001</v>
      </c>
      <c r="N233" s="1"/>
      <c r="O233" s="1"/>
    </row>
    <row r="234" spans="1:15" ht="12.75" customHeight="1">
      <c r="A234" s="33">
        <v>224</v>
      </c>
      <c r="B234" s="53" t="s">
        <v>419</v>
      </c>
      <c r="C234" s="31">
        <v>81.349999999999994</v>
      </c>
      <c r="D234" s="36">
        <v>81.666666666666671</v>
      </c>
      <c r="E234" s="36">
        <v>80.683333333333337</v>
      </c>
      <c r="F234" s="36">
        <v>80.016666666666666</v>
      </c>
      <c r="G234" s="36">
        <v>79.033333333333331</v>
      </c>
      <c r="H234" s="36">
        <v>82.333333333333343</v>
      </c>
      <c r="I234" s="36">
        <v>83.316666666666663</v>
      </c>
      <c r="J234" s="36">
        <v>83.983333333333348</v>
      </c>
      <c r="K234" s="31">
        <v>82.65</v>
      </c>
      <c r="L234" s="31">
        <v>81</v>
      </c>
      <c r="M234" s="31">
        <v>66.967259999999996</v>
      </c>
      <c r="N234" s="1"/>
      <c r="O234" s="1"/>
    </row>
    <row r="235" spans="1:15" ht="12.75" customHeight="1">
      <c r="A235" s="33">
        <v>225</v>
      </c>
      <c r="B235" s="53" t="s">
        <v>148</v>
      </c>
      <c r="C235" s="31">
        <v>2590.25</v>
      </c>
      <c r="D235" s="36">
        <v>2599</v>
      </c>
      <c r="E235" s="36">
        <v>2573</v>
      </c>
      <c r="F235" s="36">
        <v>2555.75</v>
      </c>
      <c r="G235" s="36">
        <v>2529.75</v>
      </c>
      <c r="H235" s="36">
        <v>2616.25</v>
      </c>
      <c r="I235" s="36">
        <v>2642.25</v>
      </c>
      <c r="J235" s="36">
        <v>2659.5</v>
      </c>
      <c r="K235" s="31">
        <v>2625</v>
      </c>
      <c r="L235" s="31">
        <v>2581.75</v>
      </c>
      <c r="M235" s="31">
        <v>0.90002000000000004</v>
      </c>
      <c r="N235" s="1"/>
      <c r="O235" s="1"/>
    </row>
    <row r="236" spans="1:15" ht="12.75" customHeight="1">
      <c r="A236" s="33">
        <v>226</v>
      </c>
      <c r="B236" s="53" t="s">
        <v>282</v>
      </c>
      <c r="C236" s="31">
        <v>403.05</v>
      </c>
      <c r="D236" s="36">
        <v>405.55</v>
      </c>
      <c r="E236" s="36">
        <v>399.1</v>
      </c>
      <c r="F236" s="36">
        <v>395.15000000000003</v>
      </c>
      <c r="G236" s="36">
        <v>388.70000000000005</v>
      </c>
      <c r="H236" s="36">
        <v>409.5</v>
      </c>
      <c r="I236" s="36">
        <v>415.94999999999993</v>
      </c>
      <c r="J236" s="36">
        <v>419.9</v>
      </c>
      <c r="K236" s="31">
        <v>412</v>
      </c>
      <c r="L236" s="31">
        <v>401.6</v>
      </c>
      <c r="M236" s="31">
        <v>11.12045</v>
      </c>
      <c r="N236" s="1"/>
      <c r="O236" s="1"/>
    </row>
    <row r="237" spans="1:15" ht="12.75" customHeight="1">
      <c r="A237" s="33">
        <v>227</v>
      </c>
      <c r="B237" s="53" t="s">
        <v>144</v>
      </c>
      <c r="C237" s="31">
        <v>144.44999999999999</v>
      </c>
      <c r="D237" s="36">
        <v>143.85</v>
      </c>
      <c r="E237" s="36">
        <v>142.19999999999999</v>
      </c>
      <c r="F237" s="36">
        <v>139.94999999999999</v>
      </c>
      <c r="G237" s="36">
        <v>138.29999999999998</v>
      </c>
      <c r="H237" s="36">
        <v>146.1</v>
      </c>
      <c r="I237" s="36">
        <v>147.75000000000003</v>
      </c>
      <c r="J237" s="36">
        <v>150</v>
      </c>
      <c r="K237" s="31">
        <v>145.5</v>
      </c>
      <c r="L237" s="31">
        <v>141.6</v>
      </c>
      <c r="M237" s="31">
        <v>95.837119999999999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422.75</v>
      </c>
      <c r="D238" s="36">
        <v>421.93333333333334</v>
      </c>
      <c r="E238" s="36">
        <v>419.11666666666667</v>
      </c>
      <c r="F238" s="36">
        <v>415.48333333333335</v>
      </c>
      <c r="G238" s="36">
        <v>412.66666666666669</v>
      </c>
      <c r="H238" s="36">
        <v>425.56666666666666</v>
      </c>
      <c r="I238" s="36">
        <v>428.38333333333338</v>
      </c>
      <c r="J238" s="36">
        <v>432.01666666666665</v>
      </c>
      <c r="K238" s="31">
        <v>424.75</v>
      </c>
      <c r="L238" s="31">
        <v>418.3</v>
      </c>
      <c r="M238" s="31">
        <v>24.02488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108.2</v>
      </c>
      <c r="D239" s="36">
        <v>106.96666666666665</v>
      </c>
      <c r="E239" s="36">
        <v>105.33333333333331</v>
      </c>
      <c r="F239" s="36">
        <v>102.46666666666665</v>
      </c>
      <c r="G239" s="36">
        <v>100.83333333333331</v>
      </c>
      <c r="H239" s="36">
        <v>109.83333333333331</v>
      </c>
      <c r="I239" s="36">
        <v>111.46666666666667</v>
      </c>
      <c r="J239" s="36">
        <v>114.33333333333331</v>
      </c>
      <c r="K239" s="31">
        <v>108.6</v>
      </c>
      <c r="L239" s="31">
        <v>104.1</v>
      </c>
      <c r="M239" s="31">
        <v>611.27565000000004</v>
      </c>
      <c r="N239" s="1"/>
      <c r="O239" s="1"/>
    </row>
    <row r="240" spans="1:15" ht="12.75" customHeight="1">
      <c r="A240" s="33">
        <v>230</v>
      </c>
      <c r="B240" s="53" t="s">
        <v>420</v>
      </c>
      <c r="C240" s="31">
        <v>39.65</v>
      </c>
      <c r="D240" s="36">
        <v>39.549999999999997</v>
      </c>
      <c r="E240" s="36">
        <v>39.049999999999997</v>
      </c>
      <c r="F240" s="36">
        <v>38.450000000000003</v>
      </c>
      <c r="G240" s="36">
        <v>37.950000000000003</v>
      </c>
      <c r="H240" s="36">
        <v>40.149999999999991</v>
      </c>
      <c r="I240" s="36">
        <v>40.649999999999991</v>
      </c>
      <c r="J240" s="36">
        <v>41.249999999999986</v>
      </c>
      <c r="K240" s="31">
        <v>40.049999999999997</v>
      </c>
      <c r="L240" s="31">
        <v>38.950000000000003</v>
      </c>
      <c r="M240" s="31">
        <v>139.96105</v>
      </c>
      <c r="N240" s="1"/>
      <c r="O240" s="1"/>
    </row>
    <row r="241" spans="1:15" ht="12.75" customHeight="1">
      <c r="A241" s="33">
        <v>231</v>
      </c>
      <c r="B241" s="53" t="s">
        <v>156</v>
      </c>
      <c r="C241" s="31">
        <v>696.8</v>
      </c>
      <c r="D241" s="36">
        <v>696.26666666666677</v>
      </c>
      <c r="E241" s="36">
        <v>693.33333333333348</v>
      </c>
      <c r="F241" s="36">
        <v>689.86666666666667</v>
      </c>
      <c r="G241" s="36">
        <v>686.93333333333339</v>
      </c>
      <c r="H241" s="36">
        <v>699.73333333333358</v>
      </c>
      <c r="I241" s="36">
        <v>702.66666666666674</v>
      </c>
      <c r="J241" s="36">
        <v>706.13333333333367</v>
      </c>
      <c r="K241" s="31">
        <v>699.2</v>
      </c>
      <c r="L241" s="31">
        <v>692.8</v>
      </c>
      <c r="M241" s="31">
        <v>8.7796800000000008</v>
      </c>
      <c r="N241" s="1"/>
      <c r="O241" s="1"/>
    </row>
    <row r="242" spans="1:15" ht="12.75" customHeight="1">
      <c r="A242" s="33">
        <v>232</v>
      </c>
      <c r="B242" s="53" t="s">
        <v>421</v>
      </c>
      <c r="C242" s="31">
        <v>75.599999999999994</v>
      </c>
      <c r="D242" s="36">
        <v>75.86666666666666</v>
      </c>
      <c r="E242" s="36">
        <v>74.98333333333332</v>
      </c>
      <c r="F242" s="36">
        <v>74.36666666666666</v>
      </c>
      <c r="G242" s="36">
        <v>73.48333333333332</v>
      </c>
      <c r="H242" s="36">
        <v>76.48333333333332</v>
      </c>
      <c r="I242" s="36">
        <v>77.366666666666674</v>
      </c>
      <c r="J242" s="36">
        <v>77.98333333333332</v>
      </c>
      <c r="K242" s="31">
        <v>76.75</v>
      </c>
      <c r="L242" s="31">
        <v>75.25</v>
      </c>
      <c r="M242" s="31">
        <v>250.80614</v>
      </c>
      <c r="N242" s="1"/>
      <c r="O242" s="1"/>
    </row>
    <row r="243" spans="1:15" ht="12.75" customHeight="1">
      <c r="A243" s="33">
        <v>233</v>
      </c>
      <c r="B243" s="53" t="s">
        <v>422</v>
      </c>
      <c r="C243" s="31">
        <v>1499.4</v>
      </c>
      <c r="D243" s="36">
        <v>1494.4833333333333</v>
      </c>
      <c r="E243" s="36">
        <v>1484.9666666666667</v>
      </c>
      <c r="F243" s="36">
        <v>1470.5333333333333</v>
      </c>
      <c r="G243" s="36">
        <v>1461.0166666666667</v>
      </c>
      <c r="H243" s="36">
        <v>1508.9166666666667</v>
      </c>
      <c r="I243" s="36">
        <v>1518.4333333333336</v>
      </c>
      <c r="J243" s="36">
        <v>1532.8666666666668</v>
      </c>
      <c r="K243" s="31">
        <v>1504</v>
      </c>
      <c r="L243" s="31">
        <v>1480.05</v>
      </c>
      <c r="M243" s="31">
        <v>0.43361</v>
      </c>
      <c r="N243" s="1"/>
      <c r="O243" s="1"/>
    </row>
    <row r="244" spans="1:15" ht="12.75" customHeight="1">
      <c r="A244" s="33">
        <v>234</v>
      </c>
      <c r="B244" s="53" t="s">
        <v>145</v>
      </c>
      <c r="C244" s="31">
        <v>389.6</v>
      </c>
      <c r="D244" s="36">
        <v>390.16666666666669</v>
      </c>
      <c r="E244" s="36">
        <v>387.33333333333337</v>
      </c>
      <c r="F244" s="36">
        <v>385.06666666666666</v>
      </c>
      <c r="G244" s="36">
        <v>382.23333333333335</v>
      </c>
      <c r="H244" s="36">
        <v>392.43333333333339</v>
      </c>
      <c r="I244" s="36">
        <v>395.26666666666677</v>
      </c>
      <c r="J244" s="36">
        <v>397.53333333333342</v>
      </c>
      <c r="K244" s="31">
        <v>393</v>
      </c>
      <c r="L244" s="31">
        <v>387.9</v>
      </c>
      <c r="M244" s="31">
        <v>23.001239999999999</v>
      </c>
      <c r="N244" s="1"/>
      <c r="O244" s="1"/>
    </row>
    <row r="245" spans="1:15" ht="12.75" customHeight="1">
      <c r="A245" s="33">
        <v>235</v>
      </c>
      <c r="B245" s="53" t="s">
        <v>151</v>
      </c>
      <c r="C245" s="31">
        <v>184.85</v>
      </c>
      <c r="D245" s="36">
        <v>185</v>
      </c>
      <c r="E245" s="36">
        <v>184.05</v>
      </c>
      <c r="F245" s="36">
        <v>183.25</v>
      </c>
      <c r="G245" s="36">
        <v>182.3</v>
      </c>
      <c r="H245" s="36">
        <v>185.8</v>
      </c>
      <c r="I245" s="36">
        <v>186.75</v>
      </c>
      <c r="J245" s="36">
        <v>187.55</v>
      </c>
      <c r="K245" s="31">
        <v>185.95</v>
      </c>
      <c r="L245" s="31">
        <v>184.2</v>
      </c>
      <c r="M245" s="31">
        <v>29.61178</v>
      </c>
      <c r="N245" s="1"/>
      <c r="O245" s="1"/>
    </row>
    <row r="246" spans="1:15" ht="12.75" customHeight="1">
      <c r="A246" s="33">
        <v>236</v>
      </c>
      <c r="B246" s="53" t="s">
        <v>150</v>
      </c>
      <c r="C246" s="31">
        <v>1477.55</v>
      </c>
      <c r="D246" s="36">
        <v>1477.45</v>
      </c>
      <c r="E246" s="36">
        <v>1468.1000000000001</v>
      </c>
      <c r="F246" s="36">
        <v>1458.65</v>
      </c>
      <c r="G246" s="36">
        <v>1449.3000000000002</v>
      </c>
      <c r="H246" s="36">
        <v>1486.9</v>
      </c>
      <c r="I246" s="36">
        <v>1496.25</v>
      </c>
      <c r="J246" s="36">
        <v>1505.7</v>
      </c>
      <c r="K246" s="31">
        <v>1486.8</v>
      </c>
      <c r="L246" s="31">
        <v>1468</v>
      </c>
      <c r="M246" s="31">
        <v>43.059150000000002</v>
      </c>
      <c r="N246" s="1"/>
      <c r="O246" s="1"/>
    </row>
    <row r="247" spans="1:15" ht="12.75" customHeight="1">
      <c r="A247" s="33">
        <v>237</v>
      </c>
      <c r="B247" s="53" t="s">
        <v>423</v>
      </c>
      <c r="C247" s="31">
        <v>20.399999999999999</v>
      </c>
      <c r="D247" s="36">
        <v>20.549999999999997</v>
      </c>
      <c r="E247" s="36">
        <v>20.149999999999995</v>
      </c>
      <c r="F247" s="36">
        <v>19.899999999999999</v>
      </c>
      <c r="G247" s="36">
        <v>19.499999999999996</v>
      </c>
      <c r="H247" s="36">
        <v>20.799999999999994</v>
      </c>
      <c r="I247" s="36">
        <v>21.2</v>
      </c>
      <c r="J247" s="36">
        <v>21.449999999999992</v>
      </c>
      <c r="K247" s="31">
        <v>20.95</v>
      </c>
      <c r="L247" s="31">
        <v>20.3</v>
      </c>
      <c r="M247" s="31">
        <v>144.27674999999999</v>
      </c>
      <c r="N247" s="1"/>
      <c r="O247" s="1"/>
    </row>
    <row r="248" spans="1:15" ht="12.75" customHeight="1">
      <c r="A248" s="33">
        <v>238</v>
      </c>
      <c r="B248" s="53" t="s">
        <v>186</v>
      </c>
      <c r="C248" s="31">
        <v>4550</v>
      </c>
      <c r="D248" s="36">
        <v>4564.8166666666666</v>
      </c>
      <c r="E248" s="36">
        <v>4523.4833333333336</v>
      </c>
      <c r="F248" s="36">
        <v>4496.9666666666672</v>
      </c>
      <c r="G248" s="36">
        <v>4455.6333333333341</v>
      </c>
      <c r="H248" s="36">
        <v>4591.333333333333</v>
      </c>
      <c r="I248" s="36">
        <v>4632.666666666667</v>
      </c>
      <c r="J248" s="36">
        <v>4659.1833333333325</v>
      </c>
      <c r="K248" s="31">
        <v>4606.1499999999996</v>
      </c>
      <c r="L248" s="31">
        <v>4538.3</v>
      </c>
      <c r="M248" s="31">
        <v>1.6266099999999999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1442.7</v>
      </c>
      <c r="D249" s="36">
        <v>1438.25</v>
      </c>
      <c r="E249" s="36">
        <v>1431.5</v>
      </c>
      <c r="F249" s="36">
        <v>1420.3</v>
      </c>
      <c r="G249" s="36">
        <v>1413.55</v>
      </c>
      <c r="H249" s="36">
        <v>1449.45</v>
      </c>
      <c r="I249" s="36">
        <v>1456.2</v>
      </c>
      <c r="J249" s="36">
        <v>1467.4</v>
      </c>
      <c r="K249" s="31">
        <v>1445</v>
      </c>
      <c r="L249" s="31">
        <v>1427.05</v>
      </c>
      <c r="M249" s="31">
        <v>37.553730000000002</v>
      </c>
      <c r="N249" s="1"/>
      <c r="O249" s="1"/>
    </row>
    <row r="250" spans="1:15" ht="12.75" customHeight="1">
      <c r="A250" s="33">
        <v>240</v>
      </c>
      <c r="B250" s="53" t="s">
        <v>852</v>
      </c>
      <c r="C250" s="31">
        <v>2932.35</v>
      </c>
      <c r="D250" s="36">
        <v>2947.75</v>
      </c>
      <c r="E250" s="36">
        <v>2909.7</v>
      </c>
      <c r="F250" s="36">
        <v>2887.0499999999997</v>
      </c>
      <c r="G250" s="36">
        <v>2848.9999999999995</v>
      </c>
      <c r="H250" s="36">
        <v>2970.4</v>
      </c>
      <c r="I250" s="36">
        <v>3008.4500000000003</v>
      </c>
      <c r="J250" s="36">
        <v>3031.1000000000004</v>
      </c>
      <c r="K250" s="31">
        <v>2985.8</v>
      </c>
      <c r="L250" s="31">
        <v>2925.1</v>
      </c>
      <c r="M250" s="31">
        <v>0.1996</v>
      </c>
      <c r="N250" s="1"/>
      <c r="O250" s="1"/>
    </row>
    <row r="251" spans="1:15" ht="12.75" customHeight="1">
      <c r="A251" s="33">
        <v>241</v>
      </c>
      <c r="B251" s="53" t="s">
        <v>153</v>
      </c>
      <c r="C251" s="31">
        <v>701.9</v>
      </c>
      <c r="D251" s="36">
        <v>708.6</v>
      </c>
      <c r="E251" s="36">
        <v>693.30000000000007</v>
      </c>
      <c r="F251" s="36">
        <v>684.7</v>
      </c>
      <c r="G251" s="36">
        <v>669.40000000000009</v>
      </c>
      <c r="H251" s="36">
        <v>717.2</v>
      </c>
      <c r="I251" s="36">
        <v>732.5</v>
      </c>
      <c r="J251" s="36">
        <v>741.1</v>
      </c>
      <c r="K251" s="31">
        <v>723.9</v>
      </c>
      <c r="L251" s="31">
        <v>700</v>
      </c>
      <c r="M251" s="31">
        <v>2.6513300000000002</v>
      </c>
      <c r="N251" s="1"/>
      <c r="O251" s="1"/>
    </row>
    <row r="252" spans="1:15" ht="12.75" customHeight="1">
      <c r="A252" s="33">
        <v>242</v>
      </c>
      <c r="B252" s="53" t="s">
        <v>149</v>
      </c>
      <c r="C252" s="31">
        <v>2642.45</v>
      </c>
      <c r="D252" s="36">
        <v>2622.4833333333331</v>
      </c>
      <c r="E252" s="36">
        <v>2594.9666666666662</v>
      </c>
      <c r="F252" s="36">
        <v>2547.4833333333331</v>
      </c>
      <c r="G252" s="36">
        <v>2519.9666666666662</v>
      </c>
      <c r="H252" s="36">
        <v>2669.9666666666662</v>
      </c>
      <c r="I252" s="36">
        <v>2697.4833333333336</v>
      </c>
      <c r="J252" s="36">
        <v>2744.9666666666662</v>
      </c>
      <c r="K252" s="31">
        <v>2650</v>
      </c>
      <c r="L252" s="31">
        <v>2575</v>
      </c>
      <c r="M252" s="31">
        <v>4.2985199999999999</v>
      </c>
      <c r="N252" s="1"/>
      <c r="O252" s="1"/>
    </row>
    <row r="253" spans="1:15" ht="12.75" customHeight="1">
      <c r="A253" s="33">
        <v>243</v>
      </c>
      <c r="B253" s="53" t="s">
        <v>155</v>
      </c>
      <c r="C253" s="31">
        <v>1097.6500000000001</v>
      </c>
      <c r="D253" s="36">
        <v>1100.5166666666667</v>
      </c>
      <c r="E253" s="36">
        <v>1089.1833333333334</v>
      </c>
      <c r="F253" s="36">
        <v>1080.7166666666667</v>
      </c>
      <c r="G253" s="36">
        <v>1069.3833333333334</v>
      </c>
      <c r="H253" s="36">
        <v>1108.9833333333333</v>
      </c>
      <c r="I253" s="36">
        <v>1120.3166666666668</v>
      </c>
      <c r="J253" s="36">
        <v>1128.7833333333333</v>
      </c>
      <c r="K253" s="31">
        <v>1111.8499999999999</v>
      </c>
      <c r="L253" s="31">
        <v>1092.05</v>
      </c>
      <c r="M253" s="31">
        <v>5.5927600000000002</v>
      </c>
      <c r="N253" s="1"/>
      <c r="O253" s="1"/>
    </row>
    <row r="254" spans="1:15" ht="12.75" customHeight="1">
      <c r="A254" s="33">
        <v>244</v>
      </c>
      <c r="B254" s="53" t="s">
        <v>417</v>
      </c>
      <c r="C254" s="31">
        <v>37.9</v>
      </c>
      <c r="D254" s="36">
        <v>38.316666666666663</v>
      </c>
      <c r="E254" s="36">
        <v>37.233333333333327</v>
      </c>
      <c r="F254" s="36">
        <v>36.566666666666663</v>
      </c>
      <c r="G254" s="36">
        <v>35.483333333333327</v>
      </c>
      <c r="H254" s="36">
        <v>38.983333333333327</v>
      </c>
      <c r="I254" s="36">
        <v>40.06666666666667</v>
      </c>
      <c r="J254" s="36">
        <v>40.733333333333327</v>
      </c>
      <c r="K254" s="31">
        <v>39.4</v>
      </c>
      <c r="L254" s="31">
        <v>37.65</v>
      </c>
      <c r="M254" s="31">
        <v>280.65935999999999</v>
      </c>
      <c r="N254" s="1"/>
      <c r="O254" s="1"/>
    </row>
    <row r="255" spans="1:15" ht="12.75" customHeight="1">
      <c r="A255" s="33">
        <v>245</v>
      </c>
      <c r="B255" s="53" t="s">
        <v>157</v>
      </c>
      <c r="C255" s="31">
        <v>435.25</v>
      </c>
      <c r="D255" s="36">
        <v>436.38333333333338</v>
      </c>
      <c r="E255" s="36">
        <v>433.76666666666677</v>
      </c>
      <c r="F255" s="36">
        <v>432.28333333333336</v>
      </c>
      <c r="G255" s="36">
        <v>429.66666666666674</v>
      </c>
      <c r="H255" s="36">
        <v>437.86666666666679</v>
      </c>
      <c r="I255" s="36">
        <v>440.48333333333346</v>
      </c>
      <c r="J255" s="36">
        <v>441.96666666666681</v>
      </c>
      <c r="K255" s="31">
        <v>439</v>
      </c>
      <c r="L255" s="31">
        <v>434.9</v>
      </c>
      <c r="M255" s="31">
        <v>87.456909999999993</v>
      </c>
      <c r="N255" s="1"/>
      <c r="O255" s="1"/>
    </row>
    <row r="256" spans="1:15" ht="12.75" customHeight="1">
      <c r="A256" s="33">
        <v>246</v>
      </c>
      <c r="B256" s="53" t="s">
        <v>418</v>
      </c>
      <c r="C256" s="31">
        <v>275.60000000000002</v>
      </c>
      <c r="D256" s="36">
        <v>278.59999999999997</v>
      </c>
      <c r="E256" s="36">
        <v>271.99999999999994</v>
      </c>
      <c r="F256" s="36">
        <v>268.39999999999998</v>
      </c>
      <c r="G256" s="36">
        <v>261.79999999999995</v>
      </c>
      <c r="H256" s="36">
        <v>282.19999999999993</v>
      </c>
      <c r="I256" s="36">
        <v>288.79999999999995</v>
      </c>
      <c r="J256" s="36">
        <v>292.39999999999992</v>
      </c>
      <c r="K256" s="31">
        <v>285.2</v>
      </c>
      <c r="L256" s="31">
        <v>275</v>
      </c>
      <c r="M256" s="31">
        <v>12.235110000000001</v>
      </c>
      <c r="N256" s="1"/>
      <c r="O256" s="1"/>
    </row>
    <row r="257" spans="1:15" ht="12.75" customHeight="1">
      <c r="A257" s="33">
        <v>247</v>
      </c>
      <c r="B257" s="53" t="s">
        <v>424</v>
      </c>
      <c r="C257" s="31">
        <v>1392.8</v>
      </c>
      <c r="D257" s="36">
        <v>1396.3500000000001</v>
      </c>
      <c r="E257" s="36">
        <v>1367.4500000000003</v>
      </c>
      <c r="F257" s="36">
        <v>1342.1000000000001</v>
      </c>
      <c r="G257" s="36">
        <v>1313.2000000000003</v>
      </c>
      <c r="H257" s="36">
        <v>1421.7000000000003</v>
      </c>
      <c r="I257" s="36">
        <v>1450.6000000000004</v>
      </c>
      <c r="J257" s="36">
        <v>1475.9500000000003</v>
      </c>
      <c r="K257" s="31">
        <v>1425.25</v>
      </c>
      <c r="L257" s="31">
        <v>1371</v>
      </c>
      <c r="M257" s="31">
        <v>1.1297900000000001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3571</v>
      </c>
      <c r="D258" s="36">
        <v>3557.1833333333329</v>
      </c>
      <c r="E258" s="36">
        <v>3535.8666666666659</v>
      </c>
      <c r="F258" s="36">
        <v>3500.7333333333331</v>
      </c>
      <c r="G258" s="36">
        <v>3479.4166666666661</v>
      </c>
      <c r="H258" s="36">
        <v>3592.3166666666657</v>
      </c>
      <c r="I258" s="36">
        <v>3613.6333333333323</v>
      </c>
      <c r="J258" s="36">
        <v>3648.7666666666655</v>
      </c>
      <c r="K258" s="31">
        <v>3578.5</v>
      </c>
      <c r="L258" s="31">
        <v>3522.05</v>
      </c>
      <c r="M258" s="31">
        <v>0.95989000000000002</v>
      </c>
      <c r="N258" s="1"/>
      <c r="O258" s="1"/>
    </row>
    <row r="259" spans="1:15" ht="12.75" customHeight="1">
      <c r="A259" s="33">
        <v>249</v>
      </c>
      <c r="B259" s="53" t="s">
        <v>429</v>
      </c>
      <c r="C259" s="31">
        <v>112.95</v>
      </c>
      <c r="D259" s="36">
        <v>113.45</v>
      </c>
      <c r="E259" s="36">
        <v>112.10000000000001</v>
      </c>
      <c r="F259" s="36">
        <v>111.25</v>
      </c>
      <c r="G259" s="36">
        <v>109.9</v>
      </c>
      <c r="H259" s="36">
        <v>114.30000000000001</v>
      </c>
      <c r="I259" s="36">
        <v>115.65</v>
      </c>
      <c r="J259" s="36">
        <v>116.50000000000001</v>
      </c>
      <c r="K259" s="31">
        <v>114.8</v>
      </c>
      <c r="L259" s="31">
        <v>112.6</v>
      </c>
      <c r="M259" s="31">
        <v>8.5748700000000007</v>
      </c>
      <c r="N259" s="1"/>
      <c r="O259" s="1"/>
    </row>
    <row r="260" spans="1:15" ht="12.75" customHeight="1">
      <c r="A260" s="33">
        <v>250</v>
      </c>
      <c r="B260" s="53" t="s">
        <v>425</v>
      </c>
      <c r="C260" s="31">
        <v>1264.25</v>
      </c>
      <c r="D260" s="36">
        <v>1262.1166666666666</v>
      </c>
      <c r="E260" s="36">
        <v>1242.2333333333331</v>
      </c>
      <c r="F260" s="36">
        <v>1220.2166666666665</v>
      </c>
      <c r="G260" s="36">
        <v>1200.333333333333</v>
      </c>
      <c r="H260" s="36">
        <v>1284.1333333333332</v>
      </c>
      <c r="I260" s="36">
        <v>1304.0166666666669</v>
      </c>
      <c r="J260" s="36">
        <v>1326.0333333333333</v>
      </c>
      <c r="K260" s="31">
        <v>1282</v>
      </c>
      <c r="L260" s="31">
        <v>1240.0999999999999</v>
      </c>
      <c r="M260" s="31">
        <v>0.21592</v>
      </c>
      <c r="N260" s="1"/>
      <c r="O260" s="1"/>
    </row>
    <row r="261" spans="1:15" ht="12.75" customHeight="1">
      <c r="A261" s="33">
        <v>251</v>
      </c>
      <c r="B261" s="53" t="s">
        <v>430</v>
      </c>
      <c r="C261" s="31">
        <v>522.70000000000005</v>
      </c>
      <c r="D261" s="36">
        <v>528.41666666666663</v>
      </c>
      <c r="E261" s="36">
        <v>510.38333333333321</v>
      </c>
      <c r="F261" s="36">
        <v>498.06666666666661</v>
      </c>
      <c r="G261" s="36">
        <v>480.03333333333319</v>
      </c>
      <c r="H261" s="36">
        <v>540.73333333333323</v>
      </c>
      <c r="I261" s="36">
        <v>558.76666666666677</v>
      </c>
      <c r="J261" s="36">
        <v>571.08333333333326</v>
      </c>
      <c r="K261" s="31">
        <v>546.45000000000005</v>
      </c>
      <c r="L261" s="31">
        <v>516.1</v>
      </c>
      <c r="M261" s="31">
        <v>37.234259999999999</v>
      </c>
      <c r="N261" s="1"/>
      <c r="O261" s="1"/>
    </row>
    <row r="262" spans="1:15" ht="12.75" customHeight="1">
      <c r="A262" s="33">
        <v>252</v>
      </c>
      <c r="B262" s="53" t="s">
        <v>158</v>
      </c>
      <c r="C262" s="31">
        <v>668.4</v>
      </c>
      <c r="D262" s="36">
        <v>664.65</v>
      </c>
      <c r="E262" s="36">
        <v>659.25</v>
      </c>
      <c r="F262" s="36">
        <v>650.1</v>
      </c>
      <c r="G262" s="36">
        <v>644.70000000000005</v>
      </c>
      <c r="H262" s="36">
        <v>673.8</v>
      </c>
      <c r="I262" s="36">
        <v>679.19999999999982</v>
      </c>
      <c r="J262" s="36">
        <v>688.34999999999991</v>
      </c>
      <c r="K262" s="31">
        <v>670.05</v>
      </c>
      <c r="L262" s="31">
        <v>655.5</v>
      </c>
      <c r="M262" s="31">
        <v>25.681650000000001</v>
      </c>
      <c r="N262" s="1"/>
      <c r="O262" s="1"/>
    </row>
    <row r="263" spans="1:15" ht="12.75" customHeight="1">
      <c r="A263" s="33">
        <v>253</v>
      </c>
      <c r="B263" s="53" t="s">
        <v>853</v>
      </c>
      <c r="C263" s="31">
        <v>336.25</v>
      </c>
      <c r="D263" s="36">
        <v>335.90000000000003</v>
      </c>
      <c r="E263" s="36">
        <v>331.05000000000007</v>
      </c>
      <c r="F263" s="36">
        <v>325.85000000000002</v>
      </c>
      <c r="G263" s="36">
        <v>321.00000000000006</v>
      </c>
      <c r="H263" s="36">
        <v>341.10000000000008</v>
      </c>
      <c r="I263" s="36">
        <v>345.9500000000001</v>
      </c>
      <c r="J263" s="36">
        <v>351.15000000000009</v>
      </c>
      <c r="K263" s="31">
        <v>340.75</v>
      </c>
      <c r="L263" s="31">
        <v>330.7</v>
      </c>
      <c r="M263" s="31">
        <v>0.4456</v>
      </c>
      <c r="N263" s="1"/>
      <c r="O263" s="1"/>
    </row>
    <row r="264" spans="1:15" ht="12.75" customHeight="1">
      <c r="A264" s="33">
        <v>254</v>
      </c>
      <c r="B264" s="53" t="s">
        <v>426</v>
      </c>
      <c r="C264" s="31">
        <v>791.1</v>
      </c>
      <c r="D264" s="36">
        <v>793.18333333333339</v>
      </c>
      <c r="E264" s="36">
        <v>782.91666666666674</v>
      </c>
      <c r="F264" s="36">
        <v>774.73333333333335</v>
      </c>
      <c r="G264" s="36">
        <v>764.4666666666667</v>
      </c>
      <c r="H264" s="36">
        <v>801.36666666666679</v>
      </c>
      <c r="I264" s="36">
        <v>811.63333333333344</v>
      </c>
      <c r="J264" s="36">
        <v>819.81666666666683</v>
      </c>
      <c r="K264" s="31">
        <v>803.45</v>
      </c>
      <c r="L264" s="31">
        <v>785</v>
      </c>
      <c r="M264" s="31">
        <v>2.0177299999999998</v>
      </c>
      <c r="N264" s="1"/>
      <c r="O264" s="1"/>
    </row>
    <row r="265" spans="1:15" ht="12.75" customHeight="1">
      <c r="A265" s="33">
        <v>255</v>
      </c>
      <c r="B265" s="53" t="s">
        <v>427</v>
      </c>
      <c r="C265" s="31">
        <v>371.45</v>
      </c>
      <c r="D265" s="36">
        <v>372.81666666666666</v>
      </c>
      <c r="E265" s="36">
        <v>369.43333333333334</v>
      </c>
      <c r="F265" s="36">
        <v>367.41666666666669</v>
      </c>
      <c r="G265" s="36">
        <v>364.03333333333336</v>
      </c>
      <c r="H265" s="36">
        <v>374.83333333333331</v>
      </c>
      <c r="I265" s="36">
        <v>378.21666666666664</v>
      </c>
      <c r="J265" s="36">
        <v>380.23333333333329</v>
      </c>
      <c r="K265" s="31">
        <v>376.2</v>
      </c>
      <c r="L265" s="31">
        <v>370.8</v>
      </c>
      <c r="M265" s="31">
        <v>2.6877300000000002</v>
      </c>
      <c r="N265" s="1"/>
      <c r="O265" s="1"/>
    </row>
    <row r="266" spans="1:15" ht="12.75" customHeight="1">
      <c r="A266" s="33">
        <v>256</v>
      </c>
      <c r="B266" s="53" t="s">
        <v>428</v>
      </c>
      <c r="C266" s="31">
        <v>84.2</v>
      </c>
      <c r="D266" s="36">
        <v>83.95</v>
      </c>
      <c r="E266" s="36">
        <v>83.5</v>
      </c>
      <c r="F266" s="36">
        <v>82.8</v>
      </c>
      <c r="G266" s="36">
        <v>82.35</v>
      </c>
      <c r="H266" s="36">
        <v>84.65</v>
      </c>
      <c r="I266" s="36">
        <v>85.100000000000023</v>
      </c>
      <c r="J266" s="36">
        <v>85.800000000000011</v>
      </c>
      <c r="K266" s="31">
        <v>84.4</v>
      </c>
      <c r="L266" s="31">
        <v>83.25</v>
      </c>
      <c r="M266" s="31">
        <v>14.214650000000001</v>
      </c>
      <c r="N266" s="1"/>
      <c r="O266" s="1"/>
    </row>
    <row r="267" spans="1:15" ht="12.75" customHeight="1">
      <c r="A267" s="33">
        <v>257</v>
      </c>
      <c r="B267" s="53" t="s">
        <v>283</v>
      </c>
      <c r="C267" s="31">
        <v>409.45</v>
      </c>
      <c r="D267" s="36">
        <v>413.08333333333331</v>
      </c>
      <c r="E267" s="36">
        <v>403.21666666666664</v>
      </c>
      <c r="F267" s="36">
        <v>396.98333333333335</v>
      </c>
      <c r="G267" s="36">
        <v>387.11666666666667</v>
      </c>
      <c r="H267" s="36">
        <v>419.31666666666661</v>
      </c>
      <c r="I267" s="36">
        <v>429.18333333333328</v>
      </c>
      <c r="J267" s="36">
        <v>435.41666666666657</v>
      </c>
      <c r="K267" s="31">
        <v>422.95</v>
      </c>
      <c r="L267" s="31">
        <v>406.85</v>
      </c>
      <c r="M267" s="31">
        <v>24.679259999999999</v>
      </c>
      <c r="N267" s="1"/>
      <c r="O267" s="1"/>
    </row>
    <row r="268" spans="1:15" ht="12.75" customHeight="1">
      <c r="A268" s="33">
        <v>258</v>
      </c>
      <c r="B268" s="53" t="s">
        <v>160</v>
      </c>
      <c r="C268" s="31">
        <v>782.35</v>
      </c>
      <c r="D268" s="36">
        <v>782.2166666666667</v>
      </c>
      <c r="E268" s="36">
        <v>778.88333333333344</v>
      </c>
      <c r="F268" s="36">
        <v>775.41666666666674</v>
      </c>
      <c r="G268" s="36">
        <v>772.08333333333348</v>
      </c>
      <c r="H268" s="36">
        <v>785.68333333333339</v>
      </c>
      <c r="I268" s="36">
        <v>789.01666666666665</v>
      </c>
      <c r="J268" s="36">
        <v>792.48333333333335</v>
      </c>
      <c r="K268" s="31">
        <v>785.55</v>
      </c>
      <c r="L268" s="31">
        <v>778.75</v>
      </c>
      <c r="M268" s="31">
        <v>8.5856899999999996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544.70000000000005</v>
      </c>
      <c r="D269" s="36">
        <v>544.75</v>
      </c>
      <c r="E269" s="36">
        <v>539.75</v>
      </c>
      <c r="F269" s="36">
        <v>534.79999999999995</v>
      </c>
      <c r="G269" s="36">
        <v>529.79999999999995</v>
      </c>
      <c r="H269" s="36">
        <v>549.70000000000005</v>
      </c>
      <c r="I269" s="36">
        <v>554.70000000000005</v>
      </c>
      <c r="J269" s="36">
        <v>559.65000000000009</v>
      </c>
      <c r="K269" s="31">
        <v>549.75</v>
      </c>
      <c r="L269" s="31">
        <v>539.79999999999995</v>
      </c>
      <c r="M269" s="31">
        <v>21.687650000000001</v>
      </c>
      <c r="N269" s="1"/>
      <c r="O269" s="1"/>
    </row>
    <row r="270" spans="1:15" ht="12.75" customHeight="1">
      <c r="A270" s="33">
        <v>260</v>
      </c>
      <c r="B270" s="53" t="s">
        <v>431</v>
      </c>
      <c r="C270" s="31">
        <v>425.25</v>
      </c>
      <c r="D270" s="36">
        <v>428.38333333333338</v>
      </c>
      <c r="E270" s="36">
        <v>419.16666666666674</v>
      </c>
      <c r="F270" s="36">
        <v>413.08333333333337</v>
      </c>
      <c r="G270" s="36">
        <v>403.86666666666673</v>
      </c>
      <c r="H270" s="36">
        <v>434.46666666666675</v>
      </c>
      <c r="I270" s="36">
        <v>443.68333333333334</v>
      </c>
      <c r="J270" s="36">
        <v>449.76666666666677</v>
      </c>
      <c r="K270" s="31">
        <v>437.6</v>
      </c>
      <c r="L270" s="31">
        <v>422.3</v>
      </c>
      <c r="M270" s="31">
        <v>1.31749</v>
      </c>
      <c r="N270" s="1"/>
      <c r="O270" s="1"/>
    </row>
    <row r="271" spans="1:15" ht="12.75" customHeight="1">
      <c r="A271" s="33">
        <v>261</v>
      </c>
      <c r="B271" s="53" t="s">
        <v>432</v>
      </c>
      <c r="C271" s="31">
        <v>432.6</v>
      </c>
      <c r="D271" s="36">
        <v>426</v>
      </c>
      <c r="E271" s="36">
        <v>416</v>
      </c>
      <c r="F271" s="36">
        <v>399.4</v>
      </c>
      <c r="G271" s="36">
        <v>389.4</v>
      </c>
      <c r="H271" s="36">
        <v>442.6</v>
      </c>
      <c r="I271" s="36">
        <v>452.6</v>
      </c>
      <c r="J271" s="36">
        <v>469.20000000000005</v>
      </c>
      <c r="K271" s="31">
        <v>436</v>
      </c>
      <c r="L271" s="31">
        <v>409.4</v>
      </c>
      <c r="M271" s="31">
        <v>4.1737200000000003</v>
      </c>
      <c r="N271" s="1"/>
      <c r="O271" s="1"/>
    </row>
    <row r="272" spans="1:15" ht="12.75" customHeight="1">
      <c r="A272" s="33">
        <v>262</v>
      </c>
      <c r="B272" s="53" t="s">
        <v>433</v>
      </c>
      <c r="C272" s="31">
        <v>729</v>
      </c>
      <c r="D272" s="36">
        <v>726.06666666666661</v>
      </c>
      <c r="E272" s="36">
        <v>713.18333333333317</v>
      </c>
      <c r="F272" s="36">
        <v>697.36666666666656</v>
      </c>
      <c r="G272" s="36">
        <v>684.48333333333312</v>
      </c>
      <c r="H272" s="36">
        <v>741.88333333333321</v>
      </c>
      <c r="I272" s="36">
        <v>754.76666666666665</v>
      </c>
      <c r="J272" s="36">
        <v>770.58333333333326</v>
      </c>
      <c r="K272" s="31">
        <v>738.95</v>
      </c>
      <c r="L272" s="31">
        <v>710.25</v>
      </c>
      <c r="M272" s="31">
        <v>3.6455500000000001</v>
      </c>
      <c r="N272" s="1"/>
      <c r="O272" s="1"/>
    </row>
    <row r="273" spans="1:15" ht="12.75" customHeight="1">
      <c r="A273" s="33">
        <v>263</v>
      </c>
      <c r="B273" s="53" t="s">
        <v>434</v>
      </c>
      <c r="C273" s="31">
        <v>436.2</v>
      </c>
      <c r="D273" s="36">
        <v>440.06666666666666</v>
      </c>
      <c r="E273" s="36">
        <v>431.13333333333333</v>
      </c>
      <c r="F273" s="36">
        <v>426.06666666666666</v>
      </c>
      <c r="G273" s="36">
        <v>417.13333333333333</v>
      </c>
      <c r="H273" s="36">
        <v>445.13333333333333</v>
      </c>
      <c r="I273" s="36">
        <v>454.06666666666661</v>
      </c>
      <c r="J273" s="36">
        <v>459.13333333333333</v>
      </c>
      <c r="K273" s="31">
        <v>449</v>
      </c>
      <c r="L273" s="31">
        <v>435</v>
      </c>
      <c r="M273" s="31">
        <v>4.8845000000000001</v>
      </c>
      <c r="N273" s="1"/>
      <c r="O273" s="1"/>
    </row>
    <row r="274" spans="1:15" ht="12.75" customHeight="1">
      <c r="A274" s="33">
        <v>264</v>
      </c>
      <c r="B274" s="53" t="s">
        <v>435</v>
      </c>
      <c r="C274" s="31">
        <v>854.3</v>
      </c>
      <c r="D274" s="36">
        <v>854.38333333333333</v>
      </c>
      <c r="E274" s="36">
        <v>845.56666666666661</v>
      </c>
      <c r="F274" s="36">
        <v>836.83333333333326</v>
      </c>
      <c r="G274" s="36">
        <v>828.01666666666654</v>
      </c>
      <c r="H274" s="36">
        <v>863.11666666666667</v>
      </c>
      <c r="I274" s="36">
        <v>871.93333333333351</v>
      </c>
      <c r="J274" s="36">
        <v>880.66666666666674</v>
      </c>
      <c r="K274" s="31">
        <v>863.2</v>
      </c>
      <c r="L274" s="31">
        <v>845.65</v>
      </c>
      <c r="M274" s="31">
        <v>2.0550099999999998</v>
      </c>
      <c r="N274" s="1"/>
      <c r="O274" s="1"/>
    </row>
    <row r="275" spans="1:15" ht="12.75" customHeight="1">
      <c r="A275" s="33">
        <v>265</v>
      </c>
      <c r="B275" s="53" t="s">
        <v>440</v>
      </c>
      <c r="C275" s="31">
        <v>1310.6500000000001</v>
      </c>
      <c r="D275" s="36">
        <v>1314.1833333333334</v>
      </c>
      <c r="E275" s="36">
        <v>1300.4666666666667</v>
      </c>
      <c r="F275" s="36">
        <v>1290.2833333333333</v>
      </c>
      <c r="G275" s="36">
        <v>1276.5666666666666</v>
      </c>
      <c r="H275" s="36">
        <v>1324.3666666666668</v>
      </c>
      <c r="I275" s="36">
        <v>1338.0833333333335</v>
      </c>
      <c r="J275" s="36">
        <v>1348.2666666666669</v>
      </c>
      <c r="K275" s="31">
        <v>1327.9</v>
      </c>
      <c r="L275" s="31">
        <v>1304</v>
      </c>
      <c r="M275" s="31">
        <v>2.7835800000000002</v>
      </c>
      <c r="N275" s="1"/>
      <c r="O275" s="1"/>
    </row>
    <row r="276" spans="1:15" ht="12.75" customHeight="1">
      <c r="A276" s="33">
        <v>266</v>
      </c>
      <c r="B276" s="53" t="s">
        <v>841</v>
      </c>
      <c r="C276" s="31">
        <v>632.65</v>
      </c>
      <c r="D276" s="36">
        <v>632.85</v>
      </c>
      <c r="E276" s="36">
        <v>626.25</v>
      </c>
      <c r="F276" s="36">
        <v>619.85</v>
      </c>
      <c r="G276" s="36">
        <v>613.25</v>
      </c>
      <c r="H276" s="36">
        <v>639.25</v>
      </c>
      <c r="I276" s="36">
        <v>645.85000000000014</v>
      </c>
      <c r="J276" s="36">
        <v>652.25</v>
      </c>
      <c r="K276" s="31">
        <v>639.45000000000005</v>
      </c>
      <c r="L276" s="31">
        <v>626.45000000000005</v>
      </c>
      <c r="M276" s="31">
        <v>6.01553</v>
      </c>
      <c r="N276" s="1"/>
      <c r="O276" s="1"/>
    </row>
    <row r="277" spans="1:15" ht="12.75" customHeight="1">
      <c r="A277" s="33">
        <v>267</v>
      </c>
      <c r="B277" s="53" t="s">
        <v>441</v>
      </c>
      <c r="C277" s="31">
        <v>327.25</v>
      </c>
      <c r="D277" s="36">
        <v>327.73333333333335</v>
      </c>
      <c r="E277" s="36">
        <v>323.01666666666671</v>
      </c>
      <c r="F277" s="36">
        <v>318.78333333333336</v>
      </c>
      <c r="G277" s="36">
        <v>314.06666666666672</v>
      </c>
      <c r="H277" s="36">
        <v>331.9666666666667</v>
      </c>
      <c r="I277" s="36">
        <v>336.68333333333339</v>
      </c>
      <c r="J277" s="36">
        <v>340.91666666666669</v>
      </c>
      <c r="K277" s="31">
        <v>332.45</v>
      </c>
      <c r="L277" s="31">
        <v>323.5</v>
      </c>
      <c r="M277" s="31">
        <v>18.270710000000001</v>
      </c>
      <c r="N277" s="1"/>
      <c r="O277" s="1"/>
    </row>
    <row r="278" spans="1:15" ht="12.75" customHeight="1">
      <c r="A278" s="33">
        <v>268</v>
      </c>
      <c r="B278" s="53" t="s">
        <v>442</v>
      </c>
      <c r="C278" s="31">
        <v>322.8</v>
      </c>
      <c r="D278" s="36">
        <v>321.23333333333335</v>
      </c>
      <c r="E278" s="36">
        <v>318.56666666666672</v>
      </c>
      <c r="F278" s="36">
        <v>314.33333333333337</v>
      </c>
      <c r="G278" s="36">
        <v>311.66666666666674</v>
      </c>
      <c r="H278" s="36">
        <v>325.4666666666667</v>
      </c>
      <c r="I278" s="36">
        <v>328.13333333333333</v>
      </c>
      <c r="J278" s="36">
        <v>332.36666666666667</v>
      </c>
      <c r="K278" s="31">
        <v>323.89999999999998</v>
      </c>
      <c r="L278" s="31">
        <v>317</v>
      </c>
      <c r="M278" s="31">
        <v>3.5265300000000002</v>
      </c>
      <c r="N278" s="1"/>
      <c r="O278" s="1"/>
    </row>
    <row r="279" spans="1:15" ht="12.75" customHeight="1">
      <c r="A279" s="33">
        <v>269</v>
      </c>
      <c r="B279" s="53" t="s">
        <v>443</v>
      </c>
      <c r="C279" s="31">
        <v>151.30000000000001</v>
      </c>
      <c r="D279" s="36">
        <v>151.78333333333333</v>
      </c>
      <c r="E279" s="36">
        <v>150.31666666666666</v>
      </c>
      <c r="F279" s="36">
        <v>149.33333333333334</v>
      </c>
      <c r="G279" s="36">
        <v>147.86666666666667</v>
      </c>
      <c r="H279" s="36">
        <v>152.76666666666665</v>
      </c>
      <c r="I279" s="36">
        <v>154.23333333333329</v>
      </c>
      <c r="J279" s="36">
        <v>155.21666666666664</v>
      </c>
      <c r="K279" s="31">
        <v>153.25</v>
      </c>
      <c r="L279" s="31">
        <v>150.80000000000001</v>
      </c>
      <c r="M279" s="31">
        <v>7.9768100000000004</v>
      </c>
      <c r="N279" s="1"/>
      <c r="O279" s="1"/>
    </row>
    <row r="280" spans="1:15" ht="12.75" customHeight="1">
      <c r="A280" s="33">
        <v>270</v>
      </c>
      <c r="B280" s="53" t="s">
        <v>444</v>
      </c>
      <c r="C280" s="31">
        <v>567.5</v>
      </c>
      <c r="D280" s="36">
        <v>571.7166666666667</v>
      </c>
      <c r="E280" s="36">
        <v>561.93333333333339</v>
      </c>
      <c r="F280" s="36">
        <v>556.36666666666667</v>
      </c>
      <c r="G280" s="36">
        <v>546.58333333333337</v>
      </c>
      <c r="H280" s="36">
        <v>577.28333333333342</v>
      </c>
      <c r="I280" s="36">
        <v>587.06666666666672</v>
      </c>
      <c r="J280" s="36">
        <v>592.63333333333344</v>
      </c>
      <c r="K280" s="31">
        <v>581.5</v>
      </c>
      <c r="L280" s="31">
        <v>566.15</v>
      </c>
      <c r="M280" s="31">
        <v>4.3666400000000003</v>
      </c>
      <c r="N280" s="1"/>
      <c r="O280" s="1"/>
    </row>
    <row r="281" spans="1:15" ht="12.75" customHeight="1">
      <c r="A281" s="33">
        <v>271</v>
      </c>
      <c r="B281" s="53" t="s">
        <v>436</v>
      </c>
      <c r="C281" s="31">
        <v>2760.55</v>
      </c>
      <c r="D281" s="36">
        <v>2782.4833333333336</v>
      </c>
      <c r="E281" s="36">
        <v>2718.0666666666671</v>
      </c>
      <c r="F281" s="36">
        <v>2675.5833333333335</v>
      </c>
      <c r="G281" s="36">
        <v>2611.166666666667</v>
      </c>
      <c r="H281" s="36">
        <v>2824.9666666666672</v>
      </c>
      <c r="I281" s="36">
        <v>2889.3833333333332</v>
      </c>
      <c r="J281" s="36">
        <v>2931.8666666666672</v>
      </c>
      <c r="K281" s="31">
        <v>2846.9</v>
      </c>
      <c r="L281" s="31">
        <v>2740</v>
      </c>
      <c r="M281" s="31">
        <v>2.5286400000000002</v>
      </c>
      <c r="N281" s="1"/>
      <c r="O281" s="1"/>
    </row>
    <row r="282" spans="1:15" ht="12.75" customHeight="1">
      <c r="A282" s="33">
        <v>272</v>
      </c>
      <c r="B282" s="53" t="s">
        <v>858</v>
      </c>
      <c r="C282" s="31">
        <v>547.65</v>
      </c>
      <c r="D282" s="36">
        <v>543.99999999999989</v>
      </c>
      <c r="E282" s="36">
        <v>537.94999999999982</v>
      </c>
      <c r="F282" s="36">
        <v>528.24999999999989</v>
      </c>
      <c r="G282" s="36">
        <v>522.19999999999982</v>
      </c>
      <c r="H282" s="36">
        <v>553.69999999999982</v>
      </c>
      <c r="I282" s="36">
        <v>559.74999999999977</v>
      </c>
      <c r="J282" s="36">
        <v>569.44999999999982</v>
      </c>
      <c r="K282" s="31">
        <v>550.04999999999995</v>
      </c>
      <c r="L282" s="31">
        <v>534.29999999999995</v>
      </c>
      <c r="M282" s="31">
        <v>0.14923</v>
      </c>
      <c r="N282" s="1"/>
      <c r="O282" s="1"/>
    </row>
    <row r="283" spans="1:15" ht="12.75" customHeight="1">
      <c r="A283" s="33">
        <v>273</v>
      </c>
      <c r="B283" s="53" t="s">
        <v>854</v>
      </c>
      <c r="C283" s="31">
        <v>525.1</v>
      </c>
      <c r="D283" s="36">
        <v>526.93333333333328</v>
      </c>
      <c r="E283" s="36">
        <v>521.11666666666656</v>
      </c>
      <c r="F283" s="36">
        <v>517.13333333333333</v>
      </c>
      <c r="G283" s="36">
        <v>511.31666666666661</v>
      </c>
      <c r="H283" s="36">
        <v>530.91666666666652</v>
      </c>
      <c r="I283" s="36">
        <v>536.73333333333335</v>
      </c>
      <c r="J283" s="36">
        <v>540.71666666666647</v>
      </c>
      <c r="K283" s="31">
        <v>532.75</v>
      </c>
      <c r="L283" s="31">
        <v>522.95000000000005</v>
      </c>
      <c r="M283" s="31">
        <v>2.0793200000000001</v>
      </c>
      <c r="N283" s="1"/>
      <c r="O283" s="1"/>
    </row>
    <row r="284" spans="1:15" ht="12.75" customHeight="1">
      <c r="A284" s="33">
        <v>274</v>
      </c>
      <c r="B284" s="53" t="s">
        <v>437</v>
      </c>
      <c r="C284" s="31">
        <v>289.39999999999998</v>
      </c>
      <c r="D284" s="36">
        <v>290.7</v>
      </c>
      <c r="E284" s="36">
        <v>286.29999999999995</v>
      </c>
      <c r="F284" s="36">
        <v>283.2</v>
      </c>
      <c r="G284" s="36">
        <v>278.79999999999995</v>
      </c>
      <c r="H284" s="36">
        <v>293.79999999999995</v>
      </c>
      <c r="I284" s="36">
        <v>298.19999999999993</v>
      </c>
      <c r="J284" s="36">
        <v>301.29999999999995</v>
      </c>
      <c r="K284" s="31">
        <v>295.10000000000002</v>
      </c>
      <c r="L284" s="31">
        <v>287.60000000000002</v>
      </c>
      <c r="M284" s="31">
        <v>10.1248</v>
      </c>
      <c r="N284" s="1"/>
      <c r="O284" s="1"/>
    </row>
    <row r="285" spans="1:15" ht="12.75" customHeight="1">
      <c r="A285" s="33">
        <v>275</v>
      </c>
      <c r="B285" s="53" t="s">
        <v>162</v>
      </c>
      <c r="C285" s="31">
        <v>1742.25</v>
      </c>
      <c r="D285" s="36">
        <v>1742.75</v>
      </c>
      <c r="E285" s="36">
        <v>1737.5</v>
      </c>
      <c r="F285" s="36">
        <v>1732.75</v>
      </c>
      <c r="G285" s="36">
        <v>1727.5</v>
      </c>
      <c r="H285" s="36">
        <v>1747.5</v>
      </c>
      <c r="I285" s="36">
        <v>1752.75</v>
      </c>
      <c r="J285" s="36">
        <v>1757.5</v>
      </c>
      <c r="K285" s="31">
        <v>1748</v>
      </c>
      <c r="L285" s="31">
        <v>1738</v>
      </c>
      <c r="M285" s="31">
        <v>33.492919999999998</v>
      </c>
      <c r="N285" s="1"/>
      <c r="O285" s="1"/>
    </row>
    <row r="286" spans="1:15" ht="12.75" customHeight="1">
      <c r="A286" s="33">
        <v>276</v>
      </c>
      <c r="B286" s="53" t="s">
        <v>438</v>
      </c>
      <c r="C286" s="31">
        <v>1489.8</v>
      </c>
      <c r="D286" s="36">
        <v>1491.55</v>
      </c>
      <c r="E286" s="36">
        <v>1475.6999999999998</v>
      </c>
      <c r="F286" s="36">
        <v>1461.6</v>
      </c>
      <c r="G286" s="36">
        <v>1445.7499999999998</v>
      </c>
      <c r="H286" s="36">
        <v>1505.6499999999999</v>
      </c>
      <c r="I286" s="36">
        <v>1521.4999999999998</v>
      </c>
      <c r="J286" s="36">
        <v>1535.6</v>
      </c>
      <c r="K286" s="31">
        <v>1507.4</v>
      </c>
      <c r="L286" s="31">
        <v>1477.45</v>
      </c>
      <c r="M286" s="31">
        <v>11.389900000000001</v>
      </c>
      <c r="N286" s="1"/>
      <c r="O286" s="1"/>
    </row>
    <row r="287" spans="1:15" ht="12.75" customHeight="1">
      <c r="A287" s="33">
        <v>277</v>
      </c>
      <c r="B287" s="53" t="s">
        <v>439</v>
      </c>
      <c r="C287" s="31">
        <v>350.05</v>
      </c>
      <c r="D287" s="36">
        <v>349.41666666666669</v>
      </c>
      <c r="E287" s="36">
        <v>347.23333333333335</v>
      </c>
      <c r="F287" s="36">
        <v>344.41666666666669</v>
      </c>
      <c r="G287" s="36">
        <v>342.23333333333335</v>
      </c>
      <c r="H287" s="36">
        <v>352.23333333333335</v>
      </c>
      <c r="I287" s="36">
        <v>354.41666666666663</v>
      </c>
      <c r="J287" s="36">
        <v>357.23333333333335</v>
      </c>
      <c r="K287" s="31">
        <v>351.6</v>
      </c>
      <c r="L287" s="31">
        <v>346.6</v>
      </c>
      <c r="M287" s="31">
        <v>3.23353</v>
      </c>
      <c r="N287" s="1"/>
      <c r="O287" s="1"/>
    </row>
    <row r="288" spans="1:15" ht="12.75" customHeight="1">
      <c r="A288" s="33">
        <v>278</v>
      </c>
      <c r="B288" s="53" t="s">
        <v>445</v>
      </c>
      <c r="C288" s="31">
        <v>1918</v>
      </c>
      <c r="D288" s="36">
        <v>1924.3999999999999</v>
      </c>
      <c r="E288" s="36">
        <v>1901.1999999999998</v>
      </c>
      <c r="F288" s="36">
        <v>1884.3999999999999</v>
      </c>
      <c r="G288" s="36">
        <v>1861.1999999999998</v>
      </c>
      <c r="H288" s="36">
        <v>1941.1999999999998</v>
      </c>
      <c r="I288" s="36">
        <v>1964.4</v>
      </c>
      <c r="J288" s="36">
        <v>1981.1999999999998</v>
      </c>
      <c r="K288" s="31">
        <v>1947.6</v>
      </c>
      <c r="L288" s="31">
        <v>1907.6</v>
      </c>
      <c r="M288" s="31">
        <v>0.57474000000000003</v>
      </c>
      <c r="N288" s="1"/>
      <c r="O288" s="1"/>
    </row>
    <row r="289" spans="1:15" ht="12.75" customHeight="1">
      <c r="A289" s="33">
        <v>279</v>
      </c>
      <c r="B289" s="53" t="s">
        <v>855</v>
      </c>
      <c r="C289" s="31">
        <v>3327.55</v>
      </c>
      <c r="D289" s="36">
        <v>3317.4</v>
      </c>
      <c r="E289" s="36">
        <v>3291.15</v>
      </c>
      <c r="F289" s="36">
        <v>3254.75</v>
      </c>
      <c r="G289" s="36">
        <v>3228.5</v>
      </c>
      <c r="H289" s="36">
        <v>3353.8</v>
      </c>
      <c r="I289" s="36">
        <v>3380.05</v>
      </c>
      <c r="J289" s="36">
        <v>3416.4500000000003</v>
      </c>
      <c r="K289" s="31">
        <v>3343.65</v>
      </c>
      <c r="L289" s="31">
        <v>3281</v>
      </c>
      <c r="M289" s="31">
        <v>0.81850999999999996</v>
      </c>
      <c r="N289" s="1"/>
      <c r="O289" s="1"/>
    </row>
    <row r="290" spans="1:15" ht="12.75" customHeight="1">
      <c r="A290" s="33">
        <v>280</v>
      </c>
      <c r="B290" s="53" t="s">
        <v>163</v>
      </c>
      <c r="C290" s="31">
        <v>144.75</v>
      </c>
      <c r="D290" s="36">
        <v>143.28333333333333</v>
      </c>
      <c r="E290" s="36">
        <v>141.41666666666666</v>
      </c>
      <c r="F290" s="36">
        <v>138.08333333333331</v>
      </c>
      <c r="G290" s="36">
        <v>136.21666666666664</v>
      </c>
      <c r="H290" s="36">
        <v>146.61666666666667</v>
      </c>
      <c r="I290" s="36">
        <v>148.48333333333335</v>
      </c>
      <c r="J290" s="36">
        <v>151.81666666666669</v>
      </c>
      <c r="K290" s="31">
        <v>145.15</v>
      </c>
      <c r="L290" s="31">
        <v>139.94999999999999</v>
      </c>
      <c r="M290" s="31">
        <v>67.358819999999994</v>
      </c>
      <c r="N290" s="1"/>
      <c r="O290" s="1"/>
    </row>
    <row r="291" spans="1:15" ht="12.75" customHeight="1">
      <c r="A291" s="33">
        <v>281</v>
      </c>
      <c r="B291" s="53" t="s">
        <v>169</v>
      </c>
      <c r="C291" s="31">
        <v>4591.3500000000004</v>
      </c>
      <c r="D291" s="36">
        <v>4577.1166666666668</v>
      </c>
      <c r="E291" s="36">
        <v>4554.2333333333336</v>
      </c>
      <c r="F291" s="36">
        <v>4517.1166666666668</v>
      </c>
      <c r="G291" s="36">
        <v>4494.2333333333336</v>
      </c>
      <c r="H291" s="36">
        <v>4614.2333333333336</v>
      </c>
      <c r="I291" s="36">
        <v>4637.1166666666668</v>
      </c>
      <c r="J291" s="36">
        <v>4674.2333333333336</v>
      </c>
      <c r="K291" s="31">
        <v>4600</v>
      </c>
      <c r="L291" s="31">
        <v>4540</v>
      </c>
      <c r="M291" s="31">
        <v>0.75975000000000004</v>
      </c>
      <c r="N291" s="1"/>
      <c r="O291" s="1"/>
    </row>
    <row r="292" spans="1:15" ht="12.75" customHeight="1">
      <c r="A292" s="33">
        <v>282</v>
      </c>
      <c r="B292" s="53" t="s">
        <v>446</v>
      </c>
      <c r="C292" s="31">
        <v>13436.05</v>
      </c>
      <c r="D292" s="36">
        <v>13378.699999999999</v>
      </c>
      <c r="E292" s="36">
        <v>13297.399999999998</v>
      </c>
      <c r="F292" s="36">
        <v>13158.749999999998</v>
      </c>
      <c r="G292" s="36">
        <v>13077.449999999997</v>
      </c>
      <c r="H292" s="36">
        <v>13517.349999999999</v>
      </c>
      <c r="I292" s="36">
        <v>13598.649999999998</v>
      </c>
      <c r="J292" s="36">
        <v>13737.3</v>
      </c>
      <c r="K292" s="31">
        <v>13460</v>
      </c>
      <c r="L292" s="31">
        <v>13240.05</v>
      </c>
      <c r="M292" s="31">
        <v>4.6629999999999998E-2</v>
      </c>
      <c r="N292" s="1"/>
      <c r="O292" s="1"/>
    </row>
    <row r="293" spans="1:15" ht="12.75" customHeight="1">
      <c r="A293" s="33">
        <v>283</v>
      </c>
      <c r="B293" s="53" t="s">
        <v>167</v>
      </c>
      <c r="C293" s="31">
        <v>3050</v>
      </c>
      <c r="D293" s="36">
        <v>3048.0499999999997</v>
      </c>
      <c r="E293" s="36">
        <v>3036.9499999999994</v>
      </c>
      <c r="F293" s="36">
        <v>3023.8999999999996</v>
      </c>
      <c r="G293" s="36">
        <v>3012.7999999999993</v>
      </c>
      <c r="H293" s="36">
        <v>3061.0999999999995</v>
      </c>
      <c r="I293" s="36">
        <v>3072.2</v>
      </c>
      <c r="J293" s="36">
        <v>3085.2499999999995</v>
      </c>
      <c r="K293" s="31">
        <v>3059.15</v>
      </c>
      <c r="L293" s="31">
        <v>3035</v>
      </c>
      <c r="M293" s="31">
        <v>12.105079999999999</v>
      </c>
      <c r="N293" s="1"/>
      <c r="O293" s="1"/>
    </row>
    <row r="294" spans="1:15" ht="12.75" customHeight="1">
      <c r="A294" s="33">
        <v>284</v>
      </c>
      <c r="B294" s="53" t="s">
        <v>447</v>
      </c>
      <c r="C294" s="31">
        <v>479.25</v>
      </c>
      <c r="D294" s="36">
        <v>476.18333333333334</v>
      </c>
      <c r="E294" s="36">
        <v>471.56666666666666</v>
      </c>
      <c r="F294" s="36">
        <v>463.88333333333333</v>
      </c>
      <c r="G294" s="36">
        <v>459.26666666666665</v>
      </c>
      <c r="H294" s="36">
        <v>483.86666666666667</v>
      </c>
      <c r="I294" s="36">
        <v>488.48333333333335</v>
      </c>
      <c r="J294" s="36">
        <v>496.16666666666669</v>
      </c>
      <c r="K294" s="31">
        <v>480.8</v>
      </c>
      <c r="L294" s="31">
        <v>468.5</v>
      </c>
      <c r="M294" s="31">
        <v>21.445589999999999</v>
      </c>
      <c r="N294" s="1"/>
      <c r="O294" s="1"/>
    </row>
    <row r="295" spans="1:15" ht="12.75" customHeight="1">
      <c r="A295" s="33">
        <v>285</v>
      </c>
      <c r="B295" s="53" t="s">
        <v>165</v>
      </c>
      <c r="C295" s="31">
        <v>370.75</v>
      </c>
      <c r="D295" s="36">
        <v>371.61666666666662</v>
      </c>
      <c r="E295" s="36">
        <v>368.28333333333325</v>
      </c>
      <c r="F295" s="36">
        <v>365.81666666666661</v>
      </c>
      <c r="G295" s="36">
        <v>362.48333333333323</v>
      </c>
      <c r="H295" s="36">
        <v>374.08333333333326</v>
      </c>
      <c r="I295" s="36">
        <v>377.41666666666663</v>
      </c>
      <c r="J295" s="36">
        <v>379.88333333333327</v>
      </c>
      <c r="K295" s="31">
        <v>374.95</v>
      </c>
      <c r="L295" s="31">
        <v>369.15</v>
      </c>
      <c r="M295" s="31">
        <v>6.06473</v>
      </c>
      <c r="N295" s="1"/>
      <c r="O295" s="1"/>
    </row>
    <row r="296" spans="1:15" ht="12.75" customHeight="1">
      <c r="A296" s="33">
        <v>286</v>
      </c>
      <c r="B296" s="53" t="s">
        <v>448</v>
      </c>
      <c r="C296" s="31">
        <v>264.3</v>
      </c>
      <c r="D296" s="36">
        <v>265.28333333333336</v>
      </c>
      <c r="E296" s="36">
        <v>262.26666666666671</v>
      </c>
      <c r="F296" s="36">
        <v>260.23333333333335</v>
      </c>
      <c r="G296" s="36">
        <v>257.2166666666667</v>
      </c>
      <c r="H296" s="36">
        <v>267.31666666666672</v>
      </c>
      <c r="I296" s="36">
        <v>270.33333333333337</v>
      </c>
      <c r="J296" s="36">
        <v>272.36666666666673</v>
      </c>
      <c r="K296" s="31">
        <v>268.3</v>
      </c>
      <c r="L296" s="31">
        <v>263.25</v>
      </c>
      <c r="M296" s="31">
        <v>3.42347</v>
      </c>
      <c r="N296" s="1"/>
      <c r="O296" s="1"/>
    </row>
    <row r="297" spans="1:15" ht="12.75" customHeight="1">
      <c r="A297" s="33">
        <v>287</v>
      </c>
      <c r="B297" s="53" t="s">
        <v>449</v>
      </c>
      <c r="C297" s="31">
        <v>114.25</v>
      </c>
      <c r="D297" s="36">
        <v>114.53333333333335</v>
      </c>
      <c r="E297" s="36">
        <v>113.41666666666669</v>
      </c>
      <c r="F297" s="36">
        <v>112.58333333333334</v>
      </c>
      <c r="G297" s="36">
        <v>111.46666666666668</v>
      </c>
      <c r="H297" s="36">
        <v>115.36666666666669</v>
      </c>
      <c r="I297" s="36">
        <v>116.48333333333333</v>
      </c>
      <c r="J297" s="36">
        <v>117.31666666666669</v>
      </c>
      <c r="K297" s="31">
        <v>115.65</v>
      </c>
      <c r="L297" s="31">
        <v>113.7</v>
      </c>
      <c r="M297" s="31">
        <v>21.69847</v>
      </c>
      <c r="N297" s="1"/>
      <c r="O297" s="1"/>
    </row>
    <row r="298" spans="1:15" ht="12.75" customHeight="1">
      <c r="A298" s="33">
        <v>288</v>
      </c>
      <c r="B298" s="53" t="s">
        <v>166</v>
      </c>
      <c r="C298" s="31">
        <v>457.7</v>
      </c>
      <c r="D298" s="36">
        <v>456.76666666666671</v>
      </c>
      <c r="E298" s="36">
        <v>454.03333333333342</v>
      </c>
      <c r="F298" s="36">
        <v>450.36666666666673</v>
      </c>
      <c r="G298" s="36">
        <v>447.63333333333344</v>
      </c>
      <c r="H298" s="36">
        <v>460.43333333333339</v>
      </c>
      <c r="I298" s="36">
        <v>463.16666666666663</v>
      </c>
      <c r="J298" s="36">
        <v>466.83333333333337</v>
      </c>
      <c r="K298" s="31">
        <v>459.5</v>
      </c>
      <c r="L298" s="31">
        <v>453.1</v>
      </c>
      <c r="M298" s="31">
        <v>19.136959999999998</v>
      </c>
      <c r="N298" s="1"/>
      <c r="O298" s="1"/>
    </row>
    <row r="299" spans="1:15" ht="12.75" customHeight="1">
      <c r="A299" s="33">
        <v>289</v>
      </c>
      <c r="B299" s="53" t="s">
        <v>284</v>
      </c>
      <c r="C299" s="31">
        <v>674.3</v>
      </c>
      <c r="D299" s="36">
        <v>679.9666666666667</v>
      </c>
      <c r="E299" s="36">
        <v>665.43333333333339</v>
      </c>
      <c r="F299" s="36">
        <v>656.56666666666672</v>
      </c>
      <c r="G299" s="36">
        <v>642.03333333333342</v>
      </c>
      <c r="H299" s="36">
        <v>688.83333333333337</v>
      </c>
      <c r="I299" s="36">
        <v>703.36666666666667</v>
      </c>
      <c r="J299" s="36">
        <v>712.23333333333335</v>
      </c>
      <c r="K299" s="31">
        <v>694.5</v>
      </c>
      <c r="L299" s="31">
        <v>671.1</v>
      </c>
      <c r="M299" s="31">
        <v>80.343530000000001</v>
      </c>
      <c r="N299" s="1"/>
      <c r="O299" s="1"/>
    </row>
    <row r="300" spans="1:15" ht="12.75" customHeight="1">
      <c r="A300" s="33">
        <v>290</v>
      </c>
      <c r="B300" s="53" t="s">
        <v>285</v>
      </c>
      <c r="C300" s="31">
        <v>5862.6</v>
      </c>
      <c r="D300" s="36">
        <v>5893.8666666666659</v>
      </c>
      <c r="E300" s="36">
        <v>5808.7333333333318</v>
      </c>
      <c r="F300" s="36">
        <v>5754.8666666666659</v>
      </c>
      <c r="G300" s="36">
        <v>5669.7333333333318</v>
      </c>
      <c r="H300" s="36">
        <v>5947.7333333333318</v>
      </c>
      <c r="I300" s="36">
        <v>6032.866666666665</v>
      </c>
      <c r="J300" s="36">
        <v>6086.7333333333318</v>
      </c>
      <c r="K300" s="31">
        <v>5979</v>
      </c>
      <c r="L300" s="31">
        <v>5840</v>
      </c>
      <c r="M300" s="31">
        <v>0.59143999999999997</v>
      </c>
      <c r="N300" s="1"/>
      <c r="O300" s="1"/>
    </row>
    <row r="301" spans="1:15" ht="12.75" customHeight="1">
      <c r="A301" s="33">
        <v>291</v>
      </c>
      <c r="B301" s="53" t="s">
        <v>168</v>
      </c>
      <c r="C301" s="31">
        <v>5479.25</v>
      </c>
      <c r="D301" s="36">
        <v>5458.95</v>
      </c>
      <c r="E301" s="36">
        <v>5427.9</v>
      </c>
      <c r="F301" s="36">
        <v>5376.55</v>
      </c>
      <c r="G301" s="36">
        <v>5345.5</v>
      </c>
      <c r="H301" s="36">
        <v>5510.2999999999993</v>
      </c>
      <c r="I301" s="36">
        <v>5541.35</v>
      </c>
      <c r="J301" s="36">
        <v>5592.6999999999989</v>
      </c>
      <c r="K301" s="31">
        <v>5490</v>
      </c>
      <c r="L301" s="31">
        <v>5407.6</v>
      </c>
      <c r="M301" s="31">
        <v>2.6389200000000002</v>
      </c>
      <c r="N301" s="1"/>
      <c r="O301" s="1"/>
    </row>
    <row r="302" spans="1:15" ht="12.75" customHeight="1">
      <c r="A302" s="33">
        <v>292</v>
      </c>
      <c r="B302" s="53" t="s">
        <v>170</v>
      </c>
      <c r="C302" s="31">
        <v>1244.95</v>
      </c>
      <c r="D302" s="36">
        <v>1244.0833333333333</v>
      </c>
      <c r="E302" s="36">
        <v>1236.6166666666666</v>
      </c>
      <c r="F302" s="36">
        <v>1228.2833333333333</v>
      </c>
      <c r="G302" s="36">
        <v>1220.8166666666666</v>
      </c>
      <c r="H302" s="36">
        <v>1252.4166666666665</v>
      </c>
      <c r="I302" s="36">
        <v>1259.8833333333332</v>
      </c>
      <c r="J302" s="36">
        <v>1268.2166666666665</v>
      </c>
      <c r="K302" s="31">
        <v>1251.55</v>
      </c>
      <c r="L302" s="31">
        <v>1235.75</v>
      </c>
      <c r="M302" s="31">
        <v>8.0666399999999996</v>
      </c>
      <c r="N302" s="1"/>
      <c r="O302" s="1"/>
    </row>
    <row r="303" spans="1:15" ht="12.75" customHeight="1">
      <c r="A303" s="33">
        <v>293</v>
      </c>
      <c r="B303" s="53" t="s">
        <v>450</v>
      </c>
      <c r="C303" s="31">
        <v>1362.65</v>
      </c>
      <c r="D303" s="36">
        <v>1360.5</v>
      </c>
      <c r="E303" s="36">
        <v>1349</v>
      </c>
      <c r="F303" s="36">
        <v>1335.35</v>
      </c>
      <c r="G303" s="36">
        <v>1323.85</v>
      </c>
      <c r="H303" s="36">
        <v>1374.15</v>
      </c>
      <c r="I303" s="36">
        <v>1385.65</v>
      </c>
      <c r="J303" s="36">
        <v>1399.3000000000002</v>
      </c>
      <c r="K303" s="31">
        <v>1372</v>
      </c>
      <c r="L303" s="31">
        <v>1346.85</v>
      </c>
      <c r="M303" s="31">
        <v>0.74912000000000001</v>
      </c>
      <c r="N303" s="1"/>
      <c r="O303" s="1"/>
    </row>
    <row r="304" spans="1:15" ht="12.75" customHeight="1">
      <c r="A304" s="33">
        <v>294</v>
      </c>
      <c r="B304" s="53" t="s">
        <v>453</v>
      </c>
      <c r="C304" s="31">
        <v>869.5</v>
      </c>
      <c r="D304" s="36">
        <v>882.76666666666677</v>
      </c>
      <c r="E304" s="36">
        <v>848.53333333333353</v>
      </c>
      <c r="F304" s="36">
        <v>827.56666666666672</v>
      </c>
      <c r="G304" s="36">
        <v>793.33333333333348</v>
      </c>
      <c r="H304" s="36">
        <v>903.73333333333358</v>
      </c>
      <c r="I304" s="36">
        <v>937.96666666666692</v>
      </c>
      <c r="J304" s="36">
        <v>958.93333333333362</v>
      </c>
      <c r="K304" s="31">
        <v>917</v>
      </c>
      <c r="L304" s="31">
        <v>861.8</v>
      </c>
      <c r="M304" s="31">
        <v>27.496449999999999</v>
      </c>
      <c r="N304" s="1"/>
      <c r="O304" s="1"/>
    </row>
    <row r="305" spans="1:15" ht="12.75" customHeight="1">
      <c r="A305" s="33">
        <v>295</v>
      </c>
      <c r="B305" s="53" t="s">
        <v>180</v>
      </c>
      <c r="C305" s="31">
        <v>1027.1500000000001</v>
      </c>
      <c r="D305" s="36">
        <v>1024.7666666666667</v>
      </c>
      <c r="E305" s="36">
        <v>1020.0333333333333</v>
      </c>
      <c r="F305" s="36">
        <v>1012.9166666666666</v>
      </c>
      <c r="G305" s="36">
        <v>1008.1833333333333</v>
      </c>
      <c r="H305" s="36">
        <v>1031.8833333333332</v>
      </c>
      <c r="I305" s="36">
        <v>1036.6166666666663</v>
      </c>
      <c r="J305" s="36">
        <v>1043.7333333333333</v>
      </c>
      <c r="K305" s="31">
        <v>1029.5</v>
      </c>
      <c r="L305" s="31">
        <v>1017.65</v>
      </c>
      <c r="M305" s="31">
        <v>1.9654199999999999</v>
      </c>
      <c r="N305" s="1"/>
      <c r="O305" s="1"/>
    </row>
    <row r="306" spans="1:15" ht="12.75" customHeight="1">
      <c r="A306" s="33">
        <v>296</v>
      </c>
      <c r="B306" s="53" t="s">
        <v>172</v>
      </c>
      <c r="C306" s="31">
        <v>270.45</v>
      </c>
      <c r="D306" s="36">
        <v>268.13333333333333</v>
      </c>
      <c r="E306" s="36">
        <v>264.91666666666663</v>
      </c>
      <c r="F306" s="36">
        <v>259.38333333333333</v>
      </c>
      <c r="G306" s="36">
        <v>256.16666666666663</v>
      </c>
      <c r="H306" s="36">
        <v>273.66666666666663</v>
      </c>
      <c r="I306" s="36">
        <v>276.88333333333333</v>
      </c>
      <c r="J306" s="36">
        <v>282.41666666666663</v>
      </c>
      <c r="K306" s="31">
        <v>271.35000000000002</v>
      </c>
      <c r="L306" s="31">
        <v>262.60000000000002</v>
      </c>
      <c r="M306" s="31">
        <v>16.932739999999999</v>
      </c>
      <c r="N306" s="1"/>
      <c r="O306" s="1"/>
    </row>
    <row r="307" spans="1:15" ht="12.75" customHeight="1">
      <c r="A307" s="33">
        <v>297</v>
      </c>
      <c r="B307" s="53" t="s">
        <v>171</v>
      </c>
      <c r="C307" s="31">
        <v>1566.05</v>
      </c>
      <c r="D307" s="36">
        <v>1560.0666666666668</v>
      </c>
      <c r="E307" s="36">
        <v>1548.1333333333337</v>
      </c>
      <c r="F307" s="36">
        <v>1530.2166666666669</v>
      </c>
      <c r="G307" s="36">
        <v>1518.2833333333338</v>
      </c>
      <c r="H307" s="36">
        <v>1577.9833333333336</v>
      </c>
      <c r="I307" s="36">
        <v>1589.9166666666665</v>
      </c>
      <c r="J307" s="36">
        <v>1607.8333333333335</v>
      </c>
      <c r="K307" s="31">
        <v>1572</v>
      </c>
      <c r="L307" s="31">
        <v>1542.15</v>
      </c>
      <c r="M307" s="31">
        <v>25.967659999999999</v>
      </c>
      <c r="N307" s="1"/>
      <c r="O307" s="1"/>
    </row>
    <row r="308" spans="1:15" ht="12.75" customHeight="1">
      <c r="A308" s="33">
        <v>298</v>
      </c>
      <c r="B308" s="53" t="s">
        <v>454</v>
      </c>
      <c r="C308" s="31">
        <v>389.5</v>
      </c>
      <c r="D308" s="36">
        <v>389.34999999999997</v>
      </c>
      <c r="E308" s="36">
        <v>386.69999999999993</v>
      </c>
      <c r="F308" s="36">
        <v>383.9</v>
      </c>
      <c r="G308" s="36">
        <v>381.24999999999994</v>
      </c>
      <c r="H308" s="36">
        <v>392.14999999999992</v>
      </c>
      <c r="I308" s="36">
        <v>394.7999999999999</v>
      </c>
      <c r="J308" s="36">
        <v>397.59999999999991</v>
      </c>
      <c r="K308" s="31">
        <v>392</v>
      </c>
      <c r="L308" s="31">
        <v>386.55</v>
      </c>
      <c r="M308" s="31">
        <v>0.74241999999999997</v>
      </c>
      <c r="N308" s="1"/>
      <c r="O308" s="1"/>
    </row>
    <row r="309" spans="1:15" ht="12.75" customHeight="1">
      <c r="A309" s="33">
        <v>299</v>
      </c>
      <c r="B309" s="53" t="s">
        <v>455</v>
      </c>
      <c r="C309" s="31">
        <v>521.25</v>
      </c>
      <c r="D309" s="36">
        <v>521.75</v>
      </c>
      <c r="E309" s="36">
        <v>516.5</v>
      </c>
      <c r="F309" s="36">
        <v>511.75</v>
      </c>
      <c r="G309" s="36">
        <v>506.5</v>
      </c>
      <c r="H309" s="36">
        <v>526.5</v>
      </c>
      <c r="I309" s="36">
        <v>531.75</v>
      </c>
      <c r="J309" s="36">
        <v>536.5</v>
      </c>
      <c r="K309" s="31">
        <v>527</v>
      </c>
      <c r="L309" s="31">
        <v>517</v>
      </c>
      <c r="M309" s="31">
        <v>0.97404000000000002</v>
      </c>
      <c r="N309" s="1"/>
      <c r="O309" s="1"/>
    </row>
    <row r="310" spans="1:15" ht="12.75" customHeight="1">
      <c r="A310" s="33">
        <v>300</v>
      </c>
      <c r="B310" s="53" t="s">
        <v>456</v>
      </c>
      <c r="C310" s="31">
        <v>359.35</v>
      </c>
      <c r="D310" s="36">
        <v>360.45</v>
      </c>
      <c r="E310" s="36">
        <v>356.9</v>
      </c>
      <c r="F310" s="36">
        <v>354.45</v>
      </c>
      <c r="G310" s="36">
        <v>350.9</v>
      </c>
      <c r="H310" s="36">
        <v>362.9</v>
      </c>
      <c r="I310" s="36">
        <v>366.45000000000005</v>
      </c>
      <c r="J310" s="36">
        <v>368.9</v>
      </c>
      <c r="K310" s="31">
        <v>364</v>
      </c>
      <c r="L310" s="31">
        <v>358</v>
      </c>
      <c r="M310" s="31">
        <v>1.0148699999999999</v>
      </c>
      <c r="N310" s="1"/>
      <c r="O310" s="1"/>
    </row>
    <row r="311" spans="1:15" ht="12.75" customHeight="1">
      <c r="A311" s="33">
        <v>301</v>
      </c>
      <c r="B311" s="53" t="s">
        <v>173</v>
      </c>
      <c r="C311" s="31">
        <v>151.5</v>
      </c>
      <c r="D311" s="36">
        <v>152.06666666666666</v>
      </c>
      <c r="E311" s="36">
        <v>149.63333333333333</v>
      </c>
      <c r="F311" s="36">
        <v>147.76666666666665</v>
      </c>
      <c r="G311" s="36">
        <v>145.33333333333331</v>
      </c>
      <c r="H311" s="36">
        <v>153.93333333333334</v>
      </c>
      <c r="I311" s="36">
        <v>156.36666666666667</v>
      </c>
      <c r="J311" s="36">
        <v>158.23333333333335</v>
      </c>
      <c r="K311" s="31">
        <v>154.5</v>
      </c>
      <c r="L311" s="31">
        <v>150.19999999999999</v>
      </c>
      <c r="M311" s="31">
        <v>191.54784000000001</v>
      </c>
      <c r="N311" s="1"/>
      <c r="O311" s="1"/>
    </row>
    <row r="312" spans="1:15" ht="12.75" customHeight="1">
      <c r="A312" s="33">
        <v>302</v>
      </c>
      <c r="B312" s="53" t="s">
        <v>457</v>
      </c>
      <c r="C312" s="31">
        <v>121.25</v>
      </c>
      <c r="D312" s="36">
        <v>121.78333333333335</v>
      </c>
      <c r="E312" s="36">
        <v>119.36666666666669</v>
      </c>
      <c r="F312" s="36">
        <v>117.48333333333335</v>
      </c>
      <c r="G312" s="36">
        <v>115.06666666666669</v>
      </c>
      <c r="H312" s="36">
        <v>123.66666666666669</v>
      </c>
      <c r="I312" s="36">
        <v>126.08333333333334</v>
      </c>
      <c r="J312" s="36">
        <v>127.96666666666668</v>
      </c>
      <c r="K312" s="31">
        <v>124.2</v>
      </c>
      <c r="L312" s="31">
        <v>119.9</v>
      </c>
      <c r="M312" s="31">
        <v>112.49238</v>
      </c>
      <c r="N312" s="1"/>
      <c r="O312" s="1"/>
    </row>
    <row r="313" spans="1:15" ht="12.75" customHeight="1">
      <c r="A313" s="33">
        <v>303</v>
      </c>
      <c r="B313" s="53" t="s">
        <v>862</v>
      </c>
      <c r="C313" s="31">
        <v>1896.35</v>
      </c>
      <c r="D313" s="36">
        <v>1907.1166666666668</v>
      </c>
      <c r="E313" s="36">
        <v>1879.2333333333336</v>
      </c>
      <c r="F313" s="36">
        <v>1862.1166666666668</v>
      </c>
      <c r="G313" s="36">
        <v>1834.2333333333336</v>
      </c>
      <c r="H313" s="36">
        <v>1924.2333333333336</v>
      </c>
      <c r="I313" s="36">
        <v>1952.1166666666668</v>
      </c>
      <c r="J313" s="36">
        <v>1969.2333333333336</v>
      </c>
      <c r="K313" s="31">
        <v>1935</v>
      </c>
      <c r="L313" s="31">
        <v>1890</v>
      </c>
      <c r="M313" s="31">
        <v>1.25665</v>
      </c>
      <c r="N313" s="1"/>
      <c r="O313" s="1"/>
    </row>
    <row r="314" spans="1:15" ht="12.75" customHeight="1">
      <c r="A314" s="33">
        <v>304</v>
      </c>
      <c r="B314" s="53" t="s">
        <v>174</v>
      </c>
      <c r="C314" s="31">
        <v>525.15</v>
      </c>
      <c r="D314" s="36">
        <v>524.38333333333333</v>
      </c>
      <c r="E314" s="36">
        <v>522.11666666666667</v>
      </c>
      <c r="F314" s="36">
        <v>519.08333333333337</v>
      </c>
      <c r="G314" s="36">
        <v>516.81666666666672</v>
      </c>
      <c r="H314" s="36">
        <v>527.41666666666663</v>
      </c>
      <c r="I314" s="36">
        <v>529.68333333333328</v>
      </c>
      <c r="J314" s="36">
        <v>532.71666666666658</v>
      </c>
      <c r="K314" s="31">
        <v>526.65</v>
      </c>
      <c r="L314" s="31">
        <v>521.35</v>
      </c>
      <c r="M314" s="31">
        <v>12.84496</v>
      </c>
      <c r="N314" s="1"/>
      <c r="O314" s="1"/>
    </row>
    <row r="315" spans="1:15" ht="12.75" customHeight="1">
      <c r="A315" s="33">
        <v>305</v>
      </c>
      <c r="B315" s="53" t="s">
        <v>175</v>
      </c>
      <c r="C315" s="31">
        <v>10537.55</v>
      </c>
      <c r="D315" s="36">
        <v>10533.316666666666</v>
      </c>
      <c r="E315" s="36">
        <v>10510.233333333332</v>
      </c>
      <c r="F315" s="36">
        <v>10482.916666666666</v>
      </c>
      <c r="G315" s="36">
        <v>10459.833333333332</v>
      </c>
      <c r="H315" s="36">
        <v>10560.633333333331</v>
      </c>
      <c r="I315" s="36">
        <v>10583.716666666667</v>
      </c>
      <c r="J315" s="36">
        <v>10611.033333333331</v>
      </c>
      <c r="K315" s="31">
        <v>10556.4</v>
      </c>
      <c r="L315" s="31">
        <v>10506</v>
      </c>
      <c r="M315" s="31">
        <v>2.6802600000000001</v>
      </c>
      <c r="N315" s="1"/>
      <c r="O315" s="1"/>
    </row>
    <row r="316" spans="1:15" ht="12.75" customHeight="1">
      <c r="A316" s="33">
        <v>306</v>
      </c>
      <c r="B316" s="53" t="s">
        <v>458</v>
      </c>
      <c r="C316" s="31">
        <v>2309.1</v>
      </c>
      <c r="D316" s="36">
        <v>2330.7000000000003</v>
      </c>
      <c r="E316" s="36">
        <v>2269.4000000000005</v>
      </c>
      <c r="F316" s="36">
        <v>2229.7000000000003</v>
      </c>
      <c r="G316" s="36">
        <v>2168.4000000000005</v>
      </c>
      <c r="H316" s="36">
        <v>2370.4000000000005</v>
      </c>
      <c r="I316" s="36">
        <v>2431.7000000000007</v>
      </c>
      <c r="J316" s="36">
        <v>2471.4000000000005</v>
      </c>
      <c r="K316" s="31">
        <v>2392</v>
      </c>
      <c r="L316" s="31">
        <v>2291</v>
      </c>
      <c r="M316" s="31">
        <v>0.61722999999999995</v>
      </c>
      <c r="N316" s="1"/>
      <c r="O316" s="1"/>
    </row>
    <row r="317" spans="1:15" ht="12.75" customHeight="1">
      <c r="A317" s="33">
        <v>307</v>
      </c>
      <c r="B317" s="53" t="s">
        <v>179</v>
      </c>
      <c r="C317" s="31">
        <v>1005.3</v>
      </c>
      <c r="D317" s="36">
        <v>996.5333333333333</v>
      </c>
      <c r="E317" s="36">
        <v>978.11666666666656</v>
      </c>
      <c r="F317" s="36">
        <v>950.93333333333328</v>
      </c>
      <c r="G317" s="36">
        <v>932.51666666666654</v>
      </c>
      <c r="H317" s="36">
        <v>1023.7166666666666</v>
      </c>
      <c r="I317" s="36">
        <v>1042.1333333333332</v>
      </c>
      <c r="J317" s="36">
        <v>1069.3166666666666</v>
      </c>
      <c r="K317" s="31">
        <v>1014.95</v>
      </c>
      <c r="L317" s="31">
        <v>969.35</v>
      </c>
      <c r="M317" s="31">
        <v>20.728079999999999</v>
      </c>
      <c r="N317" s="1"/>
      <c r="O317" s="1"/>
    </row>
    <row r="318" spans="1:15" ht="12.75" customHeight="1">
      <c r="A318" s="33">
        <v>308</v>
      </c>
      <c r="B318" s="53" t="s">
        <v>286</v>
      </c>
      <c r="C318" s="31">
        <v>601.65</v>
      </c>
      <c r="D318" s="36">
        <v>606.9666666666667</v>
      </c>
      <c r="E318" s="36">
        <v>593.83333333333337</v>
      </c>
      <c r="F318" s="36">
        <v>586.01666666666665</v>
      </c>
      <c r="G318" s="36">
        <v>572.88333333333333</v>
      </c>
      <c r="H318" s="36">
        <v>614.78333333333342</v>
      </c>
      <c r="I318" s="36">
        <v>627.91666666666663</v>
      </c>
      <c r="J318" s="36">
        <v>635.73333333333346</v>
      </c>
      <c r="K318" s="31">
        <v>620.1</v>
      </c>
      <c r="L318" s="31">
        <v>599.15</v>
      </c>
      <c r="M318" s="31">
        <v>11.62012</v>
      </c>
      <c r="N318" s="1"/>
      <c r="O318" s="1"/>
    </row>
    <row r="319" spans="1:15" ht="12.75" customHeight="1">
      <c r="A319" s="33">
        <v>309</v>
      </c>
      <c r="B319" s="53" t="s">
        <v>459</v>
      </c>
      <c r="C319" s="31">
        <v>2015.35</v>
      </c>
      <c r="D319" s="36">
        <v>2030.1166666666668</v>
      </c>
      <c r="E319" s="36">
        <v>1988.2333333333336</v>
      </c>
      <c r="F319" s="36">
        <v>1961.1166666666668</v>
      </c>
      <c r="G319" s="36">
        <v>1919.2333333333336</v>
      </c>
      <c r="H319" s="36">
        <v>2057.2333333333336</v>
      </c>
      <c r="I319" s="36">
        <v>2099.1166666666668</v>
      </c>
      <c r="J319" s="36">
        <v>2126.2333333333336</v>
      </c>
      <c r="K319" s="31">
        <v>2072</v>
      </c>
      <c r="L319" s="31">
        <v>2003</v>
      </c>
      <c r="M319" s="31">
        <v>9.1649499999999993</v>
      </c>
      <c r="N319" s="1"/>
      <c r="O319" s="1"/>
    </row>
    <row r="320" spans="1:15" ht="12.75" customHeight="1">
      <c r="A320" s="33">
        <v>310</v>
      </c>
      <c r="B320" s="53" t="s">
        <v>460</v>
      </c>
      <c r="C320" s="31">
        <v>799.3</v>
      </c>
      <c r="D320" s="36">
        <v>802.09999999999991</v>
      </c>
      <c r="E320" s="36">
        <v>786.29999999999984</v>
      </c>
      <c r="F320" s="36">
        <v>773.3</v>
      </c>
      <c r="G320" s="36">
        <v>757.49999999999989</v>
      </c>
      <c r="H320" s="36">
        <v>815.0999999999998</v>
      </c>
      <c r="I320" s="36">
        <v>830.9</v>
      </c>
      <c r="J320" s="36">
        <v>843.89999999999975</v>
      </c>
      <c r="K320" s="31">
        <v>817.9</v>
      </c>
      <c r="L320" s="31">
        <v>789.1</v>
      </c>
      <c r="M320" s="31">
        <v>0.47021000000000002</v>
      </c>
      <c r="N320" s="1"/>
      <c r="O320" s="1"/>
    </row>
    <row r="321" spans="1:15" ht="12.75" customHeight="1">
      <c r="A321" s="33">
        <v>311</v>
      </c>
      <c r="B321" s="53" t="s">
        <v>875</v>
      </c>
      <c r="C321" s="31">
        <v>922.65</v>
      </c>
      <c r="D321" s="36">
        <v>921.38333333333333</v>
      </c>
      <c r="E321" s="36">
        <v>908.76666666666665</v>
      </c>
      <c r="F321" s="36">
        <v>894.88333333333333</v>
      </c>
      <c r="G321" s="36">
        <v>882.26666666666665</v>
      </c>
      <c r="H321" s="36">
        <v>935.26666666666665</v>
      </c>
      <c r="I321" s="36">
        <v>947.88333333333321</v>
      </c>
      <c r="J321" s="36">
        <v>961.76666666666665</v>
      </c>
      <c r="K321" s="31">
        <v>934</v>
      </c>
      <c r="L321" s="31">
        <v>907.5</v>
      </c>
      <c r="M321" s="31">
        <v>0.42907000000000001</v>
      </c>
      <c r="N321" s="1"/>
      <c r="O321" s="1"/>
    </row>
    <row r="322" spans="1:15" ht="12.75" customHeight="1">
      <c r="A322" s="33">
        <v>312</v>
      </c>
      <c r="B322" s="53" t="s">
        <v>461</v>
      </c>
      <c r="C322" s="31">
        <v>1300.6500000000001</v>
      </c>
      <c r="D322" s="36">
        <v>1315.8166666666666</v>
      </c>
      <c r="E322" s="36">
        <v>1274.8333333333333</v>
      </c>
      <c r="F322" s="36">
        <v>1249.0166666666667</v>
      </c>
      <c r="G322" s="36">
        <v>1208.0333333333333</v>
      </c>
      <c r="H322" s="36">
        <v>1341.6333333333332</v>
      </c>
      <c r="I322" s="36">
        <v>1382.6166666666668</v>
      </c>
      <c r="J322" s="36">
        <v>1408.4333333333332</v>
      </c>
      <c r="K322" s="31">
        <v>1356.8</v>
      </c>
      <c r="L322" s="31">
        <v>1290</v>
      </c>
      <c r="M322" s="31">
        <v>1.40998</v>
      </c>
      <c r="N322" s="1"/>
      <c r="O322" s="1"/>
    </row>
    <row r="323" spans="1:15" ht="12.75" customHeight="1">
      <c r="A323" s="33">
        <v>313</v>
      </c>
      <c r="B323" s="53" t="s">
        <v>178</v>
      </c>
      <c r="C323" s="31">
        <v>1675.15</v>
      </c>
      <c r="D323" s="36">
        <v>1676.1166666666668</v>
      </c>
      <c r="E323" s="36">
        <v>1655.5333333333335</v>
      </c>
      <c r="F323" s="36">
        <v>1635.9166666666667</v>
      </c>
      <c r="G323" s="36">
        <v>1615.3333333333335</v>
      </c>
      <c r="H323" s="36">
        <v>1695.7333333333336</v>
      </c>
      <c r="I323" s="36">
        <v>1716.3166666666666</v>
      </c>
      <c r="J323" s="36">
        <v>1735.9333333333336</v>
      </c>
      <c r="K323" s="31">
        <v>1696.7</v>
      </c>
      <c r="L323" s="31">
        <v>1656.5</v>
      </c>
      <c r="M323" s="31">
        <v>5.1605400000000001</v>
      </c>
      <c r="N323" s="1"/>
      <c r="O323" s="1"/>
    </row>
    <row r="324" spans="1:15" ht="12.75" customHeight="1">
      <c r="A324" s="33">
        <v>314</v>
      </c>
      <c r="B324" s="53" t="s">
        <v>451</v>
      </c>
      <c r="C324" s="31">
        <v>50.8</v>
      </c>
      <c r="D324" s="36">
        <v>51.050000000000004</v>
      </c>
      <c r="E324" s="36">
        <v>50.350000000000009</v>
      </c>
      <c r="F324" s="36">
        <v>49.900000000000006</v>
      </c>
      <c r="G324" s="36">
        <v>49.20000000000001</v>
      </c>
      <c r="H324" s="36">
        <v>51.500000000000007</v>
      </c>
      <c r="I324" s="36">
        <v>52.20000000000001</v>
      </c>
      <c r="J324" s="36">
        <v>52.650000000000006</v>
      </c>
      <c r="K324" s="31">
        <v>51.75</v>
      </c>
      <c r="L324" s="31">
        <v>50.6</v>
      </c>
      <c r="M324" s="31">
        <v>21.620010000000001</v>
      </c>
      <c r="N324" s="1"/>
      <c r="O324" s="1"/>
    </row>
    <row r="325" spans="1:15" ht="12.75" customHeight="1">
      <c r="A325" s="33">
        <v>315</v>
      </c>
      <c r="B325" s="53" t="s">
        <v>287</v>
      </c>
      <c r="C325" s="31">
        <v>60.7</v>
      </c>
      <c r="D325" s="36">
        <v>60.65</v>
      </c>
      <c r="E325" s="36">
        <v>60.05</v>
      </c>
      <c r="F325" s="36">
        <v>59.4</v>
      </c>
      <c r="G325" s="36">
        <v>58.8</v>
      </c>
      <c r="H325" s="36">
        <v>61.3</v>
      </c>
      <c r="I325" s="36">
        <v>61.900000000000006</v>
      </c>
      <c r="J325" s="36">
        <v>62.55</v>
      </c>
      <c r="K325" s="31">
        <v>61.25</v>
      </c>
      <c r="L325" s="31">
        <v>60</v>
      </c>
      <c r="M325" s="31">
        <v>30.85483</v>
      </c>
      <c r="N325" s="1"/>
      <c r="O325" s="1"/>
    </row>
    <row r="326" spans="1:15" ht="12.75" customHeight="1">
      <c r="A326" s="33">
        <v>316</v>
      </c>
      <c r="B326" s="53" t="s">
        <v>462</v>
      </c>
      <c r="C326" s="31">
        <v>1149.0999999999999</v>
      </c>
      <c r="D326" s="36">
        <v>1146.8999999999999</v>
      </c>
      <c r="E326" s="36">
        <v>1130.7999999999997</v>
      </c>
      <c r="F326" s="36">
        <v>1112.4999999999998</v>
      </c>
      <c r="G326" s="36">
        <v>1096.3999999999996</v>
      </c>
      <c r="H326" s="36">
        <v>1165.1999999999998</v>
      </c>
      <c r="I326" s="36">
        <v>1181.2999999999997</v>
      </c>
      <c r="J326" s="36">
        <v>1199.5999999999999</v>
      </c>
      <c r="K326" s="31">
        <v>1163</v>
      </c>
      <c r="L326" s="31">
        <v>1128.5999999999999</v>
      </c>
      <c r="M326" s="31">
        <v>2.9622199999999999</v>
      </c>
      <c r="N326" s="1"/>
      <c r="O326" s="1"/>
    </row>
    <row r="327" spans="1:15" ht="12.75" customHeight="1">
      <c r="A327" s="33">
        <v>317</v>
      </c>
      <c r="B327" s="53" t="s">
        <v>182</v>
      </c>
      <c r="C327" s="31">
        <v>2299.8000000000002</v>
      </c>
      <c r="D327" s="36">
        <v>2302.7166666666667</v>
      </c>
      <c r="E327" s="36">
        <v>2270.4833333333336</v>
      </c>
      <c r="F327" s="36">
        <v>2241.166666666667</v>
      </c>
      <c r="G327" s="36">
        <v>2208.9333333333338</v>
      </c>
      <c r="H327" s="36">
        <v>2332.0333333333333</v>
      </c>
      <c r="I327" s="36">
        <v>2364.266666666666</v>
      </c>
      <c r="J327" s="36">
        <v>2393.583333333333</v>
      </c>
      <c r="K327" s="31">
        <v>2334.9499999999998</v>
      </c>
      <c r="L327" s="31">
        <v>2273.4</v>
      </c>
      <c r="M327" s="31">
        <v>5.6173599999999997</v>
      </c>
      <c r="N327" s="1"/>
      <c r="O327" s="1"/>
    </row>
    <row r="328" spans="1:15" ht="12.75" customHeight="1">
      <c r="A328" s="33">
        <v>318</v>
      </c>
      <c r="B328" s="53" t="s">
        <v>183</v>
      </c>
      <c r="C328" s="31">
        <v>111546.95</v>
      </c>
      <c r="D328" s="36">
        <v>111515.65000000001</v>
      </c>
      <c r="E328" s="36">
        <v>111231.30000000002</v>
      </c>
      <c r="F328" s="36">
        <v>110915.65000000001</v>
      </c>
      <c r="G328" s="36">
        <v>110631.30000000002</v>
      </c>
      <c r="H328" s="36">
        <v>111831.30000000002</v>
      </c>
      <c r="I328" s="36">
        <v>112115.65000000002</v>
      </c>
      <c r="J328" s="36">
        <v>112431.30000000002</v>
      </c>
      <c r="K328" s="31">
        <v>111800</v>
      </c>
      <c r="L328" s="31">
        <v>111200</v>
      </c>
      <c r="M328" s="31">
        <v>3.1040000000000002E-2</v>
      </c>
      <c r="N328" s="1"/>
      <c r="O328" s="1"/>
    </row>
    <row r="329" spans="1:15" ht="12.75" customHeight="1">
      <c r="A329" s="33">
        <v>319</v>
      </c>
      <c r="B329" s="53" t="s">
        <v>452</v>
      </c>
      <c r="C329" s="31">
        <v>2203.15</v>
      </c>
      <c r="D329" s="36">
        <v>2228.3833333333332</v>
      </c>
      <c r="E329" s="36">
        <v>2171.7666666666664</v>
      </c>
      <c r="F329" s="36">
        <v>2140.3833333333332</v>
      </c>
      <c r="G329" s="36">
        <v>2083.7666666666664</v>
      </c>
      <c r="H329" s="36">
        <v>2259.7666666666664</v>
      </c>
      <c r="I329" s="36">
        <v>2316.3833333333332</v>
      </c>
      <c r="J329" s="36">
        <v>2347.7666666666664</v>
      </c>
      <c r="K329" s="31">
        <v>2285</v>
      </c>
      <c r="L329" s="31">
        <v>2197</v>
      </c>
      <c r="M329" s="31">
        <v>4.4716300000000002</v>
      </c>
      <c r="N329" s="1"/>
      <c r="O329" s="1"/>
    </row>
    <row r="330" spans="1:15" ht="12.75" customHeight="1">
      <c r="A330" s="33">
        <v>320</v>
      </c>
      <c r="B330" s="53" t="s">
        <v>177</v>
      </c>
      <c r="C330" s="31">
        <v>3129.65</v>
      </c>
      <c r="D330" s="36">
        <v>3076.4</v>
      </c>
      <c r="E330" s="36">
        <v>2983.25</v>
      </c>
      <c r="F330" s="36">
        <v>2836.85</v>
      </c>
      <c r="G330" s="36">
        <v>2743.7</v>
      </c>
      <c r="H330" s="36">
        <v>3222.8</v>
      </c>
      <c r="I330" s="36">
        <v>3315.9500000000007</v>
      </c>
      <c r="J330" s="36">
        <v>3462.3500000000004</v>
      </c>
      <c r="K330" s="31">
        <v>3169.55</v>
      </c>
      <c r="L330" s="31">
        <v>2930</v>
      </c>
      <c r="M330" s="31">
        <v>38.763849999999998</v>
      </c>
      <c r="N330" s="1"/>
      <c r="O330" s="1"/>
    </row>
    <row r="331" spans="1:15" ht="12.75" customHeight="1">
      <c r="A331" s="33">
        <v>321</v>
      </c>
      <c r="B331" s="53" t="s">
        <v>184</v>
      </c>
      <c r="C331" s="31">
        <v>1342.75</v>
      </c>
      <c r="D331" s="36">
        <v>1337.3666666666666</v>
      </c>
      <c r="E331" s="36">
        <v>1329.7333333333331</v>
      </c>
      <c r="F331" s="36">
        <v>1316.7166666666665</v>
      </c>
      <c r="G331" s="36">
        <v>1309.083333333333</v>
      </c>
      <c r="H331" s="36">
        <v>1350.3833333333332</v>
      </c>
      <c r="I331" s="36">
        <v>1358.0166666666669</v>
      </c>
      <c r="J331" s="36">
        <v>1371.0333333333333</v>
      </c>
      <c r="K331" s="31">
        <v>1345</v>
      </c>
      <c r="L331" s="31">
        <v>1324.35</v>
      </c>
      <c r="M331" s="31">
        <v>4.2800700000000003</v>
      </c>
      <c r="N331" s="1"/>
      <c r="O331" s="1"/>
    </row>
    <row r="332" spans="1:15" ht="12.75" customHeight="1">
      <c r="A332" s="33">
        <v>322</v>
      </c>
      <c r="B332" s="53" t="s">
        <v>469</v>
      </c>
      <c r="C332" s="31">
        <v>1249.75</v>
      </c>
      <c r="D332" s="36">
        <v>1255.25</v>
      </c>
      <c r="E332" s="36">
        <v>1226.45</v>
      </c>
      <c r="F332" s="36">
        <v>1203.1500000000001</v>
      </c>
      <c r="G332" s="36">
        <v>1174.3500000000001</v>
      </c>
      <c r="H332" s="36">
        <v>1278.55</v>
      </c>
      <c r="I332" s="36">
        <v>1307.3500000000001</v>
      </c>
      <c r="J332" s="36">
        <v>1330.6499999999999</v>
      </c>
      <c r="K332" s="31">
        <v>1284.05</v>
      </c>
      <c r="L332" s="31">
        <v>1231.95</v>
      </c>
      <c r="M332" s="31">
        <v>5.2166800000000002</v>
      </c>
      <c r="N332" s="1"/>
      <c r="O332" s="1"/>
    </row>
    <row r="333" spans="1:15" ht="12.75" customHeight="1">
      <c r="A333" s="33">
        <v>323</v>
      </c>
      <c r="B333" s="53" t="s">
        <v>463</v>
      </c>
      <c r="C333" s="31">
        <v>774.05</v>
      </c>
      <c r="D333" s="36">
        <v>777.65</v>
      </c>
      <c r="E333" s="36">
        <v>768.09999999999991</v>
      </c>
      <c r="F333" s="36">
        <v>762.15</v>
      </c>
      <c r="G333" s="36">
        <v>752.59999999999991</v>
      </c>
      <c r="H333" s="36">
        <v>783.59999999999991</v>
      </c>
      <c r="I333" s="36">
        <v>793.14999999999986</v>
      </c>
      <c r="J333" s="36">
        <v>799.09999999999991</v>
      </c>
      <c r="K333" s="31">
        <v>787.2</v>
      </c>
      <c r="L333" s="31">
        <v>771.7</v>
      </c>
      <c r="M333" s="31">
        <v>4.7933399999999997</v>
      </c>
      <c r="N333" s="1"/>
      <c r="O333" s="1"/>
    </row>
    <row r="334" spans="1:15" ht="12.75" customHeight="1">
      <c r="A334" s="33">
        <v>324</v>
      </c>
      <c r="B334" s="53" t="s">
        <v>185</v>
      </c>
      <c r="C334" s="31">
        <v>92</v>
      </c>
      <c r="D334" s="36">
        <v>91.833333333333329</v>
      </c>
      <c r="E334" s="36">
        <v>91.266666666666652</v>
      </c>
      <c r="F334" s="36">
        <v>90.533333333333317</v>
      </c>
      <c r="G334" s="36">
        <v>89.96666666666664</v>
      </c>
      <c r="H334" s="36">
        <v>92.566666666666663</v>
      </c>
      <c r="I334" s="36">
        <v>93.133333333333354</v>
      </c>
      <c r="J334" s="36">
        <v>93.866666666666674</v>
      </c>
      <c r="K334" s="31">
        <v>92.4</v>
      </c>
      <c r="L334" s="31">
        <v>91.1</v>
      </c>
      <c r="M334" s="31">
        <v>63.897489999999998</v>
      </c>
      <c r="N334" s="1"/>
      <c r="O334" s="1"/>
    </row>
    <row r="335" spans="1:15" ht="12.75" customHeight="1">
      <c r="A335" s="33">
        <v>325</v>
      </c>
      <c r="B335" s="53" t="s">
        <v>187</v>
      </c>
      <c r="C335" s="31">
        <v>3692.7</v>
      </c>
      <c r="D335" s="36">
        <v>3702.5166666666664</v>
      </c>
      <c r="E335" s="36">
        <v>3661.6333333333328</v>
      </c>
      <c r="F335" s="36">
        <v>3630.5666666666662</v>
      </c>
      <c r="G335" s="36">
        <v>3589.6833333333325</v>
      </c>
      <c r="H335" s="36">
        <v>3733.583333333333</v>
      </c>
      <c r="I335" s="36">
        <v>3774.4666666666662</v>
      </c>
      <c r="J335" s="36">
        <v>3805.5333333333333</v>
      </c>
      <c r="K335" s="31">
        <v>3743.4</v>
      </c>
      <c r="L335" s="31">
        <v>3671.45</v>
      </c>
      <c r="M335" s="31">
        <v>1.87097</v>
      </c>
      <c r="N335" s="1"/>
      <c r="O335" s="1"/>
    </row>
    <row r="336" spans="1:15" ht="12.75" customHeight="1">
      <c r="A336" s="33">
        <v>326</v>
      </c>
      <c r="B336" s="53" t="s">
        <v>470</v>
      </c>
      <c r="C336" s="31">
        <v>798.6</v>
      </c>
      <c r="D336" s="36">
        <v>800.18333333333339</v>
      </c>
      <c r="E336" s="36">
        <v>790.36666666666679</v>
      </c>
      <c r="F336" s="36">
        <v>782.13333333333344</v>
      </c>
      <c r="G336" s="36">
        <v>772.31666666666683</v>
      </c>
      <c r="H336" s="36">
        <v>808.41666666666674</v>
      </c>
      <c r="I336" s="36">
        <v>818.23333333333335</v>
      </c>
      <c r="J336" s="36">
        <v>826.4666666666667</v>
      </c>
      <c r="K336" s="31">
        <v>810</v>
      </c>
      <c r="L336" s="31">
        <v>791.95</v>
      </c>
      <c r="M336" s="31">
        <v>0.83650999999999998</v>
      </c>
      <c r="N336" s="1"/>
      <c r="O336" s="1"/>
    </row>
    <row r="337" spans="1:15" ht="12.75" customHeight="1">
      <c r="A337" s="33">
        <v>327</v>
      </c>
      <c r="B337" s="53" t="s">
        <v>464</v>
      </c>
      <c r="C337" s="31">
        <v>68</v>
      </c>
      <c r="D337" s="36">
        <v>66.733333333333334</v>
      </c>
      <c r="E337" s="36">
        <v>65.066666666666663</v>
      </c>
      <c r="F337" s="36">
        <v>62.133333333333326</v>
      </c>
      <c r="G337" s="36">
        <v>60.466666666666654</v>
      </c>
      <c r="H337" s="36">
        <v>69.666666666666671</v>
      </c>
      <c r="I337" s="36">
        <v>71.333333333333329</v>
      </c>
      <c r="J337" s="36">
        <v>74.26666666666668</v>
      </c>
      <c r="K337" s="31">
        <v>68.400000000000006</v>
      </c>
      <c r="L337" s="31">
        <v>63.8</v>
      </c>
      <c r="M337" s="31">
        <v>328.99698999999998</v>
      </c>
      <c r="N337" s="1"/>
      <c r="O337" s="1"/>
    </row>
    <row r="338" spans="1:15" ht="12.75" customHeight="1">
      <c r="A338" s="33">
        <v>328</v>
      </c>
      <c r="B338" s="53" t="s">
        <v>465</v>
      </c>
      <c r="C338" s="31">
        <v>165.25</v>
      </c>
      <c r="D338" s="36">
        <v>165.41666666666666</v>
      </c>
      <c r="E338" s="36">
        <v>163.58333333333331</v>
      </c>
      <c r="F338" s="36">
        <v>161.91666666666666</v>
      </c>
      <c r="G338" s="36">
        <v>160.08333333333331</v>
      </c>
      <c r="H338" s="36">
        <v>167.08333333333331</v>
      </c>
      <c r="I338" s="36">
        <v>168.91666666666663</v>
      </c>
      <c r="J338" s="36">
        <v>170.58333333333331</v>
      </c>
      <c r="K338" s="31">
        <v>167.25</v>
      </c>
      <c r="L338" s="31">
        <v>163.75</v>
      </c>
      <c r="M338" s="31">
        <v>30.362459999999999</v>
      </c>
      <c r="N338" s="1"/>
      <c r="O338" s="1"/>
    </row>
    <row r="339" spans="1:15" ht="12.75" customHeight="1">
      <c r="A339" s="33">
        <v>329</v>
      </c>
      <c r="B339" s="53" t="s">
        <v>188</v>
      </c>
      <c r="C339" s="31">
        <v>24218.6</v>
      </c>
      <c r="D339" s="36">
        <v>24120.583333333332</v>
      </c>
      <c r="E339" s="36">
        <v>23981.166666666664</v>
      </c>
      <c r="F339" s="36">
        <v>23743.733333333334</v>
      </c>
      <c r="G339" s="36">
        <v>23604.316666666666</v>
      </c>
      <c r="H339" s="36">
        <v>24358.016666666663</v>
      </c>
      <c r="I339" s="36">
        <v>24497.433333333327</v>
      </c>
      <c r="J339" s="36">
        <v>24734.866666666661</v>
      </c>
      <c r="K339" s="31">
        <v>24260</v>
      </c>
      <c r="L339" s="31">
        <v>23883.15</v>
      </c>
      <c r="M339" s="31">
        <v>0.87697000000000003</v>
      </c>
      <c r="N339" s="1"/>
      <c r="O339" s="1"/>
    </row>
    <row r="340" spans="1:15" ht="12.75" customHeight="1">
      <c r="A340" s="33">
        <v>330</v>
      </c>
      <c r="B340" s="53" t="s">
        <v>471</v>
      </c>
      <c r="C340" s="31">
        <v>82.9</v>
      </c>
      <c r="D340" s="36">
        <v>83.55</v>
      </c>
      <c r="E340" s="36">
        <v>81.849999999999994</v>
      </c>
      <c r="F340" s="36">
        <v>80.8</v>
      </c>
      <c r="G340" s="36">
        <v>79.099999999999994</v>
      </c>
      <c r="H340" s="36">
        <v>84.6</v>
      </c>
      <c r="I340" s="36">
        <v>86.300000000000011</v>
      </c>
      <c r="J340" s="36">
        <v>87.35</v>
      </c>
      <c r="K340" s="31">
        <v>85.25</v>
      </c>
      <c r="L340" s="31">
        <v>82.5</v>
      </c>
      <c r="M340" s="31">
        <v>18.300509999999999</v>
      </c>
      <c r="N340" s="1"/>
      <c r="O340" s="1"/>
    </row>
    <row r="341" spans="1:15" ht="12.75" customHeight="1">
      <c r="A341" s="33">
        <v>331</v>
      </c>
      <c r="B341" s="53" t="s">
        <v>466</v>
      </c>
      <c r="C341" s="31">
        <v>53.85</v>
      </c>
      <c r="D341" s="36">
        <v>54.133333333333333</v>
      </c>
      <c r="E341" s="36">
        <v>53.366666666666667</v>
      </c>
      <c r="F341" s="36">
        <v>52.883333333333333</v>
      </c>
      <c r="G341" s="36">
        <v>52.116666666666667</v>
      </c>
      <c r="H341" s="36">
        <v>54.616666666666667</v>
      </c>
      <c r="I341" s="36">
        <v>55.383333333333333</v>
      </c>
      <c r="J341" s="36">
        <v>55.866666666666667</v>
      </c>
      <c r="K341" s="31">
        <v>54.9</v>
      </c>
      <c r="L341" s="31">
        <v>53.65</v>
      </c>
      <c r="M341" s="31">
        <v>165.24338</v>
      </c>
      <c r="N341" s="1"/>
      <c r="O341" s="1"/>
    </row>
    <row r="342" spans="1:15" ht="12.75" customHeight="1">
      <c r="A342" s="33">
        <v>332</v>
      </c>
      <c r="B342" s="53" t="s">
        <v>288</v>
      </c>
      <c r="C342" s="31">
        <v>406.4</v>
      </c>
      <c r="D342" s="36">
        <v>407.51666666666665</v>
      </c>
      <c r="E342" s="36">
        <v>401.83333333333331</v>
      </c>
      <c r="F342" s="36">
        <v>397.26666666666665</v>
      </c>
      <c r="G342" s="36">
        <v>391.58333333333331</v>
      </c>
      <c r="H342" s="36">
        <v>412.08333333333331</v>
      </c>
      <c r="I342" s="36">
        <v>417.76666666666671</v>
      </c>
      <c r="J342" s="36">
        <v>422.33333333333331</v>
      </c>
      <c r="K342" s="31">
        <v>413.2</v>
      </c>
      <c r="L342" s="31">
        <v>402.95</v>
      </c>
      <c r="M342" s="31">
        <v>2.9694600000000002</v>
      </c>
      <c r="N342" s="1"/>
      <c r="O342" s="1"/>
    </row>
    <row r="343" spans="1:15" ht="12.75" customHeight="1">
      <c r="A343" s="33">
        <v>333</v>
      </c>
      <c r="B343" s="53" t="s">
        <v>467</v>
      </c>
      <c r="C343" s="31">
        <v>162.44999999999999</v>
      </c>
      <c r="D343" s="36">
        <v>162.58333333333334</v>
      </c>
      <c r="E343" s="36">
        <v>160.26666666666668</v>
      </c>
      <c r="F343" s="36">
        <v>158.08333333333334</v>
      </c>
      <c r="G343" s="36">
        <v>155.76666666666668</v>
      </c>
      <c r="H343" s="36">
        <v>164.76666666666668</v>
      </c>
      <c r="I343" s="36">
        <v>167.08333333333334</v>
      </c>
      <c r="J343" s="36">
        <v>169.26666666666668</v>
      </c>
      <c r="K343" s="31">
        <v>164.9</v>
      </c>
      <c r="L343" s="31">
        <v>160.4</v>
      </c>
      <c r="M343" s="31">
        <v>12.38965</v>
      </c>
      <c r="N343" s="1"/>
      <c r="O343" s="1"/>
    </row>
    <row r="344" spans="1:15" ht="12.75" customHeight="1">
      <c r="A344" s="33">
        <v>334</v>
      </c>
      <c r="B344" s="53" t="s">
        <v>189</v>
      </c>
      <c r="C344" s="31">
        <v>181.65</v>
      </c>
      <c r="D344" s="36">
        <v>179.26666666666665</v>
      </c>
      <c r="E344" s="36">
        <v>176.1333333333333</v>
      </c>
      <c r="F344" s="36">
        <v>170.61666666666665</v>
      </c>
      <c r="G344" s="36">
        <v>167.48333333333329</v>
      </c>
      <c r="H344" s="36">
        <v>184.7833333333333</v>
      </c>
      <c r="I344" s="36">
        <v>187.91666666666663</v>
      </c>
      <c r="J344" s="36">
        <v>193.43333333333331</v>
      </c>
      <c r="K344" s="31">
        <v>182.4</v>
      </c>
      <c r="L344" s="31">
        <v>173.75</v>
      </c>
      <c r="M344" s="31">
        <v>221.60056</v>
      </c>
      <c r="N344" s="1"/>
      <c r="O344" s="1"/>
    </row>
    <row r="345" spans="1:15" ht="12.75" customHeight="1">
      <c r="A345" s="33">
        <v>335</v>
      </c>
      <c r="B345" s="53" t="s">
        <v>857</v>
      </c>
      <c r="C345" s="31">
        <v>43.7</v>
      </c>
      <c r="D345" s="36">
        <v>43.133333333333333</v>
      </c>
      <c r="E345" s="36">
        <v>42.016666666666666</v>
      </c>
      <c r="F345" s="36">
        <v>40.333333333333336</v>
      </c>
      <c r="G345" s="36">
        <v>39.216666666666669</v>
      </c>
      <c r="H345" s="36">
        <v>44.816666666666663</v>
      </c>
      <c r="I345" s="36">
        <v>45.933333333333323</v>
      </c>
      <c r="J345" s="36">
        <v>47.61666666666666</v>
      </c>
      <c r="K345" s="31">
        <v>44.25</v>
      </c>
      <c r="L345" s="31">
        <v>41.45</v>
      </c>
      <c r="M345" s="31">
        <v>96.810310000000001</v>
      </c>
      <c r="N345" s="1"/>
      <c r="O345" s="1"/>
    </row>
    <row r="346" spans="1:15" ht="12.75" customHeight="1">
      <c r="A346" s="33">
        <v>336</v>
      </c>
      <c r="B346" s="53" t="s">
        <v>468</v>
      </c>
      <c r="C346" s="31">
        <v>234</v>
      </c>
      <c r="D346" s="36">
        <v>236.26666666666665</v>
      </c>
      <c r="E346" s="36">
        <v>231.0333333333333</v>
      </c>
      <c r="F346" s="36">
        <v>228.06666666666666</v>
      </c>
      <c r="G346" s="36">
        <v>222.83333333333331</v>
      </c>
      <c r="H346" s="36">
        <v>239.23333333333329</v>
      </c>
      <c r="I346" s="36">
        <v>244.46666666666664</v>
      </c>
      <c r="J346" s="36">
        <v>247.43333333333328</v>
      </c>
      <c r="K346" s="31">
        <v>241.5</v>
      </c>
      <c r="L346" s="31">
        <v>233.3</v>
      </c>
      <c r="M346" s="31">
        <v>6.9700499999999996</v>
      </c>
      <c r="N346" s="1"/>
      <c r="O346" s="1"/>
    </row>
    <row r="347" spans="1:15" ht="12.75" customHeight="1">
      <c r="A347" s="33">
        <v>337</v>
      </c>
      <c r="B347" s="53" t="s">
        <v>191</v>
      </c>
      <c r="C347" s="31">
        <v>257.55</v>
      </c>
      <c r="D347" s="36">
        <v>256.5</v>
      </c>
      <c r="E347" s="36">
        <v>254.7</v>
      </c>
      <c r="F347" s="36">
        <v>251.85</v>
      </c>
      <c r="G347" s="36">
        <v>250.04999999999998</v>
      </c>
      <c r="H347" s="36">
        <v>259.35000000000002</v>
      </c>
      <c r="I347" s="36">
        <v>261.14999999999998</v>
      </c>
      <c r="J347" s="36">
        <v>264</v>
      </c>
      <c r="K347" s="31">
        <v>258.3</v>
      </c>
      <c r="L347" s="31">
        <v>253.65</v>
      </c>
      <c r="M347" s="31">
        <v>61.51585</v>
      </c>
      <c r="N347" s="1"/>
      <c r="O347" s="1"/>
    </row>
    <row r="348" spans="1:15" ht="12.75" customHeight="1">
      <c r="A348" s="33">
        <v>338</v>
      </c>
      <c r="B348" s="53" t="s">
        <v>472</v>
      </c>
      <c r="C348" s="31">
        <v>363.55</v>
      </c>
      <c r="D348" s="36">
        <v>364.40000000000003</v>
      </c>
      <c r="E348" s="36">
        <v>359.10000000000008</v>
      </c>
      <c r="F348" s="36">
        <v>354.65000000000003</v>
      </c>
      <c r="G348" s="36">
        <v>349.35000000000008</v>
      </c>
      <c r="H348" s="36">
        <v>368.85000000000008</v>
      </c>
      <c r="I348" s="36">
        <v>374.15000000000003</v>
      </c>
      <c r="J348" s="36">
        <v>378.60000000000008</v>
      </c>
      <c r="K348" s="31">
        <v>369.7</v>
      </c>
      <c r="L348" s="31">
        <v>359.95</v>
      </c>
      <c r="M348" s="31">
        <v>1.9715400000000001</v>
      </c>
      <c r="N348" s="1"/>
      <c r="O348" s="1"/>
    </row>
    <row r="349" spans="1:15" ht="12.75" customHeight="1">
      <c r="A349" s="33">
        <v>339</v>
      </c>
      <c r="B349" s="53" t="s">
        <v>192</v>
      </c>
      <c r="C349" s="31">
        <v>1410.4</v>
      </c>
      <c r="D349" s="36">
        <v>1401.2666666666667</v>
      </c>
      <c r="E349" s="36">
        <v>1385.1833333333334</v>
      </c>
      <c r="F349" s="36">
        <v>1359.9666666666667</v>
      </c>
      <c r="G349" s="36">
        <v>1343.8833333333334</v>
      </c>
      <c r="H349" s="36">
        <v>1426.4833333333333</v>
      </c>
      <c r="I349" s="36">
        <v>1442.5666666666668</v>
      </c>
      <c r="J349" s="36">
        <v>1467.7833333333333</v>
      </c>
      <c r="K349" s="31">
        <v>1417.35</v>
      </c>
      <c r="L349" s="31">
        <v>1376.05</v>
      </c>
      <c r="M349" s="31">
        <v>6.6246099999999997</v>
      </c>
      <c r="N349" s="1"/>
      <c r="O349" s="1"/>
    </row>
    <row r="350" spans="1:15" ht="12.75" customHeight="1">
      <c r="A350" s="33">
        <v>340</v>
      </c>
      <c r="B350" s="53" t="s">
        <v>194</v>
      </c>
      <c r="C350" s="31">
        <v>193.95</v>
      </c>
      <c r="D350" s="36">
        <v>192.26666666666665</v>
      </c>
      <c r="E350" s="36">
        <v>190.08333333333331</v>
      </c>
      <c r="F350" s="36">
        <v>186.21666666666667</v>
      </c>
      <c r="G350" s="36">
        <v>184.03333333333333</v>
      </c>
      <c r="H350" s="36">
        <v>196.1333333333333</v>
      </c>
      <c r="I350" s="36">
        <v>198.31666666666663</v>
      </c>
      <c r="J350" s="36">
        <v>202.18333333333328</v>
      </c>
      <c r="K350" s="31">
        <v>194.45</v>
      </c>
      <c r="L350" s="31">
        <v>188.4</v>
      </c>
      <c r="M350" s="31">
        <v>92.777640000000005</v>
      </c>
      <c r="N350" s="1"/>
      <c r="O350" s="1"/>
    </row>
    <row r="351" spans="1:15" ht="12.75" customHeight="1">
      <c r="A351" s="33">
        <v>341</v>
      </c>
      <c r="B351" s="53" t="s">
        <v>289</v>
      </c>
      <c r="C351" s="31">
        <v>298.95</v>
      </c>
      <c r="D351" s="36">
        <v>298.66666666666669</v>
      </c>
      <c r="E351" s="36">
        <v>293.48333333333335</v>
      </c>
      <c r="F351" s="36">
        <v>288.01666666666665</v>
      </c>
      <c r="G351" s="36">
        <v>282.83333333333331</v>
      </c>
      <c r="H351" s="36">
        <v>304.13333333333338</v>
      </c>
      <c r="I351" s="36">
        <v>309.31666666666666</v>
      </c>
      <c r="J351" s="36">
        <v>314.78333333333342</v>
      </c>
      <c r="K351" s="31">
        <v>303.85000000000002</v>
      </c>
      <c r="L351" s="31">
        <v>293.2</v>
      </c>
      <c r="M351" s="31">
        <v>19.030349999999999</v>
      </c>
      <c r="N351" s="1"/>
      <c r="O351" s="1"/>
    </row>
    <row r="352" spans="1:15" ht="12.75" customHeight="1">
      <c r="A352" s="33">
        <v>342</v>
      </c>
      <c r="B352" s="53" t="s">
        <v>473</v>
      </c>
      <c r="C352" s="31">
        <v>1213.6500000000001</v>
      </c>
      <c r="D352" s="36">
        <v>1214.9166666666667</v>
      </c>
      <c r="E352" s="36">
        <v>1202.8333333333335</v>
      </c>
      <c r="F352" s="36">
        <v>1192.0166666666667</v>
      </c>
      <c r="G352" s="36">
        <v>1179.9333333333334</v>
      </c>
      <c r="H352" s="36">
        <v>1225.7333333333336</v>
      </c>
      <c r="I352" s="36">
        <v>1237.8166666666671</v>
      </c>
      <c r="J352" s="36">
        <v>1248.6333333333337</v>
      </c>
      <c r="K352" s="31">
        <v>1227</v>
      </c>
      <c r="L352" s="31">
        <v>1204.0999999999999</v>
      </c>
      <c r="M352" s="31">
        <v>4.0904400000000001</v>
      </c>
      <c r="N352" s="1"/>
      <c r="O352" s="1"/>
    </row>
    <row r="353" spans="1:15" ht="12.75" customHeight="1">
      <c r="A353" s="33">
        <v>343</v>
      </c>
      <c r="B353" s="53" t="s">
        <v>290</v>
      </c>
      <c r="C353" s="31">
        <v>888.65</v>
      </c>
      <c r="D353" s="36">
        <v>887.26666666666677</v>
      </c>
      <c r="E353" s="36">
        <v>879.53333333333353</v>
      </c>
      <c r="F353" s="36">
        <v>870.41666666666674</v>
      </c>
      <c r="G353" s="36">
        <v>862.68333333333351</v>
      </c>
      <c r="H353" s="36">
        <v>896.38333333333355</v>
      </c>
      <c r="I353" s="36">
        <v>904.1166666666669</v>
      </c>
      <c r="J353" s="36">
        <v>913.23333333333358</v>
      </c>
      <c r="K353" s="31">
        <v>895</v>
      </c>
      <c r="L353" s="31">
        <v>878.15</v>
      </c>
      <c r="M353" s="31">
        <v>45.862180000000002</v>
      </c>
      <c r="N353" s="1"/>
      <c r="O353" s="1"/>
    </row>
    <row r="354" spans="1:15" ht="12.75" customHeight="1">
      <c r="A354" s="33">
        <v>344</v>
      </c>
      <c r="B354" s="53" t="s">
        <v>193</v>
      </c>
      <c r="C354" s="31">
        <v>4025.9</v>
      </c>
      <c r="D354" s="36">
        <v>4011.1833333333329</v>
      </c>
      <c r="E354" s="36">
        <v>3972.4666666666658</v>
      </c>
      <c r="F354" s="36">
        <v>3919.0333333333328</v>
      </c>
      <c r="G354" s="36">
        <v>3880.3166666666657</v>
      </c>
      <c r="H354" s="36">
        <v>4064.6166666666659</v>
      </c>
      <c r="I354" s="36">
        <v>4103.333333333333</v>
      </c>
      <c r="J354" s="36">
        <v>4156.7666666666664</v>
      </c>
      <c r="K354" s="31">
        <v>4049.9</v>
      </c>
      <c r="L354" s="31">
        <v>3957.75</v>
      </c>
      <c r="M354" s="31">
        <v>1.3929100000000001</v>
      </c>
      <c r="N354" s="1"/>
      <c r="O354" s="1"/>
    </row>
    <row r="355" spans="1:15" ht="12.75" customHeight="1">
      <c r="A355" s="33">
        <v>345</v>
      </c>
      <c r="B355" s="53" t="s">
        <v>474</v>
      </c>
      <c r="C355" s="31">
        <v>216.85</v>
      </c>
      <c r="D355" s="36">
        <v>217.51666666666665</v>
      </c>
      <c r="E355" s="36">
        <v>212.93333333333331</v>
      </c>
      <c r="F355" s="36">
        <v>209.01666666666665</v>
      </c>
      <c r="G355" s="36">
        <v>204.43333333333331</v>
      </c>
      <c r="H355" s="36">
        <v>221.43333333333331</v>
      </c>
      <c r="I355" s="36">
        <v>226.01666666666668</v>
      </c>
      <c r="J355" s="36">
        <v>229.93333333333331</v>
      </c>
      <c r="K355" s="31">
        <v>222.1</v>
      </c>
      <c r="L355" s="31">
        <v>213.6</v>
      </c>
      <c r="M355" s="31">
        <v>3.6745199999999998</v>
      </c>
      <c r="N355" s="1"/>
      <c r="O355" s="1"/>
    </row>
    <row r="356" spans="1:15" ht="12.75" customHeight="1">
      <c r="A356" s="33">
        <v>346</v>
      </c>
      <c r="B356" s="53" t="s">
        <v>195</v>
      </c>
      <c r="C356" s="31">
        <v>37653.35</v>
      </c>
      <c r="D356" s="36">
        <v>37677.599999999999</v>
      </c>
      <c r="E356" s="36">
        <v>37382.199999999997</v>
      </c>
      <c r="F356" s="36">
        <v>37111.049999999996</v>
      </c>
      <c r="G356" s="36">
        <v>36815.649999999994</v>
      </c>
      <c r="H356" s="36">
        <v>37948.75</v>
      </c>
      <c r="I356" s="36">
        <v>38244.150000000009</v>
      </c>
      <c r="J356" s="36">
        <v>38515.300000000003</v>
      </c>
      <c r="K356" s="31">
        <v>37973</v>
      </c>
      <c r="L356" s="31">
        <v>37406.449999999997</v>
      </c>
      <c r="M356" s="31">
        <v>0.21590999999999999</v>
      </c>
      <c r="N356" s="1"/>
      <c r="O356" s="1"/>
    </row>
    <row r="357" spans="1:15" ht="12.75" customHeight="1">
      <c r="A357" s="33">
        <v>347</v>
      </c>
      <c r="B357" s="53" t="s">
        <v>292</v>
      </c>
      <c r="C357" s="31">
        <v>1337.75</v>
      </c>
      <c r="D357" s="36">
        <v>1334.95</v>
      </c>
      <c r="E357" s="36">
        <v>1322.9</v>
      </c>
      <c r="F357" s="36">
        <v>1308.05</v>
      </c>
      <c r="G357" s="36">
        <v>1296</v>
      </c>
      <c r="H357" s="36">
        <v>1349.8000000000002</v>
      </c>
      <c r="I357" s="36">
        <v>1361.85</v>
      </c>
      <c r="J357" s="36">
        <v>1376.7000000000003</v>
      </c>
      <c r="K357" s="31">
        <v>1347</v>
      </c>
      <c r="L357" s="31">
        <v>1320.1</v>
      </c>
      <c r="M357" s="31">
        <v>3.4541200000000001</v>
      </c>
      <c r="N357" s="1"/>
      <c r="O357" s="1"/>
    </row>
    <row r="358" spans="1:15" ht="12.75" customHeight="1">
      <c r="A358" s="33">
        <v>348</v>
      </c>
      <c r="B358" s="53" t="s">
        <v>291</v>
      </c>
      <c r="C358" s="31">
        <v>819.2</v>
      </c>
      <c r="D358" s="36">
        <v>823.7833333333333</v>
      </c>
      <c r="E358" s="36">
        <v>808.76666666666665</v>
      </c>
      <c r="F358" s="36">
        <v>798.33333333333337</v>
      </c>
      <c r="G358" s="36">
        <v>783.31666666666672</v>
      </c>
      <c r="H358" s="36">
        <v>834.21666666666658</v>
      </c>
      <c r="I358" s="36">
        <v>849.23333333333323</v>
      </c>
      <c r="J358" s="36">
        <v>859.66666666666652</v>
      </c>
      <c r="K358" s="31">
        <v>838.8</v>
      </c>
      <c r="L358" s="31">
        <v>813.35</v>
      </c>
      <c r="M358" s="31">
        <v>6.1117699999999999</v>
      </c>
      <c r="N358" s="1"/>
      <c r="O358" s="1"/>
    </row>
    <row r="359" spans="1:15" ht="12.75" customHeight="1">
      <c r="A359" s="33">
        <v>349</v>
      </c>
      <c r="B359" s="53" t="s">
        <v>475</v>
      </c>
      <c r="C359" s="31">
        <v>254.25</v>
      </c>
      <c r="D359" s="36">
        <v>256.71666666666664</v>
      </c>
      <c r="E359" s="36">
        <v>249.88333333333327</v>
      </c>
      <c r="F359" s="36">
        <v>245.51666666666662</v>
      </c>
      <c r="G359" s="36">
        <v>238.68333333333325</v>
      </c>
      <c r="H359" s="36">
        <v>261.08333333333326</v>
      </c>
      <c r="I359" s="36">
        <v>267.91666666666663</v>
      </c>
      <c r="J359" s="36">
        <v>272.2833333333333</v>
      </c>
      <c r="K359" s="31">
        <v>263.55</v>
      </c>
      <c r="L359" s="31">
        <v>252.35</v>
      </c>
      <c r="M359" s="31">
        <v>38.285130000000002</v>
      </c>
      <c r="N359" s="1"/>
      <c r="O359" s="1"/>
    </row>
    <row r="360" spans="1:15" ht="12.75" customHeight="1">
      <c r="A360" s="33">
        <v>350</v>
      </c>
      <c r="B360" s="53" t="s">
        <v>197</v>
      </c>
      <c r="C360" s="31">
        <v>6319.1</v>
      </c>
      <c r="D360" s="36">
        <v>6345.0333333333328</v>
      </c>
      <c r="E360" s="36">
        <v>6250.0666666666657</v>
      </c>
      <c r="F360" s="36">
        <v>6181.0333333333328</v>
      </c>
      <c r="G360" s="36">
        <v>6086.0666666666657</v>
      </c>
      <c r="H360" s="36">
        <v>6414.0666666666657</v>
      </c>
      <c r="I360" s="36">
        <v>6509.0333333333328</v>
      </c>
      <c r="J360" s="36">
        <v>6578.0666666666657</v>
      </c>
      <c r="K360" s="31">
        <v>6440</v>
      </c>
      <c r="L360" s="31">
        <v>6276</v>
      </c>
      <c r="M360" s="31">
        <v>5.7008799999999997</v>
      </c>
      <c r="N360" s="1"/>
      <c r="O360" s="1"/>
    </row>
    <row r="361" spans="1:15" ht="12.75" customHeight="1">
      <c r="A361" s="33">
        <v>351</v>
      </c>
      <c r="B361" s="53" t="s">
        <v>198</v>
      </c>
      <c r="C361" s="31">
        <v>196.35</v>
      </c>
      <c r="D361" s="36">
        <v>196.35</v>
      </c>
      <c r="E361" s="36">
        <v>195.39999999999998</v>
      </c>
      <c r="F361" s="36">
        <v>194.45</v>
      </c>
      <c r="G361" s="36">
        <v>193.49999999999997</v>
      </c>
      <c r="H361" s="36">
        <v>197.29999999999998</v>
      </c>
      <c r="I361" s="36">
        <v>198.24999999999997</v>
      </c>
      <c r="J361" s="36">
        <v>199.2</v>
      </c>
      <c r="K361" s="31">
        <v>197.3</v>
      </c>
      <c r="L361" s="31">
        <v>195.4</v>
      </c>
      <c r="M361" s="31">
        <v>73.56644</v>
      </c>
      <c r="N361" s="1"/>
      <c r="O361" s="1"/>
    </row>
    <row r="362" spans="1:15" ht="12.75" customHeight="1">
      <c r="A362" s="33">
        <v>352</v>
      </c>
      <c r="B362" s="53" t="s">
        <v>478</v>
      </c>
      <c r="C362" s="31">
        <v>4060.65</v>
      </c>
      <c r="D362" s="36">
        <v>4061.5333333333333</v>
      </c>
      <c r="E362" s="36">
        <v>4029.1166666666668</v>
      </c>
      <c r="F362" s="36">
        <v>3997.5833333333335</v>
      </c>
      <c r="G362" s="36">
        <v>3965.166666666667</v>
      </c>
      <c r="H362" s="36">
        <v>4093.0666666666666</v>
      </c>
      <c r="I362" s="36">
        <v>4125.4833333333336</v>
      </c>
      <c r="J362" s="36">
        <v>4157.0166666666664</v>
      </c>
      <c r="K362" s="31">
        <v>4093.95</v>
      </c>
      <c r="L362" s="31">
        <v>4030</v>
      </c>
      <c r="M362" s="31">
        <v>0.11863</v>
      </c>
      <c r="N362" s="1"/>
      <c r="O362" s="1"/>
    </row>
    <row r="363" spans="1:15" ht="12.75" customHeight="1">
      <c r="A363" s="33">
        <v>353</v>
      </c>
      <c r="B363" s="53" t="s">
        <v>479</v>
      </c>
      <c r="C363" s="31">
        <v>2389.9</v>
      </c>
      <c r="D363" s="36">
        <v>2376.8333333333335</v>
      </c>
      <c r="E363" s="36">
        <v>2351.416666666667</v>
      </c>
      <c r="F363" s="36">
        <v>2312.9333333333334</v>
      </c>
      <c r="G363" s="36">
        <v>2287.5166666666669</v>
      </c>
      <c r="H363" s="36">
        <v>2415.3166666666671</v>
      </c>
      <c r="I363" s="36">
        <v>2440.733333333334</v>
      </c>
      <c r="J363" s="36">
        <v>2479.2166666666672</v>
      </c>
      <c r="K363" s="31">
        <v>2402.25</v>
      </c>
      <c r="L363" s="31">
        <v>2338.35</v>
      </c>
      <c r="M363" s="31">
        <v>2.3574899999999999</v>
      </c>
      <c r="N363" s="1"/>
      <c r="O363" s="1"/>
    </row>
    <row r="364" spans="1:15" ht="12.75" customHeight="1">
      <c r="A364" s="33">
        <v>354</v>
      </c>
      <c r="B364" s="53" t="s">
        <v>201</v>
      </c>
      <c r="C364" s="31">
        <v>3740.35</v>
      </c>
      <c r="D364" s="36">
        <v>3728.6166666666668</v>
      </c>
      <c r="E364" s="36">
        <v>3691.7333333333336</v>
      </c>
      <c r="F364" s="36">
        <v>3643.1166666666668</v>
      </c>
      <c r="G364" s="36">
        <v>3606.2333333333336</v>
      </c>
      <c r="H364" s="36">
        <v>3777.2333333333336</v>
      </c>
      <c r="I364" s="36">
        <v>3814.1166666666668</v>
      </c>
      <c r="J364" s="36">
        <v>3862.7333333333336</v>
      </c>
      <c r="K364" s="31">
        <v>3765.5</v>
      </c>
      <c r="L364" s="31">
        <v>3680</v>
      </c>
      <c r="M364" s="31">
        <v>3.01275</v>
      </c>
      <c r="N364" s="1"/>
      <c r="O364" s="1"/>
    </row>
    <row r="365" spans="1:15" ht="12.75" customHeight="1">
      <c r="A365" s="33">
        <v>355</v>
      </c>
      <c r="B365" s="53" t="s">
        <v>200</v>
      </c>
      <c r="C365" s="31">
        <v>2488.0500000000002</v>
      </c>
      <c r="D365" s="36">
        <v>2494.7000000000003</v>
      </c>
      <c r="E365" s="36">
        <v>2475.1000000000004</v>
      </c>
      <c r="F365" s="36">
        <v>2462.15</v>
      </c>
      <c r="G365" s="36">
        <v>2442.5500000000002</v>
      </c>
      <c r="H365" s="36">
        <v>2507.6500000000005</v>
      </c>
      <c r="I365" s="36">
        <v>2527.25</v>
      </c>
      <c r="J365" s="36">
        <v>2540.2000000000007</v>
      </c>
      <c r="K365" s="31">
        <v>2514.3000000000002</v>
      </c>
      <c r="L365" s="31">
        <v>2481.75</v>
      </c>
      <c r="M365" s="31">
        <v>2.2929400000000002</v>
      </c>
      <c r="N365" s="1"/>
      <c r="O365" s="1"/>
    </row>
    <row r="366" spans="1:15" ht="12.75" customHeight="1">
      <c r="A366" s="33">
        <v>356</v>
      </c>
      <c r="B366" s="53" t="s">
        <v>196</v>
      </c>
      <c r="C366" s="31">
        <v>908.3</v>
      </c>
      <c r="D366" s="36">
        <v>901.61666666666667</v>
      </c>
      <c r="E366" s="36">
        <v>891.98333333333335</v>
      </c>
      <c r="F366" s="36">
        <v>875.66666666666663</v>
      </c>
      <c r="G366" s="36">
        <v>866.0333333333333</v>
      </c>
      <c r="H366" s="36">
        <v>917.93333333333339</v>
      </c>
      <c r="I366" s="36">
        <v>927.56666666666683</v>
      </c>
      <c r="J366" s="36">
        <v>943.88333333333344</v>
      </c>
      <c r="K366" s="31">
        <v>911.25</v>
      </c>
      <c r="L366" s="31">
        <v>885.3</v>
      </c>
      <c r="M366" s="31">
        <v>21.35427</v>
      </c>
      <c r="N366" s="1"/>
      <c r="O366" s="1"/>
    </row>
    <row r="367" spans="1:15" ht="12.75" customHeight="1">
      <c r="A367" s="33">
        <v>357</v>
      </c>
      <c r="B367" s="53" t="s">
        <v>480</v>
      </c>
      <c r="C367" s="31">
        <v>122</v>
      </c>
      <c r="D367" s="36">
        <v>122.73333333333333</v>
      </c>
      <c r="E367" s="36">
        <v>120.76666666666667</v>
      </c>
      <c r="F367" s="36">
        <v>119.53333333333333</v>
      </c>
      <c r="G367" s="36">
        <v>117.56666666666666</v>
      </c>
      <c r="H367" s="36">
        <v>123.96666666666667</v>
      </c>
      <c r="I367" s="36">
        <v>125.93333333333334</v>
      </c>
      <c r="J367" s="36">
        <v>127.16666666666667</v>
      </c>
      <c r="K367" s="31">
        <v>124.7</v>
      </c>
      <c r="L367" s="31">
        <v>121.5</v>
      </c>
      <c r="M367" s="31">
        <v>45.459060000000001</v>
      </c>
      <c r="N367" s="1"/>
      <c r="O367" s="1"/>
    </row>
    <row r="368" spans="1:15" ht="12.75" customHeight="1">
      <c r="A368" s="33">
        <v>358</v>
      </c>
      <c r="B368" s="53" t="s">
        <v>476</v>
      </c>
      <c r="C368" s="31">
        <v>781.3</v>
      </c>
      <c r="D368" s="36">
        <v>785.16666666666663</v>
      </c>
      <c r="E368" s="36">
        <v>775.13333333333321</v>
      </c>
      <c r="F368" s="36">
        <v>768.96666666666658</v>
      </c>
      <c r="G368" s="36">
        <v>758.93333333333317</v>
      </c>
      <c r="H368" s="36">
        <v>791.33333333333326</v>
      </c>
      <c r="I368" s="36">
        <v>801.36666666666679</v>
      </c>
      <c r="J368" s="36">
        <v>807.5333333333333</v>
      </c>
      <c r="K368" s="31">
        <v>795.2</v>
      </c>
      <c r="L368" s="31">
        <v>779</v>
      </c>
      <c r="M368" s="31">
        <v>2.2013099999999999</v>
      </c>
      <c r="N368" s="1"/>
      <c r="O368" s="1"/>
    </row>
    <row r="369" spans="1:15" ht="12.75" customHeight="1">
      <c r="A369" s="33">
        <v>359</v>
      </c>
      <c r="B369" s="53" t="s">
        <v>477</v>
      </c>
      <c r="C369" s="31">
        <v>333.45</v>
      </c>
      <c r="D369" s="36">
        <v>331.96666666666664</v>
      </c>
      <c r="E369" s="36">
        <v>328.38333333333327</v>
      </c>
      <c r="F369" s="36">
        <v>323.31666666666661</v>
      </c>
      <c r="G369" s="36">
        <v>319.73333333333323</v>
      </c>
      <c r="H369" s="36">
        <v>337.0333333333333</v>
      </c>
      <c r="I369" s="36">
        <v>340.61666666666667</v>
      </c>
      <c r="J369" s="36">
        <v>345.68333333333334</v>
      </c>
      <c r="K369" s="31">
        <v>335.55</v>
      </c>
      <c r="L369" s="31">
        <v>326.89999999999998</v>
      </c>
      <c r="M369" s="31">
        <v>4.9450000000000003</v>
      </c>
      <c r="N369" s="1"/>
      <c r="O369" s="1"/>
    </row>
    <row r="370" spans="1:15" ht="12.75" customHeight="1">
      <c r="A370" s="33">
        <v>360</v>
      </c>
      <c r="B370" s="53" t="s">
        <v>481</v>
      </c>
      <c r="C370" s="31">
        <v>1494.9</v>
      </c>
      <c r="D370" s="36">
        <v>1515.95</v>
      </c>
      <c r="E370" s="36">
        <v>1463.95</v>
      </c>
      <c r="F370" s="36">
        <v>1433</v>
      </c>
      <c r="G370" s="36">
        <v>1381</v>
      </c>
      <c r="H370" s="36">
        <v>1546.9</v>
      </c>
      <c r="I370" s="36">
        <v>1598.9</v>
      </c>
      <c r="J370" s="36">
        <v>1629.8500000000001</v>
      </c>
      <c r="K370" s="31">
        <v>1567.95</v>
      </c>
      <c r="L370" s="31">
        <v>1485</v>
      </c>
      <c r="M370" s="31">
        <v>1.0377700000000001</v>
      </c>
      <c r="N370" s="1"/>
      <c r="O370" s="1"/>
    </row>
    <row r="371" spans="1:15" ht="12.75" customHeight="1">
      <c r="A371" s="33">
        <v>361</v>
      </c>
      <c r="B371" s="53" t="s">
        <v>203</v>
      </c>
      <c r="C371" s="31">
        <v>5199.75</v>
      </c>
      <c r="D371" s="36">
        <v>5222.916666666667</v>
      </c>
      <c r="E371" s="36">
        <v>5136.8333333333339</v>
      </c>
      <c r="F371" s="36">
        <v>5073.916666666667</v>
      </c>
      <c r="G371" s="36">
        <v>4987.8333333333339</v>
      </c>
      <c r="H371" s="36">
        <v>5285.8333333333339</v>
      </c>
      <c r="I371" s="36">
        <v>5371.9166666666679</v>
      </c>
      <c r="J371" s="36">
        <v>5434.8333333333339</v>
      </c>
      <c r="K371" s="31">
        <v>5309</v>
      </c>
      <c r="L371" s="31">
        <v>5160</v>
      </c>
      <c r="M371" s="31">
        <v>8.4988299999999999</v>
      </c>
      <c r="N371" s="1"/>
      <c r="O371" s="1"/>
    </row>
    <row r="372" spans="1:15" ht="12.75" customHeight="1">
      <c r="A372" s="33">
        <v>362</v>
      </c>
      <c r="B372" s="53" t="s">
        <v>482</v>
      </c>
      <c r="C372" s="31">
        <v>1013.65</v>
      </c>
      <c r="D372" s="36">
        <v>1017.4833333333332</v>
      </c>
      <c r="E372" s="36">
        <v>1008.1666666666665</v>
      </c>
      <c r="F372" s="36">
        <v>1002.6833333333333</v>
      </c>
      <c r="G372" s="36">
        <v>993.36666666666656</v>
      </c>
      <c r="H372" s="36">
        <v>1022.9666666666665</v>
      </c>
      <c r="I372" s="36">
        <v>1032.2833333333333</v>
      </c>
      <c r="J372" s="36">
        <v>1037.7666666666664</v>
      </c>
      <c r="K372" s="31">
        <v>1026.8</v>
      </c>
      <c r="L372" s="31">
        <v>1012</v>
      </c>
      <c r="M372" s="31">
        <v>0.66168000000000005</v>
      </c>
      <c r="N372" s="1"/>
      <c r="O372" s="1"/>
    </row>
    <row r="373" spans="1:15" ht="12.75" customHeight="1">
      <c r="A373" s="33">
        <v>363</v>
      </c>
      <c r="B373" s="53" t="s">
        <v>293</v>
      </c>
      <c r="C373" s="31">
        <v>363.9</v>
      </c>
      <c r="D373" s="36">
        <v>363.25</v>
      </c>
      <c r="E373" s="36">
        <v>358.85</v>
      </c>
      <c r="F373" s="36">
        <v>353.8</v>
      </c>
      <c r="G373" s="36">
        <v>349.40000000000003</v>
      </c>
      <c r="H373" s="36">
        <v>368.3</v>
      </c>
      <c r="I373" s="36">
        <v>372.7</v>
      </c>
      <c r="J373" s="36">
        <v>377.75</v>
      </c>
      <c r="K373" s="31">
        <v>367.65</v>
      </c>
      <c r="L373" s="31">
        <v>358.2</v>
      </c>
      <c r="M373" s="31">
        <v>28.424620000000001</v>
      </c>
      <c r="N373" s="1"/>
      <c r="O373" s="1"/>
    </row>
    <row r="374" spans="1:15" ht="12.75" customHeight="1">
      <c r="A374" s="33">
        <v>364</v>
      </c>
      <c r="B374" s="53" t="s">
        <v>199</v>
      </c>
      <c r="C374" s="31">
        <v>320.55</v>
      </c>
      <c r="D374" s="36">
        <v>317.36666666666662</v>
      </c>
      <c r="E374" s="36">
        <v>312.73333333333323</v>
      </c>
      <c r="F374" s="36">
        <v>304.91666666666663</v>
      </c>
      <c r="G374" s="36">
        <v>300.28333333333325</v>
      </c>
      <c r="H374" s="36">
        <v>325.18333333333322</v>
      </c>
      <c r="I374" s="36">
        <v>329.81666666666655</v>
      </c>
      <c r="J374" s="36">
        <v>337.63333333333321</v>
      </c>
      <c r="K374" s="31">
        <v>322</v>
      </c>
      <c r="L374" s="31">
        <v>309.55</v>
      </c>
      <c r="M374" s="31">
        <v>123.93794</v>
      </c>
      <c r="N374" s="1"/>
      <c r="O374" s="1"/>
    </row>
    <row r="375" spans="1:15" ht="12.75" customHeight="1">
      <c r="A375" s="33">
        <v>365</v>
      </c>
      <c r="B375" s="53" t="s">
        <v>204</v>
      </c>
      <c r="C375" s="31">
        <v>210.2</v>
      </c>
      <c r="D375" s="36">
        <v>211.38333333333333</v>
      </c>
      <c r="E375" s="36">
        <v>208.31666666666666</v>
      </c>
      <c r="F375" s="36">
        <v>206.43333333333334</v>
      </c>
      <c r="G375" s="36">
        <v>203.36666666666667</v>
      </c>
      <c r="H375" s="36">
        <v>213.26666666666665</v>
      </c>
      <c r="I375" s="36">
        <v>216.33333333333331</v>
      </c>
      <c r="J375" s="36">
        <v>218.21666666666664</v>
      </c>
      <c r="K375" s="31">
        <v>214.45</v>
      </c>
      <c r="L375" s="31">
        <v>209.5</v>
      </c>
      <c r="M375" s="31">
        <v>156.29209</v>
      </c>
      <c r="N375" s="1"/>
      <c r="O375" s="1"/>
    </row>
    <row r="376" spans="1:15" ht="12.75" customHeight="1">
      <c r="A376" s="33">
        <v>366</v>
      </c>
      <c r="B376" s="53" t="s">
        <v>483</v>
      </c>
      <c r="C376" s="31">
        <v>621.6</v>
      </c>
      <c r="D376" s="36">
        <v>619.19999999999993</v>
      </c>
      <c r="E376" s="36">
        <v>613.64999999999986</v>
      </c>
      <c r="F376" s="36">
        <v>605.69999999999993</v>
      </c>
      <c r="G376" s="36">
        <v>600.14999999999986</v>
      </c>
      <c r="H376" s="36">
        <v>627.14999999999986</v>
      </c>
      <c r="I376" s="36">
        <v>632.69999999999982</v>
      </c>
      <c r="J376" s="36">
        <v>640.64999999999986</v>
      </c>
      <c r="K376" s="31">
        <v>624.75</v>
      </c>
      <c r="L376" s="31">
        <v>611.25</v>
      </c>
      <c r="M376" s="31">
        <v>11.968030000000001</v>
      </c>
      <c r="N376" s="1"/>
      <c r="O376" s="1"/>
    </row>
    <row r="377" spans="1:15" ht="12.75" customHeight="1">
      <c r="A377" s="33">
        <v>367</v>
      </c>
      <c r="B377" s="53" t="s">
        <v>294</v>
      </c>
      <c r="C377" s="31">
        <v>956.7</v>
      </c>
      <c r="D377" s="36">
        <v>951.76666666666677</v>
      </c>
      <c r="E377" s="36">
        <v>935.53333333333353</v>
      </c>
      <c r="F377" s="36">
        <v>914.36666666666679</v>
      </c>
      <c r="G377" s="36">
        <v>898.13333333333355</v>
      </c>
      <c r="H377" s="36">
        <v>972.93333333333351</v>
      </c>
      <c r="I377" s="36">
        <v>989.16666666666686</v>
      </c>
      <c r="J377" s="36">
        <v>1010.3333333333335</v>
      </c>
      <c r="K377" s="31">
        <v>968</v>
      </c>
      <c r="L377" s="31">
        <v>930.6</v>
      </c>
      <c r="M377" s="31">
        <v>6.11069</v>
      </c>
      <c r="N377" s="1"/>
      <c r="O377" s="1"/>
    </row>
    <row r="378" spans="1:15" ht="12.75" customHeight="1">
      <c r="A378" s="33">
        <v>368</v>
      </c>
      <c r="B378" s="53" t="s">
        <v>484</v>
      </c>
      <c r="C378" s="31">
        <v>691.8</v>
      </c>
      <c r="D378" s="36">
        <v>687.63333333333333</v>
      </c>
      <c r="E378" s="36">
        <v>679.26666666666665</v>
      </c>
      <c r="F378" s="36">
        <v>666.73333333333335</v>
      </c>
      <c r="G378" s="36">
        <v>658.36666666666667</v>
      </c>
      <c r="H378" s="36">
        <v>700.16666666666663</v>
      </c>
      <c r="I378" s="36">
        <v>708.53333333333319</v>
      </c>
      <c r="J378" s="36">
        <v>721.06666666666661</v>
      </c>
      <c r="K378" s="31">
        <v>696</v>
      </c>
      <c r="L378" s="31">
        <v>675.1</v>
      </c>
      <c r="M378" s="31">
        <v>1.7246699999999999</v>
      </c>
      <c r="N378" s="1"/>
      <c r="O378" s="1"/>
    </row>
    <row r="379" spans="1:15" ht="12.75" customHeight="1">
      <c r="A379" s="33">
        <v>369</v>
      </c>
      <c r="B379" s="53" t="s">
        <v>485</v>
      </c>
      <c r="C379" s="31">
        <v>176.15</v>
      </c>
      <c r="D379" s="36">
        <v>172.66666666666666</v>
      </c>
      <c r="E379" s="36">
        <v>167.83333333333331</v>
      </c>
      <c r="F379" s="36">
        <v>159.51666666666665</v>
      </c>
      <c r="G379" s="36">
        <v>154.68333333333331</v>
      </c>
      <c r="H379" s="36">
        <v>180.98333333333332</v>
      </c>
      <c r="I379" s="36">
        <v>185.81666666666663</v>
      </c>
      <c r="J379" s="36">
        <v>194.13333333333333</v>
      </c>
      <c r="K379" s="31">
        <v>177.5</v>
      </c>
      <c r="L379" s="31">
        <v>164.35</v>
      </c>
      <c r="M379" s="31">
        <v>31.353649999999998</v>
      </c>
      <c r="N379" s="1"/>
      <c r="O379" s="1"/>
    </row>
    <row r="380" spans="1:15" ht="12.75" customHeight="1">
      <c r="A380" s="33">
        <v>370</v>
      </c>
      <c r="B380" s="53" t="s">
        <v>295</v>
      </c>
      <c r="C380" s="31">
        <v>17579.400000000001</v>
      </c>
      <c r="D380" s="36">
        <v>17670.283333333336</v>
      </c>
      <c r="E380" s="36">
        <v>17409.116666666672</v>
      </c>
      <c r="F380" s="36">
        <v>17238.833333333336</v>
      </c>
      <c r="G380" s="36">
        <v>16977.666666666672</v>
      </c>
      <c r="H380" s="36">
        <v>17840.566666666673</v>
      </c>
      <c r="I380" s="36">
        <v>18101.733333333337</v>
      </c>
      <c r="J380" s="36">
        <v>18272.016666666674</v>
      </c>
      <c r="K380" s="31">
        <v>17931.45</v>
      </c>
      <c r="L380" s="31">
        <v>17500</v>
      </c>
      <c r="M380" s="31">
        <v>7.1739999999999998E-2</v>
      </c>
      <c r="N380" s="1"/>
      <c r="O380" s="1"/>
    </row>
    <row r="381" spans="1:15" ht="12.75" customHeight="1">
      <c r="A381" s="33">
        <v>371</v>
      </c>
      <c r="B381" s="53" t="s">
        <v>202</v>
      </c>
      <c r="C381" s="31">
        <v>78.55</v>
      </c>
      <c r="D381" s="36">
        <v>77.916666666666657</v>
      </c>
      <c r="E381" s="36">
        <v>76.23333333333332</v>
      </c>
      <c r="F381" s="36">
        <v>73.916666666666657</v>
      </c>
      <c r="G381" s="36">
        <v>72.23333333333332</v>
      </c>
      <c r="H381" s="36">
        <v>80.23333333333332</v>
      </c>
      <c r="I381" s="36">
        <v>81.916666666666657</v>
      </c>
      <c r="J381" s="36">
        <v>84.23333333333332</v>
      </c>
      <c r="K381" s="31">
        <v>79.599999999999994</v>
      </c>
      <c r="L381" s="31">
        <v>75.599999999999994</v>
      </c>
      <c r="M381" s="31">
        <v>439.66316</v>
      </c>
      <c r="N381" s="1"/>
      <c r="O381" s="1"/>
    </row>
    <row r="382" spans="1:15" ht="12.75" customHeight="1">
      <c r="A382" s="33">
        <v>372</v>
      </c>
      <c r="B382" s="53" t="s">
        <v>206</v>
      </c>
      <c r="C382" s="31">
        <v>1666.3</v>
      </c>
      <c r="D382" s="36">
        <v>1661.8</v>
      </c>
      <c r="E382" s="36">
        <v>1653.55</v>
      </c>
      <c r="F382" s="36">
        <v>1640.8</v>
      </c>
      <c r="G382" s="36">
        <v>1632.55</v>
      </c>
      <c r="H382" s="36">
        <v>1674.55</v>
      </c>
      <c r="I382" s="36">
        <v>1682.8</v>
      </c>
      <c r="J382" s="36">
        <v>1695.55</v>
      </c>
      <c r="K382" s="31">
        <v>1670.05</v>
      </c>
      <c r="L382" s="31">
        <v>1649.05</v>
      </c>
      <c r="M382" s="31">
        <v>3.88653</v>
      </c>
      <c r="N382" s="1"/>
      <c r="O382" s="1"/>
    </row>
    <row r="383" spans="1:15" ht="12.75" customHeight="1">
      <c r="A383" s="33">
        <v>373</v>
      </c>
      <c r="B383" s="53" t="s">
        <v>486</v>
      </c>
      <c r="C383" s="31">
        <v>493.9</v>
      </c>
      <c r="D383" s="36">
        <v>496.2</v>
      </c>
      <c r="E383" s="36">
        <v>487.5</v>
      </c>
      <c r="F383" s="36">
        <v>481.1</v>
      </c>
      <c r="G383" s="36">
        <v>472.40000000000003</v>
      </c>
      <c r="H383" s="36">
        <v>502.59999999999997</v>
      </c>
      <c r="I383" s="36">
        <v>511.2999999999999</v>
      </c>
      <c r="J383" s="36">
        <v>517.69999999999993</v>
      </c>
      <c r="K383" s="31">
        <v>504.9</v>
      </c>
      <c r="L383" s="31">
        <v>489.8</v>
      </c>
      <c r="M383" s="31">
        <v>3.6102300000000001</v>
      </c>
      <c r="N383" s="1"/>
      <c r="O383" s="1"/>
    </row>
    <row r="384" spans="1:15" ht="12.75" customHeight="1">
      <c r="A384" s="33">
        <v>374</v>
      </c>
      <c r="B384" s="53" t="s">
        <v>489</v>
      </c>
      <c r="C384" s="31">
        <v>1479.75</v>
      </c>
      <c r="D384" s="36">
        <v>1472.75</v>
      </c>
      <c r="E384" s="36">
        <v>1429.55</v>
      </c>
      <c r="F384" s="36">
        <v>1379.35</v>
      </c>
      <c r="G384" s="36">
        <v>1336.1499999999999</v>
      </c>
      <c r="H384" s="36">
        <v>1522.95</v>
      </c>
      <c r="I384" s="36">
        <v>1566.1499999999999</v>
      </c>
      <c r="J384" s="36">
        <v>1616.3500000000001</v>
      </c>
      <c r="K384" s="31">
        <v>1515.95</v>
      </c>
      <c r="L384" s="31">
        <v>1422.55</v>
      </c>
      <c r="M384" s="31">
        <v>6.1570499999999999</v>
      </c>
      <c r="N384" s="1"/>
      <c r="O384" s="1"/>
    </row>
    <row r="385" spans="1:15" ht="12.75" customHeight="1">
      <c r="A385" s="33">
        <v>375</v>
      </c>
      <c r="B385" s="53" t="s">
        <v>490</v>
      </c>
      <c r="C385" s="31">
        <v>166.1</v>
      </c>
      <c r="D385" s="36">
        <v>166.78333333333333</v>
      </c>
      <c r="E385" s="36">
        <v>164.86666666666667</v>
      </c>
      <c r="F385" s="36">
        <v>163.63333333333335</v>
      </c>
      <c r="G385" s="36">
        <v>161.7166666666667</v>
      </c>
      <c r="H385" s="36">
        <v>168.01666666666665</v>
      </c>
      <c r="I385" s="36">
        <v>169.93333333333334</v>
      </c>
      <c r="J385" s="36">
        <v>171.16666666666663</v>
      </c>
      <c r="K385" s="31">
        <v>168.7</v>
      </c>
      <c r="L385" s="31">
        <v>165.55</v>
      </c>
      <c r="M385" s="31">
        <v>99.002350000000007</v>
      </c>
      <c r="N385" s="1"/>
      <c r="O385" s="1"/>
    </row>
    <row r="386" spans="1:15" ht="12.75" customHeight="1">
      <c r="A386" s="33">
        <v>376</v>
      </c>
      <c r="B386" s="53" t="s">
        <v>207</v>
      </c>
      <c r="C386" s="31">
        <v>143.05000000000001</v>
      </c>
      <c r="D386" s="36">
        <v>143.26666666666668</v>
      </c>
      <c r="E386" s="36">
        <v>142.33333333333337</v>
      </c>
      <c r="F386" s="36">
        <v>141.6166666666667</v>
      </c>
      <c r="G386" s="36">
        <v>140.68333333333339</v>
      </c>
      <c r="H386" s="36">
        <v>143.98333333333335</v>
      </c>
      <c r="I386" s="36">
        <v>144.91666666666669</v>
      </c>
      <c r="J386" s="36">
        <v>145.63333333333333</v>
      </c>
      <c r="K386" s="31">
        <v>144.19999999999999</v>
      </c>
      <c r="L386" s="31">
        <v>142.55000000000001</v>
      </c>
      <c r="M386" s="31">
        <v>8.5486599999999999</v>
      </c>
      <c r="N386" s="1"/>
      <c r="O386" s="1"/>
    </row>
    <row r="387" spans="1:15" ht="12.75" customHeight="1">
      <c r="A387" s="33">
        <v>377</v>
      </c>
      <c r="B387" s="53" t="s">
        <v>491</v>
      </c>
      <c r="C387" s="31">
        <v>1090.8</v>
      </c>
      <c r="D387" s="36">
        <v>1096.7333333333333</v>
      </c>
      <c r="E387" s="36">
        <v>1075.6166666666668</v>
      </c>
      <c r="F387" s="36">
        <v>1060.4333333333334</v>
      </c>
      <c r="G387" s="36">
        <v>1039.3166666666668</v>
      </c>
      <c r="H387" s="36">
        <v>1111.9166666666667</v>
      </c>
      <c r="I387" s="36">
        <v>1133.0333333333331</v>
      </c>
      <c r="J387" s="36">
        <v>1148.2166666666667</v>
      </c>
      <c r="K387" s="31">
        <v>1117.8499999999999</v>
      </c>
      <c r="L387" s="31">
        <v>1081.55</v>
      </c>
      <c r="M387" s="31">
        <v>1.3817600000000001</v>
      </c>
      <c r="N387" s="1"/>
      <c r="O387" s="1"/>
    </row>
    <row r="388" spans="1:15" ht="12.75" customHeight="1">
      <c r="A388" s="33">
        <v>378</v>
      </c>
      <c r="B388" s="53" t="s">
        <v>492</v>
      </c>
      <c r="C388" s="31">
        <v>345.9</v>
      </c>
      <c r="D388" s="36">
        <v>348.63333333333338</v>
      </c>
      <c r="E388" s="36">
        <v>342.26666666666677</v>
      </c>
      <c r="F388" s="36">
        <v>338.63333333333338</v>
      </c>
      <c r="G388" s="36">
        <v>332.26666666666677</v>
      </c>
      <c r="H388" s="36">
        <v>352.26666666666677</v>
      </c>
      <c r="I388" s="36">
        <v>358.63333333333344</v>
      </c>
      <c r="J388" s="36">
        <v>362.26666666666677</v>
      </c>
      <c r="K388" s="31">
        <v>355</v>
      </c>
      <c r="L388" s="31">
        <v>345</v>
      </c>
      <c r="M388" s="31">
        <v>8.6627100000000006</v>
      </c>
      <c r="N388" s="1"/>
      <c r="O388" s="1"/>
    </row>
    <row r="389" spans="1:15" ht="12.75" customHeight="1">
      <c r="A389" s="33">
        <v>379</v>
      </c>
      <c r="B389" s="53" t="s">
        <v>493</v>
      </c>
      <c r="C389" s="31">
        <v>226.05</v>
      </c>
      <c r="D389" s="36">
        <v>226.7833333333333</v>
      </c>
      <c r="E389" s="36">
        <v>224.46666666666661</v>
      </c>
      <c r="F389" s="36">
        <v>222.8833333333333</v>
      </c>
      <c r="G389" s="36">
        <v>220.56666666666661</v>
      </c>
      <c r="H389" s="36">
        <v>228.36666666666662</v>
      </c>
      <c r="I389" s="36">
        <v>230.68333333333334</v>
      </c>
      <c r="J389" s="36">
        <v>232.26666666666662</v>
      </c>
      <c r="K389" s="31">
        <v>229.1</v>
      </c>
      <c r="L389" s="31">
        <v>225.2</v>
      </c>
      <c r="M389" s="31">
        <v>5.0171999999999999</v>
      </c>
      <c r="N389" s="1"/>
      <c r="O389" s="1"/>
    </row>
    <row r="390" spans="1:15" ht="12.75" customHeight="1">
      <c r="A390" s="33">
        <v>380</v>
      </c>
      <c r="B390" s="53" t="s">
        <v>494</v>
      </c>
      <c r="C390" s="31">
        <v>127.5</v>
      </c>
      <c r="D390" s="36">
        <v>127.05000000000001</v>
      </c>
      <c r="E390" s="36">
        <v>124.75000000000003</v>
      </c>
      <c r="F390" s="36">
        <v>122.00000000000001</v>
      </c>
      <c r="G390" s="36">
        <v>119.70000000000003</v>
      </c>
      <c r="H390" s="36">
        <v>129.80000000000001</v>
      </c>
      <c r="I390" s="36">
        <v>132.09999999999997</v>
      </c>
      <c r="J390" s="36">
        <v>134.85000000000002</v>
      </c>
      <c r="K390" s="31">
        <v>129.35</v>
      </c>
      <c r="L390" s="31">
        <v>124.3</v>
      </c>
      <c r="M390" s="31">
        <v>73.474850000000004</v>
      </c>
      <c r="N390" s="1"/>
      <c r="O390" s="1"/>
    </row>
    <row r="391" spans="1:15" ht="12.75" customHeight="1">
      <c r="A391" s="33">
        <v>381</v>
      </c>
      <c r="B391" s="53" t="s">
        <v>495</v>
      </c>
      <c r="C391" s="31">
        <v>3500.4</v>
      </c>
      <c r="D391" s="36">
        <v>3508.1333333333337</v>
      </c>
      <c r="E391" s="36">
        <v>3456.3166666666675</v>
      </c>
      <c r="F391" s="36">
        <v>3412.233333333334</v>
      </c>
      <c r="G391" s="36">
        <v>3360.4166666666679</v>
      </c>
      <c r="H391" s="36">
        <v>3552.2166666666672</v>
      </c>
      <c r="I391" s="36">
        <v>3604.0333333333338</v>
      </c>
      <c r="J391" s="36">
        <v>3648.1166666666668</v>
      </c>
      <c r="K391" s="31">
        <v>3559.95</v>
      </c>
      <c r="L391" s="31">
        <v>3464.05</v>
      </c>
      <c r="M391" s="31">
        <v>0.28931000000000001</v>
      </c>
      <c r="N391" s="1"/>
      <c r="O391" s="1"/>
    </row>
    <row r="392" spans="1:15" ht="12.75" customHeight="1">
      <c r="A392" s="33">
        <v>382</v>
      </c>
      <c r="B392" s="53" t="s">
        <v>496</v>
      </c>
      <c r="C392" s="31">
        <v>78.05</v>
      </c>
      <c r="D392" s="36">
        <v>78.11666666666666</v>
      </c>
      <c r="E392" s="36">
        <v>75.183333333333323</v>
      </c>
      <c r="F392" s="36">
        <v>72.316666666666663</v>
      </c>
      <c r="G392" s="36">
        <v>69.383333333333326</v>
      </c>
      <c r="H392" s="36">
        <v>80.98333333333332</v>
      </c>
      <c r="I392" s="36">
        <v>83.916666666666657</v>
      </c>
      <c r="J392" s="36">
        <v>86.783333333333317</v>
      </c>
      <c r="K392" s="31">
        <v>81.05</v>
      </c>
      <c r="L392" s="31">
        <v>75.25</v>
      </c>
      <c r="M392" s="31">
        <v>211.88285999999999</v>
      </c>
      <c r="N392" s="1"/>
      <c r="O392" s="1"/>
    </row>
    <row r="393" spans="1:15" ht="12.75" customHeight="1">
      <c r="A393" s="33">
        <v>383</v>
      </c>
      <c r="B393" s="53" t="s">
        <v>497</v>
      </c>
      <c r="C393" s="31">
        <v>1579.75</v>
      </c>
      <c r="D393" s="36">
        <v>1600.25</v>
      </c>
      <c r="E393" s="36">
        <v>1545.5</v>
      </c>
      <c r="F393" s="36">
        <v>1511.25</v>
      </c>
      <c r="G393" s="36">
        <v>1456.5</v>
      </c>
      <c r="H393" s="36">
        <v>1634.5</v>
      </c>
      <c r="I393" s="36">
        <v>1689.25</v>
      </c>
      <c r="J393" s="36">
        <v>1723.5</v>
      </c>
      <c r="K393" s="31">
        <v>1655</v>
      </c>
      <c r="L393" s="31">
        <v>1566</v>
      </c>
      <c r="M393" s="31">
        <v>10.35521</v>
      </c>
      <c r="N393" s="1"/>
      <c r="O393" s="1"/>
    </row>
    <row r="394" spans="1:15" ht="12.75" customHeight="1">
      <c r="A394" s="33">
        <v>384</v>
      </c>
      <c r="B394" s="53" t="s">
        <v>209</v>
      </c>
      <c r="C394" s="31">
        <v>237.75</v>
      </c>
      <c r="D394" s="36">
        <v>236.98333333333335</v>
      </c>
      <c r="E394" s="36">
        <v>234.06666666666669</v>
      </c>
      <c r="F394" s="36">
        <v>230.38333333333335</v>
      </c>
      <c r="G394" s="36">
        <v>227.4666666666667</v>
      </c>
      <c r="H394" s="36">
        <v>240.66666666666669</v>
      </c>
      <c r="I394" s="36">
        <v>243.58333333333331</v>
      </c>
      <c r="J394" s="36">
        <v>247.26666666666668</v>
      </c>
      <c r="K394" s="31">
        <v>239.9</v>
      </c>
      <c r="L394" s="31">
        <v>233.3</v>
      </c>
      <c r="M394" s="31">
        <v>99.228080000000006</v>
      </c>
      <c r="N394" s="1"/>
      <c r="O394" s="1"/>
    </row>
    <row r="395" spans="1:15" ht="12.75" customHeight="1">
      <c r="A395" s="33">
        <v>385</v>
      </c>
      <c r="B395" s="53" t="s">
        <v>210</v>
      </c>
      <c r="C395" s="31">
        <v>339.05</v>
      </c>
      <c r="D395" s="36">
        <v>337.76666666666671</v>
      </c>
      <c r="E395" s="36">
        <v>333.13333333333344</v>
      </c>
      <c r="F395" s="36">
        <v>327.21666666666675</v>
      </c>
      <c r="G395" s="36">
        <v>322.58333333333348</v>
      </c>
      <c r="H395" s="36">
        <v>343.68333333333339</v>
      </c>
      <c r="I395" s="36">
        <v>348.31666666666672</v>
      </c>
      <c r="J395" s="36">
        <v>354.23333333333335</v>
      </c>
      <c r="K395" s="31">
        <v>342.4</v>
      </c>
      <c r="L395" s="31">
        <v>331.85</v>
      </c>
      <c r="M395" s="31">
        <v>99.946860000000001</v>
      </c>
      <c r="N395" s="1"/>
      <c r="O395" s="1"/>
    </row>
    <row r="396" spans="1:15" ht="12.75" customHeight="1">
      <c r="A396" s="33">
        <v>386</v>
      </c>
      <c r="B396" s="53" t="s">
        <v>498</v>
      </c>
      <c r="C396" s="31">
        <v>158.85</v>
      </c>
      <c r="D396" s="36">
        <v>160.49999999999997</v>
      </c>
      <c r="E396" s="36">
        <v>156.54999999999995</v>
      </c>
      <c r="F396" s="36">
        <v>154.24999999999997</v>
      </c>
      <c r="G396" s="36">
        <v>150.29999999999995</v>
      </c>
      <c r="H396" s="36">
        <v>162.79999999999995</v>
      </c>
      <c r="I396" s="36">
        <v>166.74999999999994</v>
      </c>
      <c r="J396" s="36">
        <v>169.04999999999995</v>
      </c>
      <c r="K396" s="31">
        <v>164.45</v>
      </c>
      <c r="L396" s="31">
        <v>158.19999999999999</v>
      </c>
      <c r="M396" s="31">
        <v>16.914010000000001</v>
      </c>
      <c r="N396" s="1"/>
      <c r="O396" s="1"/>
    </row>
    <row r="397" spans="1:15" ht="12.75" customHeight="1">
      <c r="A397" s="33">
        <v>387</v>
      </c>
      <c r="B397" s="53" t="s">
        <v>499</v>
      </c>
      <c r="C397" s="31">
        <v>905.7</v>
      </c>
      <c r="D397" s="36">
        <v>900.23333333333323</v>
      </c>
      <c r="E397" s="36">
        <v>890.46666666666647</v>
      </c>
      <c r="F397" s="36">
        <v>875.23333333333323</v>
      </c>
      <c r="G397" s="36">
        <v>865.46666666666647</v>
      </c>
      <c r="H397" s="36">
        <v>915.46666666666647</v>
      </c>
      <c r="I397" s="36">
        <v>925.23333333333312</v>
      </c>
      <c r="J397" s="36">
        <v>940.46666666666647</v>
      </c>
      <c r="K397" s="31">
        <v>910</v>
      </c>
      <c r="L397" s="31">
        <v>885</v>
      </c>
      <c r="M397" s="31">
        <v>1.0445899999999999</v>
      </c>
      <c r="N397" s="1"/>
      <c r="O397" s="1"/>
    </row>
    <row r="398" spans="1:15" ht="12.75" customHeight="1">
      <c r="A398" s="33">
        <v>388</v>
      </c>
      <c r="B398" s="53" t="s">
        <v>211</v>
      </c>
      <c r="C398" s="31">
        <v>2394.4</v>
      </c>
      <c r="D398" s="36">
        <v>2389.7833333333333</v>
      </c>
      <c r="E398" s="36">
        <v>2379.8666666666668</v>
      </c>
      <c r="F398" s="36">
        <v>2365.3333333333335</v>
      </c>
      <c r="G398" s="36">
        <v>2355.416666666667</v>
      </c>
      <c r="H398" s="36">
        <v>2404.3166666666666</v>
      </c>
      <c r="I398" s="36">
        <v>2414.2333333333336</v>
      </c>
      <c r="J398" s="36">
        <v>2428.7666666666664</v>
      </c>
      <c r="K398" s="31">
        <v>2399.6999999999998</v>
      </c>
      <c r="L398" s="31">
        <v>2375.25</v>
      </c>
      <c r="M398" s="31">
        <v>68.96087</v>
      </c>
      <c r="N398" s="1"/>
      <c r="O398" s="1"/>
    </row>
    <row r="399" spans="1:15" ht="12.75" customHeight="1">
      <c r="A399" s="33">
        <v>389</v>
      </c>
      <c r="B399" s="53" t="s">
        <v>500</v>
      </c>
      <c r="C399" s="31">
        <v>113.8</v>
      </c>
      <c r="D399" s="36">
        <v>114.95</v>
      </c>
      <c r="E399" s="36">
        <v>112</v>
      </c>
      <c r="F399" s="36">
        <v>110.2</v>
      </c>
      <c r="G399" s="36">
        <v>107.25</v>
      </c>
      <c r="H399" s="36">
        <v>116.75</v>
      </c>
      <c r="I399" s="36">
        <v>119.70000000000002</v>
      </c>
      <c r="J399" s="36">
        <v>121.5</v>
      </c>
      <c r="K399" s="31">
        <v>117.9</v>
      </c>
      <c r="L399" s="31">
        <v>113.15</v>
      </c>
      <c r="M399" s="31">
        <v>21.733789999999999</v>
      </c>
      <c r="N399" s="1"/>
      <c r="O399" s="1"/>
    </row>
    <row r="400" spans="1:15" ht="12.75" customHeight="1">
      <c r="A400" s="33">
        <v>390</v>
      </c>
      <c r="B400" s="53" t="s">
        <v>487</v>
      </c>
      <c r="C400" s="31">
        <v>722.9</v>
      </c>
      <c r="D400" s="36">
        <v>725.15</v>
      </c>
      <c r="E400" s="36">
        <v>709.9</v>
      </c>
      <c r="F400" s="36">
        <v>696.9</v>
      </c>
      <c r="G400" s="36">
        <v>681.65</v>
      </c>
      <c r="H400" s="36">
        <v>738.15</v>
      </c>
      <c r="I400" s="36">
        <v>753.4</v>
      </c>
      <c r="J400" s="36">
        <v>766.4</v>
      </c>
      <c r="K400" s="31">
        <v>740.4</v>
      </c>
      <c r="L400" s="31">
        <v>712.15</v>
      </c>
      <c r="M400" s="31">
        <v>1.4389700000000001</v>
      </c>
      <c r="N400" s="1"/>
      <c r="O400" s="1"/>
    </row>
    <row r="401" spans="1:15" ht="12.75" customHeight="1">
      <c r="A401" s="33">
        <v>391</v>
      </c>
      <c r="B401" s="53" t="s">
        <v>488</v>
      </c>
      <c r="C401" s="31">
        <v>465.65</v>
      </c>
      <c r="D401" s="36">
        <v>467.58333333333331</v>
      </c>
      <c r="E401" s="36">
        <v>461.16666666666663</v>
      </c>
      <c r="F401" s="36">
        <v>456.68333333333334</v>
      </c>
      <c r="G401" s="36">
        <v>450.26666666666665</v>
      </c>
      <c r="H401" s="36">
        <v>472.06666666666661</v>
      </c>
      <c r="I401" s="36">
        <v>478.48333333333323</v>
      </c>
      <c r="J401" s="36">
        <v>482.96666666666658</v>
      </c>
      <c r="K401" s="31">
        <v>474</v>
      </c>
      <c r="L401" s="31">
        <v>463.1</v>
      </c>
      <c r="M401" s="31">
        <v>3.8367</v>
      </c>
      <c r="N401" s="1"/>
      <c r="O401" s="1"/>
    </row>
    <row r="402" spans="1:15" ht="12.75" customHeight="1">
      <c r="A402" s="33">
        <v>392</v>
      </c>
      <c r="B402" s="53" t="s">
        <v>501</v>
      </c>
      <c r="C402" s="31">
        <v>710.8</v>
      </c>
      <c r="D402" s="36">
        <v>713.58333333333337</v>
      </c>
      <c r="E402" s="36">
        <v>706.2166666666667</v>
      </c>
      <c r="F402" s="36">
        <v>701.63333333333333</v>
      </c>
      <c r="G402" s="36">
        <v>694.26666666666665</v>
      </c>
      <c r="H402" s="36">
        <v>718.16666666666674</v>
      </c>
      <c r="I402" s="36">
        <v>725.5333333333333</v>
      </c>
      <c r="J402" s="36">
        <v>730.11666666666679</v>
      </c>
      <c r="K402" s="31">
        <v>720.95</v>
      </c>
      <c r="L402" s="31">
        <v>709</v>
      </c>
      <c r="M402" s="31">
        <v>0.85612999999999995</v>
      </c>
      <c r="N402" s="1"/>
      <c r="O402" s="1"/>
    </row>
    <row r="403" spans="1:15" ht="12.75" customHeight="1">
      <c r="A403" s="33">
        <v>393</v>
      </c>
      <c r="B403" s="53" t="s">
        <v>502</v>
      </c>
      <c r="C403" s="31">
        <v>1530.6</v>
      </c>
      <c r="D403" s="36">
        <v>1533.6333333333332</v>
      </c>
      <c r="E403" s="36">
        <v>1525.2666666666664</v>
      </c>
      <c r="F403" s="36">
        <v>1519.9333333333332</v>
      </c>
      <c r="G403" s="36">
        <v>1511.5666666666664</v>
      </c>
      <c r="H403" s="36">
        <v>1538.9666666666665</v>
      </c>
      <c r="I403" s="36">
        <v>1547.3333333333333</v>
      </c>
      <c r="J403" s="36">
        <v>1552.6666666666665</v>
      </c>
      <c r="K403" s="31">
        <v>1542</v>
      </c>
      <c r="L403" s="31">
        <v>1528.3</v>
      </c>
      <c r="M403" s="31">
        <v>1.30457</v>
      </c>
      <c r="N403" s="1"/>
      <c r="O403" s="1"/>
    </row>
    <row r="404" spans="1:15" ht="12.75" customHeight="1">
      <c r="A404" s="33">
        <v>394</v>
      </c>
      <c r="B404" s="53" t="s">
        <v>181</v>
      </c>
      <c r="C404" s="31">
        <v>89.95</v>
      </c>
      <c r="D404" s="36">
        <v>89.016666666666666</v>
      </c>
      <c r="E404" s="36">
        <v>87.733333333333334</v>
      </c>
      <c r="F404" s="36">
        <v>85.516666666666666</v>
      </c>
      <c r="G404" s="36">
        <v>84.233333333333334</v>
      </c>
      <c r="H404" s="36">
        <v>91.233333333333334</v>
      </c>
      <c r="I404" s="36">
        <v>92.516666666666666</v>
      </c>
      <c r="J404" s="36">
        <v>94.733333333333334</v>
      </c>
      <c r="K404" s="31">
        <v>90.3</v>
      </c>
      <c r="L404" s="31">
        <v>86.8</v>
      </c>
      <c r="M404" s="31">
        <v>137.89535000000001</v>
      </c>
      <c r="N404" s="1"/>
      <c r="O404" s="1"/>
    </row>
    <row r="405" spans="1:15" ht="12.75" customHeight="1">
      <c r="A405" s="33">
        <v>395</v>
      </c>
      <c r="B405" s="53" t="s">
        <v>505</v>
      </c>
      <c r="C405" s="31">
        <v>8024.3</v>
      </c>
      <c r="D405" s="36">
        <v>8002.5</v>
      </c>
      <c r="E405" s="36">
        <v>7935.05</v>
      </c>
      <c r="F405" s="36">
        <v>7845.8</v>
      </c>
      <c r="G405" s="36">
        <v>7778.35</v>
      </c>
      <c r="H405" s="36">
        <v>8091.75</v>
      </c>
      <c r="I405" s="36">
        <v>8159.2000000000007</v>
      </c>
      <c r="J405" s="36">
        <v>8248.4500000000007</v>
      </c>
      <c r="K405" s="31">
        <v>8069.95</v>
      </c>
      <c r="L405" s="31">
        <v>7913.25</v>
      </c>
      <c r="M405" s="31">
        <v>8.7040000000000006E-2</v>
      </c>
      <c r="N405" s="1"/>
      <c r="O405" s="1"/>
    </row>
    <row r="406" spans="1:15" ht="12.75" customHeight="1">
      <c r="A406" s="33">
        <v>396</v>
      </c>
      <c r="B406" s="53" t="s">
        <v>506</v>
      </c>
      <c r="C406" s="31">
        <v>1399.75</v>
      </c>
      <c r="D406" s="36">
        <v>1405.6333333333332</v>
      </c>
      <c r="E406" s="36">
        <v>1386.5666666666664</v>
      </c>
      <c r="F406" s="36">
        <v>1373.3833333333332</v>
      </c>
      <c r="G406" s="36">
        <v>1354.3166666666664</v>
      </c>
      <c r="H406" s="36">
        <v>1418.8166666666664</v>
      </c>
      <c r="I406" s="36">
        <v>1437.883333333333</v>
      </c>
      <c r="J406" s="36">
        <v>1451.0666666666664</v>
      </c>
      <c r="K406" s="31">
        <v>1424.7</v>
      </c>
      <c r="L406" s="31">
        <v>1392.45</v>
      </c>
      <c r="M406" s="31">
        <v>0.27945999999999999</v>
      </c>
      <c r="N406" s="1"/>
      <c r="O406" s="1"/>
    </row>
    <row r="407" spans="1:15" ht="12.75" customHeight="1">
      <c r="A407" s="33">
        <v>397</v>
      </c>
      <c r="B407" s="53" t="s">
        <v>213</v>
      </c>
      <c r="C407" s="31">
        <v>733.75</v>
      </c>
      <c r="D407" s="36">
        <v>736.88333333333333</v>
      </c>
      <c r="E407" s="36">
        <v>729.06666666666661</v>
      </c>
      <c r="F407" s="36">
        <v>724.38333333333333</v>
      </c>
      <c r="G407" s="36">
        <v>716.56666666666661</v>
      </c>
      <c r="H407" s="36">
        <v>741.56666666666661</v>
      </c>
      <c r="I407" s="36">
        <v>749.38333333333344</v>
      </c>
      <c r="J407" s="36">
        <v>754.06666666666661</v>
      </c>
      <c r="K407" s="31">
        <v>744.7</v>
      </c>
      <c r="L407" s="31">
        <v>732.2</v>
      </c>
      <c r="M407" s="31">
        <v>23.669809999999998</v>
      </c>
      <c r="N407" s="1"/>
      <c r="O407" s="1"/>
    </row>
    <row r="408" spans="1:15" ht="12.75" customHeight="1">
      <c r="A408" s="33">
        <v>398</v>
      </c>
      <c r="B408" s="53" t="s">
        <v>214</v>
      </c>
      <c r="C408" s="31">
        <v>1412.45</v>
      </c>
      <c r="D408" s="36">
        <v>1407.6166666666668</v>
      </c>
      <c r="E408" s="36">
        <v>1397.9333333333336</v>
      </c>
      <c r="F408" s="36">
        <v>1383.4166666666667</v>
      </c>
      <c r="G408" s="36">
        <v>1373.7333333333336</v>
      </c>
      <c r="H408" s="36">
        <v>1422.1333333333337</v>
      </c>
      <c r="I408" s="36">
        <v>1431.8166666666671</v>
      </c>
      <c r="J408" s="36">
        <v>1446.3333333333337</v>
      </c>
      <c r="K408" s="31">
        <v>1417.3</v>
      </c>
      <c r="L408" s="31">
        <v>1393.1</v>
      </c>
      <c r="M408" s="31">
        <v>11.2347</v>
      </c>
      <c r="N408" s="1"/>
      <c r="O408" s="1"/>
    </row>
    <row r="409" spans="1:15" ht="12.75" customHeight="1">
      <c r="A409" s="33">
        <v>399</v>
      </c>
      <c r="B409" s="53" t="s">
        <v>507</v>
      </c>
      <c r="C409" s="31">
        <v>2770.45</v>
      </c>
      <c r="D409" s="36">
        <v>2791.4500000000003</v>
      </c>
      <c r="E409" s="36">
        <v>2742.9000000000005</v>
      </c>
      <c r="F409" s="36">
        <v>2715.3500000000004</v>
      </c>
      <c r="G409" s="36">
        <v>2666.8000000000006</v>
      </c>
      <c r="H409" s="36">
        <v>2819.0000000000005</v>
      </c>
      <c r="I409" s="36">
        <v>2867.5500000000006</v>
      </c>
      <c r="J409" s="36">
        <v>2895.1000000000004</v>
      </c>
      <c r="K409" s="31">
        <v>2840</v>
      </c>
      <c r="L409" s="31">
        <v>2763.9</v>
      </c>
      <c r="M409" s="31">
        <v>0.53168000000000004</v>
      </c>
      <c r="N409" s="1"/>
      <c r="O409" s="1"/>
    </row>
    <row r="410" spans="1:15" ht="12.75" customHeight="1">
      <c r="A410" s="33">
        <v>400</v>
      </c>
      <c r="B410" s="53" t="s">
        <v>508</v>
      </c>
      <c r="C410" s="31">
        <v>410.2</v>
      </c>
      <c r="D410" s="36">
        <v>410.65000000000003</v>
      </c>
      <c r="E410" s="36">
        <v>401.55000000000007</v>
      </c>
      <c r="F410" s="36">
        <v>392.90000000000003</v>
      </c>
      <c r="G410" s="36">
        <v>383.80000000000007</v>
      </c>
      <c r="H410" s="36">
        <v>419.30000000000007</v>
      </c>
      <c r="I410" s="36">
        <v>428.40000000000009</v>
      </c>
      <c r="J410" s="36">
        <v>437.05000000000007</v>
      </c>
      <c r="K410" s="31">
        <v>419.75</v>
      </c>
      <c r="L410" s="31">
        <v>402</v>
      </c>
      <c r="M410" s="31">
        <v>0.83860000000000001</v>
      </c>
      <c r="N410" s="1"/>
      <c r="O410" s="1"/>
    </row>
    <row r="411" spans="1:15" ht="12.75" customHeight="1">
      <c r="A411" s="33">
        <v>401</v>
      </c>
      <c r="B411" s="53" t="s">
        <v>509</v>
      </c>
      <c r="C411" s="31">
        <v>688.5</v>
      </c>
      <c r="D411" s="36">
        <v>684.35</v>
      </c>
      <c r="E411" s="36">
        <v>676.7</v>
      </c>
      <c r="F411" s="36">
        <v>664.9</v>
      </c>
      <c r="G411" s="36">
        <v>657.25</v>
      </c>
      <c r="H411" s="36">
        <v>696.15000000000009</v>
      </c>
      <c r="I411" s="36">
        <v>703.8</v>
      </c>
      <c r="J411" s="36">
        <v>715.60000000000014</v>
      </c>
      <c r="K411" s="31">
        <v>692</v>
      </c>
      <c r="L411" s="31">
        <v>672.55</v>
      </c>
      <c r="M411" s="31">
        <v>0.56157999999999997</v>
      </c>
      <c r="N411" s="1"/>
      <c r="O411" s="1"/>
    </row>
    <row r="412" spans="1:15" ht="12.75" customHeight="1">
      <c r="A412" s="33">
        <v>402</v>
      </c>
      <c r="B412" t="s">
        <v>216</v>
      </c>
      <c r="C412" s="31">
        <v>26067.45</v>
      </c>
      <c r="D412" s="36">
        <v>25999.483333333334</v>
      </c>
      <c r="E412" s="36">
        <v>25667.966666666667</v>
      </c>
      <c r="F412" s="36">
        <v>25268.483333333334</v>
      </c>
      <c r="G412" s="36">
        <v>24936.966666666667</v>
      </c>
      <c r="H412" s="36">
        <v>26398.966666666667</v>
      </c>
      <c r="I412" s="36">
        <v>26730.483333333337</v>
      </c>
      <c r="J412" s="36">
        <v>27129.966666666667</v>
      </c>
      <c r="K412" s="31">
        <v>26331</v>
      </c>
      <c r="L412" s="31">
        <v>25600</v>
      </c>
      <c r="M412" s="31">
        <v>0.16522999999999999</v>
      </c>
      <c r="N412" s="1"/>
      <c r="O412" s="1"/>
    </row>
    <row r="413" spans="1:15" ht="12.75" customHeight="1">
      <c r="A413" s="33">
        <v>403</v>
      </c>
      <c r="B413" s="53" t="s">
        <v>510</v>
      </c>
      <c r="C413" s="31">
        <v>50.15</v>
      </c>
      <c r="D413" s="36">
        <v>50.316666666666663</v>
      </c>
      <c r="E413" s="36">
        <v>49.783333333333324</v>
      </c>
      <c r="F413" s="36">
        <v>49.416666666666664</v>
      </c>
      <c r="G413" s="36">
        <v>48.883333333333326</v>
      </c>
      <c r="H413" s="36">
        <v>50.683333333333323</v>
      </c>
      <c r="I413" s="36">
        <v>51.216666666666654</v>
      </c>
      <c r="J413" s="36">
        <v>51.583333333333321</v>
      </c>
      <c r="K413" s="31">
        <v>50.85</v>
      </c>
      <c r="L413" s="31">
        <v>49.95</v>
      </c>
      <c r="M413" s="31">
        <v>66.227850000000004</v>
      </c>
      <c r="N413" s="1"/>
      <c r="O413" s="1"/>
    </row>
    <row r="414" spans="1:15" ht="12.75" customHeight="1">
      <c r="A414" s="33">
        <v>404</v>
      </c>
      <c r="B414" s="53" t="s">
        <v>219</v>
      </c>
      <c r="C414" s="31">
        <v>1965.7</v>
      </c>
      <c r="D414" s="36">
        <v>1956.75</v>
      </c>
      <c r="E414" s="36">
        <v>1943.5</v>
      </c>
      <c r="F414" s="36">
        <v>1921.3</v>
      </c>
      <c r="G414" s="36">
        <v>1908.05</v>
      </c>
      <c r="H414" s="36">
        <v>1978.95</v>
      </c>
      <c r="I414" s="36">
        <v>1992.2</v>
      </c>
      <c r="J414" s="36">
        <v>2014.4</v>
      </c>
      <c r="K414" s="31">
        <v>1970</v>
      </c>
      <c r="L414" s="31">
        <v>1934.55</v>
      </c>
      <c r="M414" s="31">
        <v>7.2083300000000001</v>
      </c>
      <c r="N414" s="1"/>
      <c r="O414" s="1"/>
    </row>
    <row r="415" spans="1:15" ht="12.75" customHeight="1">
      <c r="A415" s="33">
        <v>405</v>
      </c>
      <c r="B415" s="53" t="s">
        <v>511</v>
      </c>
      <c r="C415" s="31">
        <v>445.9</v>
      </c>
      <c r="D415" s="36">
        <v>446.90000000000003</v>
      </c>
      <c r="E415" s="36">
        <v>441.30000000000007</v>
      </c>
      <c r="F415" s="36">
        <v>436.70000000000005</v>
      </c>
      <c r="G415" s="36">
        <v>431.10000000000008</v>
      </c>
      <c r="H415" s="36">
        <v>451.50000000000006</v>
      </c>
      <c r="I415" s="36">
        <v>457.10000000000008</v>
      </c>
      <c r="J415" s="36">
        <v>461.70000000000005</v>
      </c>
      <c r="K415" s="31">
        <v>452.5</v>
      </c>
      <c r="L415" s="31">
        <v>442.3</v>
      </c>
      <c r="M415" s="31">
        <v>4.0828600000000002</v>
      </c>
      <c r="N415" s="1"/>
      <c r="O415" s="1"/>
    </row>
    <row r="416" spans="1:15" ht="12.75" customHeight="1">
      <c r="A416" s="33">
        <v>406</v>
      </c>
      <c r="B416" s="53" t="s">
        <v>217</v>
      </c>
      <c r="C416" s="31">
        <v>3646.5</v>
      </c>
      <c r="D416" s="36">
        <v>3626.35</v>
      </c>
      <c r="E416" s="36">
        <v>3595.7</v>
      </c>
      <c r="F416" s="36">
        <v>3544.9</v>
      </c>
      <c r="G416" s="36">
        <v>3514.25</v>
      </c>
      <c r="H416" s="36">
        <v>3677.1499999999996</v>
      </c>
      <c r="I416" s="36">
        <v>3707.8</v>
      </c>
      <c r="J416" s="36">
        <v>3758.5999999999995</v>
      </c>
      <c r="K416" s="31">
        <v>3657</v>
      </c>
      <c r="L416" s="31">
        <v>3575.55</v>
      </c>
      <c r="M416" s="31">
        <v>2.70594</v>
      </c>
      <c r="N416" s="1"/>
      <c r="O416" s="1"/>
    </row>
    <row r="417" spans="1:15" ht="12.75" customHeight="1">
      <c r="A417" s="33">
        <v>407</v>
      </c>
      <c r="B417" s="53" t="s">
        <v>503</v>
      </c>
      <c r="C417" s="31">
        <v>84.35</v>
      </c>
      <c r="D417" s="36">
        <v>84.35</v>
      </c>
      <c r="E417" s="36">
        <v>82.35</v>
      </c>
      <c r="F417" s="36">
        <v>80.349999999999994</v>
      </c>
      <c r="G417" s="36">
        <v>78.349999999999994</v>
      </c>
      <c r="H417" s="36">
        <v>86.35</v>
      </c>
      <c r="I417" s="36">
        <v>88.35</v>
      </c>
      <c r="J417" s="36">
        <v>90.35</v>
      </c>
      <c r="K417" s="31">
        <v>86.35</v>
      </c>
      <c r="L417" s="31">
        <v>82.35</v>
      </c>
      <c r="M417" s="31">
        <v>460.10669000000001</v>
      </c>
      <c r="N417" s="1"/>
      <c r="O417" s="1"/>
    </row>
    <row r="418" spans="1:15" ht="12.75" customHeight="1">
      <c r="A418" s="33">
        <v>408</v>
      </c>
      <c r="B418" s="53" t="s">
        <v>504</v>
      </c>
      <c r="C418" s="31">
        <v>4550.75</v>
      </c>
      <c r="D418" s="36">
        <v>4578.45</v>
      </c>
      <c r="E418" s="36">
        <v>4508.45</v>
      </c>
      <c r="F418" s="36">
        <v>4466.1499999999996</v>
      </c>
      <c r="G418" s="36">
        <v>4396.1499999999996</v>
      </c>
      <c r="H418" s="36">
        <v>4620.75</v>
      </c>
      <c r="I418" s="36">
        <v>4690.75</v>
      </c>
      <c r="J418" s="36">
        <v>4733.05</v>
      </c>
      <c r="K418" s="31">
        <v>4648.45</v>
      </c>
      <c r="L418" s="31">
        <v>4536.1499999999996</v>
      </c>
      <c r="M418" s="31">
        <v>0.20669999999999999</v>
      </c>
      <c r="N418" s="1"/>
      <c r="O418" s="1"/>
    </row>
    <row r="419" spans="1:15" ht="12.75" customHeight="1">
      <c r="A419" s="33">
        <v>409</v>
      </c>
      <c r="B419" s="53" t="s">
        <v>512</v>
      </c>
      <c r="C419" s="31">
        <v>895.7</v>
      </c>
      <c r="D419" s="36">
        <v>892.25</v>
      </c>
      <c r="E419" s="36">
        <v>885.6</v>
      </c>
      <c r="F419" s="36">
        <v>875.5</v>
      </c>
      <c r="G419" s="36">
        <v>868.85</v>
      </c>
      <c r="H419" s="36">
        <v>902.35</v>
      </c>
      <c r="I419" s="36">
        <v>909.00000000000011</v>
      </c>
      <c r="J419" s="36">
        <v>919.1</v>
      </c>
      <c r="K419" s="31">
        <v>898.9</v>
      </c>
      <c r="L419" s="31">
        <v>882.15</v>
      </c>
      <c r="M419" s="31">
        <v>2.9154900000000001</v>
      </c>
      <c r="N419" s="1"/>
      <c r="O419" s="1"/>
    </row>
    <row r="420" spans="1:15" ht="12.75" customHeight="1">
      <c r="A420" s="33">
        <v>410</v>
      </c>
      <c r="B420" s="53" t="s">
        <v>513</v>
      </c>
      <c r="C420" s="31">
        <v>6666.95</v>
      </c>
      <c r="D420" s="36">
        <v>6715.1333333333341</v>
      </c>
      <c r="E420" s="36">
        <v>6591.8166666666684</v>
      </c>
      <c r="F420" s="36">
        <v>6516.6833333333343</v>
      </c>
      <c r="G420" s="36">
        <v>6393.3666666666686</v>
      </c>
      <c r="H420" s="36">
        <v>6790.2666666666682</v>
      </c>
      <c r="I420" s="36">
        <v>6913.5833333333339</v>
      </c>
      <c r="J420" s="36">
        <v>6988.7166666666681</v>
      </c>
      <c r="K420" s="31">
        <v>6838.45</v>
      </c>
      <c r="L420" s="31">
        <v>6640</v>
      </c>
      <c r="M420" s="31">
        <v>0.80274000000000001</v>
      </c>
      <c r="N420" s="1"/>
      <c r="O420" s="1"/>
    </row>
    <row r="421" spans="1:15" ht="12.75" customHeight="1">
      <c r="A421" s="33">
        <v>411</v>
      </c>
      <c r="B421" s="53" t="s">
        <v>296</v>
      </c>
      <c r="C421" s="31">
        <v>558.25</v>
      </c>
      <c r="D421" s="36">
        <v>562.38333333333333</v>
      </c>
      <c r="E421" s="36">
        <v>551.36666666666667</v>
      </c>
      <c r="F421" s="36">
        <v>544.48333333333335</v>
      </c>
      <c r="G421" s="36">
        <v>533.4666666666667</v>
      </c>
      <c r="H421" s="36">
        <v>569.26666666666665</v>
      </c>
      <c r="I421" s="36">
        <v>580.2833333333333</v>
      </c>
      <c r="J421" s="36">
        <v>587.16666666666663</v>
      </c>
      <c r="K421" s="31">
        <v>573.4</v>
      </c>
      <c r="L421" s="31">
        <v>555.5</v>
      </c>
      <c r="M421" s="31">
        <v>13.759969999999999</v>
      </c>
      <c r="N421" s="1"/>
      <c r="O421" s="1"/>
    </row>
    <row r="422" spans="1:15" ht="12.75" customHeight="1">
      <c r="A422" s="33">
        <v>412</v>
      </c>
      <c r="B422" s="53" t="s">
        <v>514</v>
      </c>
      <c r="C422" s="31">
        <v>1253.6500000000001</v>
      </c>
      <c r="D422" s="36">
        <v>1265.8666666666668</v>
      </c>
      <c r="E422" s="36">
        <v>1237.7833333333335</v>
      </c>
      <c r="F422" s="36">
        <v>1221.9166666666667</v>
      </c>
      <c r="G422" s="36">
        <v>1193.8333333333335</v>
      </c>
      <c r="H422" s="36">
        <v>1281.7333333333336</v>
      </c>
      <c r="I422" s="36">
        <v>1309.8166666666666</v>
      </c>
      <c r="J422" s="36">
        <v>1325.6833333333336</v>
      </c>
      <c r="K422" s="31">
        <v>1293.95</v>
      </c>
      <c r="L422" s="31">
        <v>1250</v>
      </c>
      <c r="M422" s="31">
        <v>3.4434300000000002</v>
      </c>
      <c r="N422" s="1"/>
      <c r="O422" s="1"/>
    </row>
    <row r="423" spans="1:15" ht="12.75" customHeight="1">
      <c r="A423" s="33">
        <v>413</v>
      </c>
      <c r="B423" s="53" t="s">
        <v>218</v>
      </c>
      <c r="C423" s="31">
        <v>2351.6</v>
      </c>
      <c r="D423" s="36">
        <v>2349.3333333333335</v>
      </c>
      <c r="E423" s="36">
        <v>2333.666666666667</v>
      </c>
      <c r="F423" s="36">
        <v>2315.7333333333336</v>
      </c>
      <c r="G423" s="36">
        <v>2300.0666666666671</v>
      </c>
      <c r="H423" s="36">
        <v>2367.2666666666669</v>
      </c>
      <c r="I423" s="36">
        <v>2382.9333333333338</v>
      </c>
      <c r="J423" s="36">
        <v>2400.8666666666668</v>
      </c>
      <c r="K423" s="31">
        <v>2365</v>
      </c>
      <c r="L423" s="31">
        <v>2331.4</v>
      </c>
      <c r="M423" s="31">
        <v>2.6225800000000001</v>
      </c>
      <c r="N423" s="1"/>
      <c r="O423" s="1"/>
    </row>
    <row r="424" spans="1:15" ht="12.75" customHeight="1">
      <c r="A424" s="33">
        <v>414</v>
      </c>
      <c r="B424" s="53" t="s">
        <v>515</v>
      </c>
      <c r="C424" s="31">
        <v>562.4</v>
      </c>
      <c r="D424" s="36">
        <v>568.86666666666667</v>
      </c>
      <c r="E424" s="36">
        <v>552.7833333333333</v>
      </c>
      <c r="F424" s="36">
        <v>543.16666666666663</v>
      </c>
      <c r="G424" s="36">
        <v>527.08333333333326</v>
      </c>
      <c r="H424" s="36">
        <v>578.48333333333335</v>
      </c>
      <c r="I424" s="36">
        <v>594.56666666666661</v>
      </c>
      <c r="J424" s="36">
        <v>604.18333333333339</v>
      </c>
      <c r="K424" s="31">
        <v>584.95000000000005</v>
      </c>
      <c r="L424" s="31">
        <v>559.25</v>
      </c>
      <c r="M424" s="31">
        <v>6.3390000000000004</v>
      </c>
      <c r="N424" s="1"/>
      <c r="O424" s="1"/>
    </row>
    <row r="425" spans="1:15" ht="12.75" customHeight="1">
      <c r="A425" s="33">
        <v>415</v>
      </c>
      <c r="B425" s="53" t="s">
        <v>215</v>
      </c>
      <c r="C425" s="31">
        <v>564.45000000000005</v>
      </c>
      <c r="D425" s="36">
        <v>563.58333333333337</v>
      </c>
      <c r="E425" s="36">
        <v>561.9666666666667</v>
      </c>
      <c r="F425" s="36">
        <v>559.48333333333335</v>
      </c>
      <c r="G425" s="36">
        <v>557.86666666666667</v>
      </c>
      <c r="H425" s="36">
        <v>566.06666666666672</v>
      </c>
      <c r="I425" s="36">
        <v>567.68333333333328</v>
      </c>
      <c r="J425" s="36">
        <v>570.16666666666674</v>
      </c>
      <c r="K425" s="31">
        <v>565.20000000000005</v>
      </c>
      <c r="L425" s="31">
        <v>561.1</v>
      </c>
      <c r="M425" s="31">
        <v>81.533140000000003</v>
      </c>
      <c r="N425" s="1"/>
      <c r="O425" s="1"/>
    </row>
    <row r="426" spans="1:15" ht="12.75" customHeight="1">
      <c r="A426" s="33">
        <v>416</v>
      </c>
      <c r="B426" s="53" t="s">
        <v>212</v>
      </c>
      <c r="C426" s="31">
        <v>90.95</v>
      </c>
      <c r="D426" s="36">
        <v>90.583333333333329</v>
      </c>
      <c r="E426" s="36">
        <v>89.766666666666652</v>
      </c>
      <c r="F426" s="36">
        <v>88.583333333333329</v>
      </c>
      <c r="G426" s="36">
        <v>87.766666666666652</v>
      </c>
      <c r="H426" s="36">
        <v>91.766666666666652</v>
      </c>
      <c r="I426" s="36">
        <v>92.583333333333343</v>
      </c>
      <c r="J426" s="36">
        <v>93.766666666666652</v>
      </c>
      <c r="K426" s="31">
        <v>91.4</v>
      </c>
      <c r="L426" s="31">
        <v>89.4</v>
      </c>
      <c r="M426" s="31">
        <v>192.52753000000001</v>
      </c>
      <c r="N426" s="1"/>
      <c r="O426" s="1"/>
    </row>
    <row r="427" spans="1:15" ht="12.75" customHeight="1">
      <c r="A427" s="33">
        <v>417</v>
      </c>
      <c r="B427" s="53" t="s">
        <v>516</v>
      </c>
      <c r="C427" s="31">
        <v>343.35</v>
      </c>
      <c r="D427" s="36">
        <v>343.06666666666666</v>
      </c>
      <c r="E427" s="36">
        <v>336.13333333333333</v>
      </c>
      <c r="F427" s="36">
        <v>328.91666666666669</v>
      </c>
      <c r="G427" s="36">
        <v>321.98333333333335</v>
      </c>
      <c r="H427" s="36">
        <v>350.2833333333333</v>
      </c>
      <c r="I427" s="36">
        <v>357.21666666666658</v>
      </c>
      <c r="J427" s="36">
        <v>364.43333333333328</v>
      </c>
      <c r="K427" s="31">
        <v>350</v>
      </c>
      <c r="L427" s="31">
        <v>335.85</v>
      </c>
      <c r="M427" s="31">
        <v>9.2556200000000004</v>
      </c>
      <c r="N427" s="1"/>
      <c r="O427" s="1"/>
    </row>
    <row r="428" spans="1:15" ht="12.75" customHeight="1">
      <c r="A428" s="33">
        <v>418</v>
      </c>
      <c r="B428" s="53" t="s">
        <v>517</v>
      </c>
      <c r="C428" s="31">
        <v>157.25</v>
      </c>
      <c r="D428" s="36">
        <v>156.31666666666666</v>
      </c>
      <c r="E428" s="36">
        <v>153.73333333333332</v>
      </c>
      <c r="F428" s="36">
        <v>150.21666666666667</v>
      </c>
      <c r="G428" s="36">
        <v>147.63333333333333</v>
      </c>
      <c r="H428" s="36">
        <v>159.83333333333331</v>
      </c>
      <c r="I428" s="36">
        <v>162.41666666666669</v>
      </c>
      <c r="J428" s="36">
        <v>165.93333333333331</v>
      </c>
      <c r="K428" s="31">
        <v>158.9</v>
      </c>
      <c r="L428" s="31">
        <v>152.80000000000001</v>
      </c>
      <c r="M428" s="31">
        <v>21.734269999999999</v>
      </c>
      <c r="N428" s="1"/>
      <c r="O428" s="1"/>
    </row>
    <row r="429" spans="1:15" ht="12.75" customHeight="1">
      <c r="A429" s="33">
        <v>419</v>
      </c>
      <c r="B429" s="53" t="s">
        <v>518</v>
      </c>
      <c r="C429" s="31">
        <v>384</v>
      </c>
      <c r="D429" s="36">
        <v>385</v>
      </c>
      <c r="E429" s="36">
        <v>381</v>
      </c>
      <c r="F429" s="36">
        <v>378</v>
      </c>
      <c r="G429" s="36">
        <v>374</v>
      </c>
      <c r="H429" s="36">
        <v>388</v>
      </c>
      <c r="I429" s="36">
        <v>392</v>
      </c>
      <c r="J429" s="36">
        <v>395</v>
      </c>
      <c r="K429" s="31">
        <v>389</v>
      </c>
      <c r="L429" s="31">
        <v>382</v>
      </c>
      <c r="M429" s="31">
        <v>1.40541</v>
      </c>
      <c r="N429" s="1"/>
      <c r="O429" s="1"/>
    </row>
    <row r="430" spans="1:15" ht="12.75" customHeight="1">
      <c r="A430" s="33">
        <v>420</v>
      </c>
      <c r="B430" s="53" t="s">
        <v>519</v>
      </c>
      <c r="C430" s="31">
        <v>280.05</v>
      </c>
      <c r="D430" s="36">
        <v>279.88333333333333</v>
      </c>
      <c r="E430" s="36">
        <v>274.51666666666665</v>
      </c>
      <c r="F430" s="36">
        <v>268.98333333333335</v>
      </c>
      <c r="G430" s="36">
        <v>263.61666666666667</v>
      </c>
      <c r="H430" s="36">
        <v>285.41666666666663</v>
      </c>
      <c r="I430" s="36">
        <v>290.7833333333333</v>
      </c>
      <c r="J430" s="36">
        <v>296.31666666666661</v>
      </c>
      <c r="K430" s="31">
        <v>285.25</v>
      </c>
      <c r="L430" s="31">
        <v>274.35000000000002</v>
      </c>
      <c r="M430" s="31">
        <v>42.464239999999997</v>
      </c>
      <c r="N430" s="1"/>
      <c r="O430" s="1"/>
    </row>
    <row r="431" spans="1:15" ht="12.75" customHeight="1">
      <c r="A431" s="33">
        <v>421</v>
      </c>
      <c r="B431" s="53" t="s">
        <v>220</v>
      </c>
      <c r="C431" s="31">
        <v>1191.3499999999999</v>
      </c>
      <c r="D431" s="36">
        <v>1193.8166666666666</v>
      </c>
      <c r="E431" s="36">
        <v>1187.2833333333333</v>
      </c>
      <c r="F431" s="36">
        <v>1183.2166666666667</v>
      </c>
      <c r="G431" s="36">
        <v>1176.6833333333334</v>
      </c>
      <c r="H431" s="36">
        <v>1197.8833333333332</v>
      </c>
      <c r="I431" s="36">
        <v>1204.4166666666665</v>
      </c>
      <c r="J431" s="36">
        <v>1208.4833333333331</v>
      </c>
      <c r="K431" s="31">
        <v>1200.3499999999999</v>
      </c>
      <c r="L431" s="31">
        <v>1189.75</v>
      </c>
      <c r="M431" s="31">
        <v>8.8670799999999996</v>
      </c>
      <c r="N431" s="1"/>
      <c r="O431" s="1"/>
    </row>
    <row r="432" spans="1:15" ht="12.75" customHeight="1">
      <c r="A432" s="33">
        <v>422</v>
      </c>
      <c r="B432" s="53" t="s">
        <v>221</v>
      </c>
      <c r="C432" s="31">
        <v>674.7</v>
      </c>
      <c r="D432" s="36">
        <v>671.23333333333335</v>
      </c>
      <c r="E432" s="36">
        <v>666.4666666666667</v>
      </c>
      <c r="F432" s="36">
        <v>658.23333333333335</v>
      </c>
      <c r="G432" s="36">
        <v>653.4666666666667</v>
      </c>
      <c r="H432" s="36">
        <v>679.4666666666667</v>
      </c>
      <c r="I432" s="36">
        <v>684.23333333333335</v>
      </c>
      <c r="J432" s="36">
        <v>692.4666666666667</v>
      </c>
      <c r="K432" s="31">
        <v>676</v>
      </c>
      <c r="L432" s="31">
        <v>663</v>
      </c>
      <c r="M432" s="31">
        <v>7.7822100000000001</v>
      </c>
      <c r="N432" s="1"/>
      <c r="O432" s="1"/>
    </row>
    <row r="433" spans="1:15" ht="12.75" customHeight="1">
      <c r="A433" s="33">
        <v>423</v>
      </c>
      <c r="B433" s="53" t="s">
        <v>520</v>
      </c>
      <c r="C433" s="31">
        <v>3132.95</v>
      </c>
      <c r="D433" s="36">
        <v>3129.3166666666671</v>
      </c>
      <c r="E433" s="36">
        <v>3113.6333333333341</v>
      </c>
      <c r="F433" s="36">
        <v>3094.3166666666671</v>
      </c>
      <c r="G433" s="36">
        <v>3078.6333333333341</v>
      </c>
      <c r="H433" s="36">
        <v>3148.6333333333341</v>
      </c>
      <c r="I433" s="36">
        <v>3164.3166666666675</v>
      </c>
      <c r="J433" s="36">
        <v>3183.6333333333341</v>
      </c>
      <c r="K433" s="31">
        <v>3145</v>
      </c>
      <c r="L433" s="31">
        <v>3110</v>
      </c>
      <c r="M433" s="31">
        <v>0.42823</v>
      </c>
      <c r="N433" s="1"/>
      <c r="O433" s="1"/>
    </row>
    <row r="434" spans="1:15" ht="12.75" customHeight="1">
      <c r="A434" s="33">
        <v>424</v>
      </c>
      <c r="B434" s="53" t="s">
        <v>521</v>
      </c>
      <c r="C434" s="31">
        <v>1222.4000000000001</v>
      </c>
      <c r="D434" s="36">
        <v>1221.7333333333333</v>
      </c>
      <c r="E434" s="36">
        <v>1210.7666666666667</v>
      </c>
      <c r="F434" s="36">
        <v>1199.1333333333332</v>
      </c>
      <c r="G434" s="36">
        <v>1188.1666666666665</v>
      </c>
      <c r="H434" s="36">
        <v>1233.3666666666668</v>
      </c>
      <c r="I434" s="36">
        <v>1244.3333333333335</v>
      </c>
      <c r="J434" s="36">
        <v>1255.9666666666669</v>
      </c>
      <c r="K434" s="31">
        <v>1232.7</v>
      </c>
      <c r="L434" s="31">
        <v>1210.0999999999999</v>
      </c>
      <c r="M434" s="31">
        <v>0.32529999999999998</v>
      </c>
      <c r="N434" s="1"/>
      <c r="O434" s="1"/>
    </row>
    <row r="435" spans="1:15" ht="12.75" customHeight="1">
      <c r="A435" s="33">
        <v>425</v>
      </c>
      <c r="B435" s="53" t="s">
        <v>522</v>
      </c>
      <c r="C435" s="31">
        <v>498.15</v>
      </c>
      <c r="D435" s="36">
        <v>497.18333333333334</v>
      </c>
      <c r="E435" s="36">
        <v>491.9666666666667</v>
      </c>
      <c r="F435" s="36">
        <v>485.78333333333336</v>
      </c>
      <c r="G435" s="36">
        <v>480.56666666666672</v>
      </c>
      <c r="H435" s="36">
        <v>503.36666666666667</v>
      </c>
      <c r="I435" s="36">
        <v>508.58333333333326</v>
      </c>
      <c r="J435" s="36">
        <v>514.76666666666665</v>
      </c>
      <c r="K435" s="31">
        <v>502.4</v>
      </c>
      <c r="L435" s="31">
        <v>491</v>
      </c>
      <c r="M435" s="31">
        <v>4.5492400000000002</v>
      </c>
      <c r="N435" s="1"/>
      <c r="O435" s="1"/>
    </row>
    <row r="436" spans="1:15" ht="12.75" customHeight="1">
      <c r="A436" s="33">
        <v>426</v>
      </c>
      <c r="B436" s="53" t="s">
        <v>523</v>
      </c>
      <c r="C436" s="31">
        <v>373.9</v>
      </c>
      <c r="D436" s="36">
        <v>371.91666666666669</v>
      </c>
      <c r="E436" s="36">
        <v>367.93333333333339</v>
      </c>
      <c r="F436" s="36">
        <v>361.9666666666667</v>
      </c>
      <c r="G436" s="36">
        <v>357.98333333333341</v>
      </c>
      <c r="H436" s="36">
        <v>377.88333333333338</v>
      </c>
      <c r="I436" s="36">
        <v>381.86666666666662</v>
      </c>
      <c r="J436" s="36">
        <v>387.83333333333337</v>
      </c>
      <c r="K436" s="31">
        <v>375.9</v>
      </c>
      <c r="L436" s="31">
        <v>365.95</v>
      </c>
      <c r="M436" s="31">
        <v>2.44278</v>
      </c>
      <c r="N436" s="1"/>
      <c r="O436" s="1"/>
    </row>
    <row r="437" spans="1:15" ht="12.75" customHeight="1">
      <c r="A437" s="33">
        <v>427</v>
      </c>
      <c r="B437" s="53" t="s">
        <v>524</v>
      </c>
      <c r="C437" s="31">
        <v>4123.25</v>
      </c>
      <c r="D437" s="36">
        <v>4129.5</v>
      </c>
      <c r="E437" s="36">
        <v>4067.8</v>
      </c>
      <c r="F437" s="36">
        <v>4012.3500000000004</v>
      </c>
      <c r="G437" s="36">
        <v>3950.6500000000005</v>
      </c>
      <c r="H437" s="36">
        <v>4184.95</v>
      </c>
      <c r="I437" s="36">
        <v>4246.6500000000005</v>
      </c>
      <c r="J437" s="36">
        <v>4302.0999999999995</v>
      </c>
      <c r="K437" s="31">
        <v>4191.2</v>
      </c>
      <c r="L437" s="31">
        <v>4074.05</v>
      </c>
      <c r="M437" s="31">
        <v>2.35636</v>
      </c>
      <c r="N437" s="1"/>
      <c r="O437" s="1"/>
    </row>
    <row r="438" spans="1:15" ht="12.75" customHeight="1">
      <c r="A438" s="33">
        <v>428</v>
      </c>
      <c r="B438" s="53" t="s">
        <v>525</v>
      </c>
      <c r="C438" s="31">
        <v>649.4</v>
      </c>
      <c r="D438" s="36">
        <v>640.21666666666658</v>
      </c>
      <c r="E438" s="36">
        <v>620.98333333333312</v>
      </c>
      <c r="F438" s="36">
        <v>592.56666666666649</v>
      </c>
      <c r="G438" s="36">
        <v>573.33333333333303</v>
      </c>
      <c r="H438" s="36">
        <v>668.63333333333321</v>
      </c>
      <c r="I438" s="36">
        <v>687.86666666666656</v>
      </c>
      <c r="J438" s="36">
        <v>716.2833333333333</v>
      </c>
      <c r="K438" s="31">
        <v>659.45</v>
      </c>
      <c r="L438" s="31">
        <v>611.79999999999995</v>
      </c>
      <c r="M438" s="31">
        <v>13.33986</v>
      </c>
      <c r="N438" s="1"/>
      <c r="O438" s="1"/>
    </row>
    <row r="439" spans="1:15" ht="12.75" customHeight="1">
      <c r="A439" s="33">
        <v>429</v>
      </c>
      <c r="B439" s="53" t="s">
        <v>526</v>
      </c>
      <c r="C439" s="31">
        <v>38.950000000000003</v>
      </c>
      <c r="D439" s="36">
        <v>39.783333333333339</v>
      </c>
      <c r="E439" s="36">
        <v>37.866666666666674</v>
      </c>
      <c r="F439" s="36">
        <v>36.783333333333339</v>
      </c>
      <c r="G439" s="36">
        <v>34.866666666666674</v>
      </c>
      <c r="H439" s="36">
        <v>40.866666666666674</v>
      </c>
      <c r="I439" s="36">
        <v>42.783333333333346</v>
      </c>
      <c r="J439" s="36">
        <v>43.866666666666674</v>
      </c>
      <c r="K439" s="31">
        <v>41.7</v>
      </c>
      <c r="L439" s="31">
        <v>38.700000000000003</v>
      </c>
      <c r="M439" s="31">
        <v>1161.47704</v>
      </c>
      <c r="N439" s="1"/>
      <c r="O439" s="1"/>
    </row>
    <row r="440" spans="1:15" ht="12.75" customHeight="1">
      <c r="A440" s="33">
        <v>430</v>
      </c>
      <c r="B440" s="53" t="s">
        <v>527</v>
      </c>
      <c r="C440" s="31">
        <v>431.45</v>
      </c>
      <c r="D440" s="36">
        <v>429.2166666666667</v>
      </c>
      <c r="E440" s="36">
        <v>420.73333333333341</v>
      </c>
      <c r="F440" s="36">
        <v>410.01666666666671</v>
      </c>
      <c r="G440" s="36">
        <v>401.53333333333342</v>
      </c>
      <c r="H440" s="36">
        <v>439.93333333333339</v>
      </c>
      <c r="I440" s="36">
        <v>448.41666666666674</v>
      </c>
      <c r="J440" s="36">
        <v>459.13333333333338</v>
      </c>
      <c r="K440" s="31">
        <v>437.7</v>
      </c>
      <c r="L440" s="31">
        <v>418.5</v>
      </c>
      <c r="M440" s="31">
        <v>21.453430000000001</v>
      </c>
      <c r="N440" s="1"/>
      <c r="O440" s="1"/>
    </row>
    <row r="441" spans="1:15" ht="12.75" customHeight="1">
      <c r="A441" s="33">
        <v>431</v>
      </c>
      <c r="B441" s="53" t="s">
        <v>222</v>
      </c>
      <c r="C441" s="31">
        <v>750.55</v>
      </c>
      <c r="D441" s="36">
        <v>749.75</v>
      </c>
      <c r="E441" s="36">
        <v>742.8</v>
      </c>
      <c r="F441" s="36">
        <v>735.05</v>
      </c>
      <c r="G441" s="36">
        <v>728.09999999999991</v>
      </c>
      <c r="H441" s="36">
        <v>757.5</v>
      </c>
      <c r="I441" s="36">
        <v>764.45</v>
      </c>
      <c r="J441" s="36">
        <v>772.2</v>
      </c>
      <c r="K441" s="31">
        <v>756.7</v>
      </c>
      <c r="L441" s="31">
        <v>742</v>
      </c>
      <c r="M441" s="31">
        <v>13.965529999999999</v>
      </c>
      <c r="N441" s="1"/>
      <c r="O441" s="1"/>
    </row>
    <row r="442" spans="1:15" ht="12.75" customHeight="1">
      <c r="A442" s="33">
        <v>432</v>
      </c>
      <c r="B442" s="53" t="s">
        <v>859</v>
      </c>
      <c r="C442" s="31">
        <v>529.1</v>
      </c>
      <c r="D442" s="36">
        <v>524.63333333333333</v>
      </c>
      <c r="E442" s="36">
        <v>517.51666666666665</v>
      </c>
      <c r="F442" s="36">
        <v>505.93333333333328</v>
      </c>
      <c r="G442" s="36">
        <v>498.81666666666661</v>
      </c>
      <c r="H442" s="36">
        <v>536.2166666666667</v>
      </c>
      <c r="I442" s="36">
        <v>543.33333333333326</v>
      </c>
      <c r="J442" s="36">
        <v>554.91666666666674</v>
      </c>
      <c r="K442" s="31">
        <v>531.75</v>
      </c>
      <c r="L442" s="31">
        <v>513.04999999999995</v>
      </c>
      <c r="M442" s="31">
        <v>1.45017</v>
      </c>
      <c r="N442" s="1"/>
      <c r="O442" s="1"/>
    </row>
    <row r="443" spans="1:15" ht="12.75" customHeight="1">
      <c r="A443" s="33">
        <v>433</v>
      </c>
      <c r="B443" s="53" t="s">
        <v>532</v>
      </c>
      <c r="C443" s="31">
        <v>914.85</v>
      </c>
      <c r="D443" s="36">
        <v>917.51666666666677</v>
      </c>
      <c r="E443" s="36">
        <v>908.53333333333353</v>
      </c>
      <c r="F443" s="36">
        <v>902.21666666666681</v>
      </c>
      <c r="G443" s="36">
        <v>893.23333333333358</v>
      </c>
      <c r="H443" s="36">
        <v>923.83333333333348</v>
      </c>
      <c r="I443" s="36">
        <v>932.81666666666683</v>
      </c>
      <c r="J443" s="36">
        <v>939.13333333333344</v>
      </c>
      <c r="K443" s="31">
        <v>926.5</v>
      </c>
      <c r="L443" s="31">
        <v>911.2</v>
      </c>
      <c r="M443" s="31">
        <v>2.20356</v>
      </c>
      <c r="N443" s="1"/>
      <c r="O443" s="1"/>
    </row>
    <row r="444" spans="1:15" ht="12.75" customHeight="1">
      <c r="A444" s="33">
        <v>434</v>
      </c>
      <c r="B444" s="53" t="s">
        <v>223</v>
      </c>
      <c r="C444" s="31">
        <v>968.55</v>
      </c>
      <c r="D444" s="36">
        <v>966.36666666666667</v>
      </c>
      <c r="E444" s="36">
        <v>960.7833333333333</v>
      </c>
      <c r="F444" s="36">
        <v>953.01666666666665</v>
      </c>
      <c r="G444" s="36">
        <v>947.43333333333328</v>
      </c>
      <c r="H444" s="36">
        <v>974.13333333333333</v>
      </c>
      <c r="I444" s="36">
        <v>979.71666666666658</v>
      </c>
      <c r="J444" s="36">
        <v>987.48333333333335</v>
      </c>
      <c r="K444" s="31">
        <v>971.95</v>
      </c>
      <c r="L444" s="31">
        <v>958.6</v>
      </c>
      <c r="M444" s="31">
        <v>5.4285899999999998</v>
      </c>
      <c r="N444" s="1"/>
      <c r="O444" s="1"/>
    </row>
    <row r="445" spans="1:15" ht="12.75" customHeight="1">
      <c r="A445" s="33">
        <v>435</v>
      </c>
      <c r="B445" s="53" t="s">
        <v>224</v>
      </c>
      <c r="C445" s="31">
        <v>1683.5</v>
      </c>
      <c r="D445" s="36">
        <v>1697.2666666666667</v>
      </c>
      <c r="E445" s="36">
        <v>1666.5333333333333</v>
      </c>
      <c r="F445" s="36">
        <v>1649.5666666666666</v>
      </c>
      <c r="G445" s="36">
        <v>1618.8333333333333</v>
      </c>
      <c r="H445" s="36">
        <v>1714.2333333333333</v>
      </c>
      <c r="I445" s="36">
        <v>1744.9666666666665</v>
      </c>
      <c r="J445" s="36">
        <v>1761.9333333333334</v>
      </c>
      <c r="K445" s="31">
        <v>1728</v>
      </c>
      <c r="L445" s="31">
        <v>1680.3</v>
      </c>
      <c r="M445" s="31">
        <v>14.946809999999999</v>
      </c>
      <c r="N445" s="1"/>
      <c r="O445" s="1"/>
    </row>
    <row r="446" spans="1:15" ht="12.75" customHeight="1">
      <c r="A446" s="33">
        <v>436</v>
      </c>
      <c r="B446" s="53" t="s">
        <v>229</v>
      </c>
      <c r="C446" s="31">
        <v>3470.15</v>
      </c>
      <c r="D446" s="36">
        <v>3461.4666666666667</v>
      </c>
      <c r="E446" s="36">
        <v>3441.6833333333334</v>
      </c>
      <c r="F446" s="36">
        <v>3413.2166666666667</v>
      </c>
      <c r="G446" s="36">
        <v>3393.4333333333334</v>
      </c>
      <c r="H446" s="36">
        <v>3489.9333333333334</v>
      </c>
      <c r="I446" s="36">
        <v>3509.7166666666672</v>
      </c>
      <c r="J446" s="36">
        <v>3538.1833333333334</v>
      </c>
      <c r="K446" s="31">
        <v>3481.25</v>
      </c>
      <c r="L446" s="31">
        <v>3433</v>
      </c>
      <c r="M446" s="31">
        <v>16.891950000000001</v>
      </c>
      <c r="N446" s="1"/>
      <c r="O446" s="1"/>
    </row>
    <row r="447" spans="1:15" ht="12.75" customHeight="1">
      <c r="A447" s="33">
        <v>437</v>
      </c>
      <c r="B447" s="53" t="s">
        <v>225</v>
      </c>
      <c r="C447" s="31">
        <v>931.85</v>
      </c>
      <c r="D447" s="36">
        <v>930.51666666666677</v>
      </c>
      <c r="E447" s="36">
        <v>926.08333333333348</v>
      </c>
      <c r="F447" s="36">
        <v>920.31666666666672</v>
      </c>
      <c r="G447" s="36">
        <v>915.88333333333344</v>
      </c>
      <c r="H447" s="36">
        <v>936.28333333333353</v>
      </c>
      <c r="I447" s="36">
        <v>940.7166666666667</v>
      </c>
      <c r="J447" s="36">
        <v>946.48333333333358</v>
      </c>
      <c r="K447" s="31">
        <v>934.95</v>
      </c>
      <c r="L447" s="31">
        <v>924.75</v>
      </c>
      <c r="M447" s="31">
        <v>9.0483499999999992</v>
      </c>
      <c r="N447" s="1"/>
      <c r="O447" s="1"/>
    </row>
    <row r="448" spans="1:15" ht="12.75" customHeight="1">
      <c r="A448" s="33">
        <v>438</v>
      </c>
      <c r="B448" s="53" t="s">
        <v>297</v>
      </c>
      <c r="C448" s="31">
        <v>8306.2000000000007</v>
      </c>
      <c r="D448" s="36">
        <v>8329.8666666666668</v>
      </c>
      <c r="E448" s="36">
        <v>8179.7833333333328</v>
      </c>
      <c r="F448" s="36">
        <v>8053.3666666666668</v>
      </c>
      <c r="G448" s="36">
        <v>7903.2833333333328</v>
      </c>
      <c r="H448" s="36">
        <v>8456.2833333333328</v>
      </c>
      <c r="I448" s="36">
        <v>8606.366666666665</v>
      </c>
      <c r="J448" s="36">
        <v>8732.7833333333328</v>
      </c>
      <c r="K448" s="31">
        <v>8479.9500000000007</v>
      </c>
      <c r="L448" s="31">
        <v>8203.4500000000007</v>
      </c>
      <c r="M448" s="31">
        <v>1.2846599999999999</v>
      </c>
      <c r="N448" s="1"/>
      <c r="O448" s="1"/>
    </row>
    <row r="449" spans="1:15" ht="12.75" customHeight="1">
      <c r="A449" s="33">
        <v>439</v>
      </c>
      <c r="B449" s="53" t="s">
        <v>533</v>
      </c>
      <c r="C449" s="31">
        <v>4042.3</v>
      </c>
      <c r="D449" s="36">
        <v>4079.1499999999996</v>
      </c>
      <c r="E449" s="36">
        <v>3994.2999999999993</v>
      </c>
      <c r="F449" s="36">
        <v>3946.2999999999997</v>
      </c>
      <c r="G449" s="36">
        <v>3861.4499999999994</v>
      </c>
      <c r="H449" s="36">
        <v>4127.1499999999996</v>
      </c>
      <c r="I449" s="36">
        <v>4212</v>
      </c>
      <c r="J449" s="36">
        <v>4259.9999999999991</v>
      </c>
      <c r="K449" s="31">
        <v>4164</v>
      </c>
      <c r="L449" s="31">
        <v>4031.15</v>
      </c>
      <c r="M449" s="31">
        <v>2.0252699999999999</v>
      </c>
      <c r="N449" s="1"/>
      <c r="O449" s="1"/>
    </row>
    <row r="450" spans="1:15" ht="12.75" customHeight="1">
      <c r="A450" s="33">
        <v>440</v>
      </c>
      <c r="B450" s="53" t="s">
        <v>534</v>
      </c>
      <c r="C450" s="31">
        <v>469.55</v>
      </c>
      <c r="D450" s="36">
        <v>466.86666666666673</v>
      </c>
      <c r="E450" s="36">
        <v>462.13333333333344</v>
      </c>
      <c r="F450" s="36">
        <v>454.7166666666667</v>
      </c>
      <c r="G450" s="36">
        <v>449.98333333333341</v>
      </c>
      <c r="H450" s="36">
        <v>474.28333333333347</v>
      </c>
      <c r="I450" s="36">
        <v>479.01666666666671</v>
      </c>
      <c r="J450" s="36">
        <v>486.43333333333351</v>
      </c>
      <c r="K450" s="31">
        <v>471.6</v>
      </c>
      <c r="L450" s="31">
        <v>459.45</v>
      </c>
      <c r="M450" s="31">
        <v>62.12256</v>
      </c>
      <c r="N450" s="1"/>
      <c r="O450" s="1"/>
    </row>
    <row r="451" spans="1:15" ht="12.75" customHeight="1">
      <c r="A451" s="33">
        <v>441</v>
      </c>
      <c r="B451" s="53" t="s">
        <v>226</v>
      </c>
      <c r="C451" s="31">
        <v>697.5</v>
      </c>
      <c r="D451" s="36">
        <v>690.4</v>
      </c>
      <c r="E451" s="36">
        <v>681.34999999999991</v>
      </c>
      <c r="F451" s="36">
        <v>665.19999999999993</v>
      </c>
      <c r="G451" s="36">
        <v>656.14999999999986</v>
      </c>
      <c r="H451" s="36">
        <v>706.55</v>
      </c>
      <c r="I451" s="36">
        <v>715.59999999999991</v>
      </c>
      <c r="J451" s="36">
        <v>731.75</v>
      </c>
      <c r="K451" s="31">
        <v>699.45</v>
      </c>
      <c r="L451" s="31">
        <v>674.25</v>
      </c>
      <c r="M451" s="31">
        <v>160.15860000000001</v>
      </c>
      <c r="N451" s="1"/>
      <c r="O451" s="1"/>
    </row>
    <row r="452" spans="1:15" ht="12.75" customHeight="1">
      <c r="A452" s="33">
        <v>442</v>
      </c>
      <c r="B452" s="53" t="s">
        <v>227</v>
      </c>
      <c r="C452" s="31">
        <v>270.8</v>
      </c>
      <c r="D452" s="36">
        <v>266.90000000000003</v>
      </c>
      <c r="E452" s="36">
        <v>262.40000000000009</v>
      </c>
      <c r="F452" s="36">
        <v>254.00000000000006</v>
      </c>
      <c r="G452" s="36">
        <v>249.50000000000011</v>
      </c>
      <c r="H452" s="36">
        <v>275.30000000000007</v>
      </c>
      <c r="I452" s="36">
        <v>279.79999999999995</v>
      </c>
      <c r="J452" s="36">
        <v>288.20000000000005</v>
      </c>
      <c r="K452" s="31">
        <v>271.39999999999998</v>
      </c>
      <c r="L452" s="31">
        <v>258.5</v>
      </c>
      <c r="M452" s="31">
        <v>247.45437000000001</v>
      </c>
      <c r="N452" s="1"/>
      <c r="O452" s="1"/>
    </row>
    <row r="453" spans="1:15" ht="12.75" customHeight="1">
      <c r="A453" s="33">
        <v>443</v>
      </c>
      <c r="B453" s="53" t="s">
        <v>228</v>
      </c>
      <c r="C453" s="31">
        <v>126.85</v>
      </c>
      <c r="D453" s="36">
        <v>126.61666666666667</v>
      </c>
      <c r="E453" s="36">
        <v>126.23333333333335</v>
      </c>
      <c r="F453" s="36">
        <v>125.61666666666667</v>
      </c>
      <c r="G453" s="36">
        <v>125.23333333333335</v>
      </c>
      <c r="H453" s="36">
        <v>127.23333333333335</v>
      </c>
      <c r="I453" s="36">
        <v>127.61666666666667</v>
      </c>
      <c r="J453" s="36">
        <v>128.23333333333335</v>
      </c>
      <c r="K453" s="31">
        <v>127</v>
      </c>
      <c r="L453" s="31">
        <v>126</v>
      </c>
      <c r="M453" s="31">
        <v>183.77842999999999</v>
      </c>
      <c r="N453" s="1"/>
      <c r="O453" s="1"/>
    </row>
    <row r="454" spans="1:15" ht="12.75" customHeight="1">
      <c r="A454" s="33">
        <v>444</v>
      </c>
      <c r="B454" s="53" t="s">
        <v>298</v>
      </c>
      <c r="C454" s="31">
        <v>88.2</v>
      </c>
      <c r="D454" s="36">
        <v>88.666666666666671</v>
      </c>
      <c r="E454" s="36">
        <v>87.583333333333343</v>
      </c>
      <c r="F454" s="36">
        <v>86.966666666666669</v>
      </c>
      <c r="G454" s="36">
        <v>85.88333333333334</v>
      </c>
      <c r="H454" s="36">
        <v>89.283333333333346</v>
      </c>
      <c r="I454" s="36">
        <v>90.366666666666688</v>
      </c>
      <c r="J454" s="36">
        <v>90.983333333333348</v>
      </c>
      <c r="K454" s="31">
        <v>89.75</v>
      </c>
      <c r="L454" s="31">
        <v>88.05</v>
      </c>
      <c r="M454" s="31">
        <v>22.393899999999999</v>
      </c>
      <c r="N454" s="1"/>
      <c r="O454" s="1"/>
    </row>
    <row r="455" spans="1:15" ht="12.75" customHeight="1">
      <c r="A455" s="33">
        <v>445</v>
      </c>
      <c r="B455" s="53" t="s">
        <v>528</v>
      </c>
      <c r="C455" s="31">
        <v>1407.5</v>
      </c>
      <c r="D455" s="36">
        <v>1413.8</v>
      </c>
      <c r="E455" s="36">
        <v>1390.6499999999999</v>
      </c>
      <c r="F455" s="36">
        <v>1373.8</v>
      </c>
      <c r="G455" s="36">
        <v>1350.6499999999999</v>
      </c>
      <c r="H455" s="36">
        <v>1430.6499999999999</v>
      </c>
      <c r="I455" s="36">
        <v>1453.8</v>
      </c>
      <c r="J455" s="36">
        <v>1470.6499999999999</v>
      </c>
      <c r="K455" s="31">
        <v>1436.95</v>
      </c>
      <c r="L455" s="31">
        <v>1396.95</v>
      </c>
      <c r="M455" s="31">
        <v>0.27951999999999999</v>
      </c>
      <c r="N455" s="1"/>
      <c r="O455" s="1"/>
    </row>
    <row r="456" spans="1:15" ht="12.75" customHeight="1">
      <c r="A456" s="33">
        <v>446</v>
      </c>
      <c r="B456" s="53" t="s">
        <v>529</v>
      </c>
      <c r="C456" s="31">
        <v>371.85</v>
      </c>
      <c r="D456" s="36">
        <v>373.38333333333338</v>
      </c>
      <c r="E456" s="36">
        <v>368.36666666666679</v>
      </c>
      <c r="F456" s="36">
        <v>364.88333333333338</v>
      </c>
      <c r="G456" s="36">
        <v>359.86666666666679</v>
      </c>
      <c r="H456" s="36">
        <v>376.86666666666679</v>
      </c>
      <c r="I456" s="36">
        <v>381.88333333333333</v>
      </c>
      <c r="J456" s="36">
        <v>385.36666666666679</v>
      </c>
      <c r="K456" s="31">
        <v>378.4</v>
      </c>
      <c r="L456" s="31">
        <v>369.9</v>
      </c>
      <c r="M456" s="31">
        <v>1.0590999999999999</v>
      </c>
      <c r="N456" s="1"/>
      <c r="O456" s="1"/>
    </row>
    <row r="457" spans="1:15" ht="12.75" customHeight="1">
      <c r="A457" s="33">
        <v>447</v>
      </c>
      <c r="B457" s="53" t="s">
        <v>535</v>
      </c>
      <c r="C457" s="31">
        <v>2602.3000000000002</v>
      </c>
      <c r="D457" s="36">
        <v>2606.4333333333334</v>
      </c>
      <c r="E457" s="36">
        <v>2562.8666666666668</v>
      </c>
      <c r="F457" s="36">
        <v>2523.4333333333334</v>
      </c>
      <c r="G457" s="36">
        <v>2479.8666666666668</v>
      </c>
      <c r="H457" s="36">
        <v>2645.8666666666668</v>
      </c>
      <c r="I457" s="36">
        <v>2689.4333333333334</v>
      </c>
      <c r="J457" s="36">
        <v>2728.8666666666668</v>
      </c>
      <c r="K457" s="31">
        <v>2650</v>
      </c>
      <c r="L457" s="31">
        <v>2567</v>
      </c>
      <c r="M457" s="31">
        <v>0.13566</v>
      </c>
      <c r="N457" s="1"/>
      <c r="O457" s="1"/>
    </row>
    <row r="458" spans="1:15" ht="12.75" customHeight="1">
      <c r="A458" s="33">
        <v>448</v>
      </c>
      <c r="B458" s="53" t="s">
        <v>230</v>
      </c>
      <c r="C458" s="31">
        <v>1202.4000000000001</v>
      </c>
      <c r="D458" s="36">
        <v>1199.1333333333334</v>
      </c>
      <c r="E458" s="36">
        <v>1189.2666666666669</v>
      </c>
      <c r="F458" s="36">
        <v>1176.1333333333334</v>
      </c>
      <c r="G458" s="36">
        <v>1166.2666666666669</v>
      </c>
      <c r="H458" s="36">
        <v>1212.2666666666669</v>
      </c>
      <c r="I458" s="36">
        <v>1222.1333333333332</v>
      </c>
      <c r="J458" s="36">
        <v>1235.2666666666669</v>
      </c>
      <c r="K458" s="31">
        <v>1209</v>
      </c>
      <c r="L458" s="31">
        <v>1186</v>
      </c>
      <c r="M458" s="31">
        <v>9.1079500000000007</v>
      </c>
      <c r="N458" s="1"/>
      <c r="O458" s="1"/>
    </row>
    <row r="459" spans="1:15" ht="12.75" customHeight="1">
      <c r="A459" s="33">
        <v>449</v>
      </c>
      <c r="B459" s="53" t="s">
        <v>536</v>
      </c>
      <c r="C459" s="31">
        <v>802.45</v>
      </c>
      <c r="D459" s="36">
        <v>806.81666666666661</v>
      </c>
      <c r="E459" s="36">
        <v>795.63333333333321</v>
      </c>
      <c r="F459" s="36">
        <v>788.81666666666661</v>
      </c>
      <c r="G459" s="36">
        <v>777.63333333333321</v>
      </c>
      <c r="H459" s="36">
        <v>813.63333333333321</v>
      </c>
      <c r="I459" s="36">
        <v>824.81666666666661</v>
      </c>
      <c r="J459" s="36">
        <v>831.63333333333321</v>
      </c>
      <c r="K459" s="31">
        <v>818</v>
      </c>
      <c r="L459" s="31">
        <v>800</v>
      </c>
      <c r="M459" s="31">
        <v>3.3028200000000001</v>
      </c>
      <c r="N459" s="1"/>
      <c r="O459" s="1"/>
    </row>
    <row r="460" spans="1:15" ht="12.75" customHeight="1">
      <c r="A460" s="33">
        <v>450</v>
      </c>
      <c r="B460" s="53" t="s">
        <v>537</v>
      </c>
      <c r="C460" s="31">
        <v>226.1</v>
      </c>
      <c r="D460" s="36">
        <v>222.36666666666665</v>
      </c>
      <c r="E460" s="36">
        <v>207.43333333333328</v>
      </c>
      <c r="F460" s="36">
        <v>188.76666666666662</v>
      </c>
      <c r="G460" s="36">
        <v>173.83333333333326</v>
      </c>
      <c r="H460" s="36">
        <v>241.0333333333333</v>
      </c>
      <c r="I460" s="36">
        <v>255.96666666666664</v>
      </c>
      <c r="J460" s="36">
        <v>274.63333333333333</v>
      </c>
      <c r="K460" s="31">
        <v>237.3</v>
      </c>
      <c r="L460" s="31">
        <v>203.7</v>
      </c>
      <c r="M460" s="31">
        <v>506.65996999999999</v>
      </c>
      <c r="N460" s="1"/>
      <c r="O460" s="1"/>
    </row>
    <row r="461" spans="1:15" ht="12.75" customHeight="1">
      <c r="A461" s="33">
        <v>451</v>
      </c>
      <c r="B461" s="53" t="s">
        <v>208</v>
      </c>
      <c r="C461" s="31">
        <v>971.55</v>
      </c>
      <c r="D461" s="36">
        <v>969.18333333333339</v>
      </c>
      <c r="E461" s="36">
        <v>962.41666666666674</v>
      </c>
      <c r="F461" s="36">
        <v>953.2833333333333</v>
      </c>
      <c r="G461" s="36">
        <v>946.51666666666665</v>
      </c>
      <c r="H461" s="36">
        <v>978.31666666666683</v>
      </c>
      <c r="I461" s="36">
        <v>985.08333333333348</v>
      </c>
      <c r="J461" s="36">
        <v>994.21666666666692</v>
      </c>
      <c r="K461" s="31">
        <v>975.95</v>
      </c>
      <c r="L461" s="31">
        <v>960.05</v>
      </c>
      <c r="M461" s="31">
        <v>3.01132</v>
      </c>
      <c r="N461" s="1"/>
      <c r="O461" s="1"/>
    </row>
    <row r="462" spans="1:15" ht="12.75" customHeight="1">
      <c r="A462" s="33">
        <v>452</v>
      </c>
      <c r="B462" s="53" t="s">
        <v>538</v>
      </c>
      <c r="C462" s="31">
        <v>2574.5500000000002</v>
      </c>
      <c r="D462" s="36">
        <v>2589.5666666666671</v>
      </c>
      <c r="E462" s="36">
        <v>2525.983333333334</v>
      </c>
      <c r="F462" s="36">
        <v>2477.416666666667</v>
      </c>
      <c r="G462" s="36">
        <v>2413.8333333333339</v>
      </c>
      <c r="H462" s="36">
        <v>2638.1333333333341</v>
      </c>
      <c r="I462" s="36">
        <v>2701.7166666666672</v>
      </c>
      <c r="J462" s="36">
        <v>2750.2833333333342</v>
      </c>
      <c r="K462" s="31">
        <v>2653.15</v>
      </c>
      <c r="L462" s="31">
        <v>2541</v>
      </c>
      <c r="M462" s="31">
        <v>2.7715200000000002</v>
      </c>
      <c r="N462" s="1"/>
      <c r="O462" s="1"/>
    </row>
    <row r="463" spans="1:15" ht="12.75" customHeight="1">
      <c r="A463" s="33">
        <v>453</v>
      </c>
      <c r="B463" s="53" t="s">
        <v>539</v>
      </c>
      <c r="C463" s="31">
        <v>2920.05</v>
      </c>
      <c r="D463" s="36">
        <v>2921.9666666666667</v>
      </c>
      <c r="E463" s="36">
        <v>2900.0833333333335</v>
      </c>
      <c r="F463" s="36">
        <v>2880.1166666666668</v>
      </c>
      <c r="G463" s="36">
        <v>2858.2333333333336</v>
      </c>
      <c r="H463" s="36">
        <v>2941.9333333333334</v>
      </c>
      <c r="I463" s="36">
        <v>2963.8166666666666</v>
      </c>
      <c r="J463" s="36">
        <v>2983.7833333333333</v>
      </c>
      <c r="K463" s="31">
        <v>2943.85</v>
      </c>
      <c r="L463" s="31">
        <v>2902</v>
      </c>
      <c r="M463" s="31">
        <v>1.2593300000000001</v>
      </c>
      <c r="N463" s="1"/>
      <c r="O463" s="1"/>
    </row>
    <row r="464" spans="1:15" ht="12.75" customHeight="1">
      <c r="A464" s="33">
        <v>454</v>
      </c>
      <c r="B464" s="53" t="s">
        <v>231</v>
      </c>
      <c r="C464" s="31">
        <v>3442.4</v>
      </c>
      <c r="D464" s="36">
        <v>3428.5666666666671</v>
      </c>
      <c r="E464" s="36">
        <v>3411.1833333333343</v>
      </c>
      <c r="F464" s="36">
        <v>3379.9666666666672</v>
      </c>
      <c r="G464" s="36">
        <v>3362.5833333333344</v>
      </c>
      <c r="H464" s="36">
        <v>3459.7833333333342</v>
      </c>
      <c r="I464" s="36">
        <v>3477.1666666666665</v>
      </c>
      <c r="J464" s="36">
        <v>3508.3833333333341</v>
      </c>
      <c r="K464" s="31">
        <v>3445.95</v>
      </c>
      <c r="L464" s="31">
        <v>3397.35</v>
      </c>
      <c r="M464" s="31">
        <v>7.3352399999999998</v>
      </c>
      <c r="N464" s="1"/>
      <c r="O464" s="1"/>
    </row>
    <row r="465" spans="1:15" ht="12.75" customHeight="1">
      <c r="A465" s="33">
        <v>455</v>
      </c>
      <c r="B465" s="53" t="s">
        <v>232</v>
      </c>
      <c r="C465" s="31">
        <v>2079</v>
      </c>
      <c r="D465" s="36">
        <v>2085.4833333333331</v>
      </c>
      <c r="E465" s="36">
        <v>2065.7666666666664</v>
      </c>
      <c r="F465" s="36">
        <v>2052.5333333333333</v>
      </c>
      <c r="G465" s="36">
        <v>2032.8166666666666</v>
      </c>
      <c r="H465" s="36">
        <v>2098.7166666666662</v>
      </c>
      <c r="I465" s="36">
        <v>2118.4333333333325</v>
      </c>
      <c r="J465" s="36">
        <v>2131.6666666666661</v>
      </c>
      <c r="K465" s="31">
        <v>2105.1999999999998</v>
      </c>
      <c r="L465" s="31">
        <v>2072.25</v>
      </c>
      <c r="M465" s="31">
        <v>3.06047</v>
      </c>
      <c r="N465" s="1"/>
      <c r="O465" s="1"/>
    </row>
    <row r="466" spans="1:15" ht="12.75" customHeight="1">
      <c r="A466" s="33">
        <v>456</v>
      </c>
      <c r="B466" s="53" t="s">
        <v>299</v>
      </c>
      <c r="C466" s="31">
        <v>844.05</v>
      </c>
      <c r="D466" s="36">
        <v>842.33333333333337</v>
      </c>
      <c r="E466" s="36">
        <v>819.66666666666674</v>
      </c>
      <c r="F466" s="36">
        <v>795.28333333333342</v>
      </c>
      <c r="G466" s="36">
        <v>772.61666666666679</v>
      </c>
      <c r="H466" s="36">
        <v>866.7166666666667</v>
      </c>
      <c r="I466" s="36">
        <v>889.38333333333344</v>
      </c>
      <c r="J466" s="36">
        <v>913.76666666666665</v>
      </c>
      <c r="K466" s="31">
        <v>865</v>
      </c>
      <c r="L466" s="31">
        <v>817.95</v>
      </c>
      <c r="M466" s="31">
        <v>9.6287900000000004</v>
      </c>
      <c r="N466" s="1"/>
      <c r="O466" s="1"/>
    </row>
    <row r="467" spans="1:15" ht="12.75" customHeight="1">
      <c r="A467" s="33">
        <v>457</v>
      </c>
      <c r="B467" s="53" t="s">
        <v>540</v>
      </c>
      <c r="C467" s="31">
        <v>844.95</v>
      </c>
      <c r="D467" s="36">
        <v>847.2833333333333</v>
      </c>
      <c r="E467" s="36">
        <v>836.76666666666665</v>
      </c>
      <c r="F467" s="36">
        <v>828.58333333333337</v>
      </c>
      <c r="G467" s="36">
        <v>818.06666666666672</v>
      </c>
      <c r="H467" s="36">
        <v>855.46666666666658</v>
      </c>
      <c r="I467" s="36">
        <v>865.98333333333323</v>
      </c>
      <c r="J467" s="36">
        <v>874.16666666666652</v>
      </c>
      <c r="K467" s="31">
        <v>857.8</v>
      </c>
      <c r="L467" s="31">
        <v>839.1</v>
      </c>
      <c r="M467" s="31">
        <v>0.17100000000000001</v>
      </c>
      <c r="N467" s="1"/>
      <c r="O467" s="1"/>
    </row>
    <row r="468" spans="1:15" ht="12.75" customHeight="1">
      <c r="A468" s="33">
        <v>458</v>
      </c>
      <c r="B468" s="53" t="s">
        <v>233</v>
      </c>
      <c r="C468" s="31">
        <v>2671.75</v>
      </c>
      <c r="D468" s="36">
        <v>2666.7666666666669</v>
      </c>
      <c r="E468" s="36">
        <v>2650.0333333333338</v>
      </c>
      <c r="F468" s="36">
        <v>2628.3166666666671</v>
      </c>
      <c r="G468" s="36">
        <v>2611.5833333333339</v>
      </c>
      <c r="H468" s="36">
        <v>2688.4833333333336</v>
      </c>
      <c r="I468" s="36">
        <v>2705.2166666666662</v>
      </c>
      <c r="J468" s="36">
        <v>2726.9333333333334</v>
      </c>
      <c r="K468" s="31">
        <v>2683.5</v>
      </c>
      <c r="L468" s="31">
        <v>2645.05</v>
      </c>
      <c r="M468" s="31">
        <v>5.3597200000000003</v>
      </c>
      <c r="N468" s="1"/>
      <c r="O468" s="1"/>
    </row>
    <row r="469" spans="1:15" ht="12.75" customHeight="1">
      <c r="A469" s="33">
        <v>459</v>
      </c>
      <c r="B469" s="53" t="s">
        <v>300</v>
      </c>
      <c r="C469" s="31">
        <v>36.6</v>
      </c>
      <c r="D469" s="36">
        <v>36.75</v>
      </c>
      <c r="E469" s="36">
        <v>36.35</v>
      </c>
      <c r="F469" s="36">
        <v>36.1</v>
      </c>
      <c r="G469" s="36">
        <v>35.700000000000003</v>
      </c>
      <c r="H469" s="36">
        <v>37</v>
      </c>
      <c r="I469" s="36">
        <v>37.400000000000006</v>
      </c>
      <c r="J469" s="36">
        <v>37.65</v>
      </c>
      <c r="K469" s="31">
        <v>37.15</v>
      </c>
      <c r="L469" s="31">
        <v>36.5</v>
      </c>
      <c r="M469" s="31">
        <v>62.945349999999998</v>
      </c>
      <c r="N469" s="1"/>
      <c r="O469" s="1"/>
    </row>
    <row r="470" spans="1:15" ht="12.75" customHeight="1">
      <c r="A470" s="33">
        <v>460</v>
      </c>
      <c r="B470" s="53" t="s">
        <v>541</v>
      </c>
      <c r="C470" s="31">
        <v>379.25</v>
      </c>
      <c r="D470" s="36">
        <v>377.13333333333338</v>
      </c>
      <c r="E470" s="36">
        <v>373.31666666666678</v>
      </c>
      <c r="F470" s="36">
        <v>367.38333333333338</v>
      </c>
      <c r="G470" s="36">
        <v>363.56666666666678</v>
      </c>
      <c r="H470" s="36">
        <v>383.06666666666678</v>
      </c>
      <c r="I470" s="36">
        <v>386.88333333333338</v>
      </c>
      <c r="J470" s="36">
        <v>392.81666666666678</v>
      </c>
      <c r="K470" s="31">
        <v>380.95</v>
      </c>
      <c r="L470" s="31">
        <v>371.2</v>
      </c>
      <c r="M470" s="31">
        <v>4.8210899999999999</v>
      </c>
      <c r="N470" s="1"/>
      <c r="O470" s="1"/>
    </row>
    <row r="471" spans="1:15" ht="12.75" customHeight="1">
      <c r="A471" s="33">
        <v>461</v>
      </c>
      <c r="B471" s="53" t="s">
        <v>542</v>
      </c>
      <c r="C471" s="31">
        <v>411.55</v>
      </c>
      <c r="D471" s="36">
        <v>413.76666666666665</v>
      </c>
      <c r="E471" s="36">
        <v>408.0333333333333</v>
      </c>
      <c r="F471" s="36">
        <v>404.51666666666665</v>
      </c>
      <c r="G471" s="36">
        <v>398.7833333333333</v>
      </c>
      <c r="H471" s="36">
        <v>417.2833333333333</v>
      </c>
      <c r="I471" s="36">
        <v>423.01666666666665</v>
      </c>
      <c r="J471" s="36">
        <v>426.5333333333333</v>
      </c>
      <c r="K471" s="31">
        <v>419.5</v>
      </c>
      <c r="L471" s="31">
        <v>410.25</v>
      </c>
      <c r="M471" s="31">
        <v>1.83107</v>
      </c>
      <c r="N471" s="1"/>
      <c r="O471" s="1"/>
    </row>
    <row r="472" spans="1:15" ht="12.75" customHeight="1">
      <c r="A472" s="33">
        <v>462</v>
      </c>
      <c r="B472" s="53" t="s">
        <v>530</v>
      </c>
      <c r="C472" s="31">
        <v>763.6</v>
      </c>
      <c r="D472" s="36">
        <v>763.66666666666663</v>
      </c>
      <c r="E472" s="36">
        <v>758.93333333333328</v>
      </c>
      <c r="F472" s="36">
        <v>754.26666666666665</v>
      </c>
      <c r="G472" s="36">
        <v>749.5333333333333</v>
      </c>
      <c r="H472" s="36">
        <v>768.33333333333326</v>
      </c>
      <c r="I472" s="36">
        <v>773.06666666666661</v>
      </c>
      <c r="J472" s="36">
        <v>777.73333333333323</v>
      </c>
      <c r="K472" s="31">
        <v>768.4</v>
      </c>
      <c r="L472" s="31">
        <v>759</v>
      </c>
      <c r="M472" s="31">
        <v>0.28727999999999998</v>
      </c>
      <c r="N472" s="1"/>
      <c r="O472" s="1"/>
    </row>
    <row r="473" spans="1:15" ht="12.75" customHeight="1">
      <c r="A473" s="33">
        <v>463</v>
      </c>
      <c r="B473" s="53" t="s">
        <v>301</v>
      </c>
      <c r="C473" s="31">
        <v>3421.75</v>
      </c>
      <c r="D473" s="36">
        <v>3425.0666666666671</v>
      </c>
      <c r="E473" s="36">
        <v>3372.2833333333342</v>
      </c>
      <c r="F473" s="36">
        <v>3322.8166666666671</v>
      </c>
      <c r="G473" s="36">
        <v>3270.0333333333342</v>
      </c>
      <c r="H473" s="36">
        <v>3474.5333333333342</v>
      </c>
      <c r="I473" s="36">
        <v>3527.3166666666671</v>
      </c>
      <c r="J473" s="36">
        <v>3576.7833333333342</v>
      </c>
      <c r="K473" s="31">
        <v>3477.85</v>
      </c>
      <c r="L473" s="31">
        <v>3375.6</v>
      </c>
      <c r="M473" s="31">
        <v>1.44251</v>
      </c>
      <c r="N473" s="1"/>
      <c r="O473" s="1"/>
    </row>
    <row r="474" spans="1:15" ht="12.75" customHeight="1">
      <c r="A474" s="33">
        <v>464</v>
      </c>
      <c r="B474" s="53" t="s">
        <v>531</v>
      </c>
      <c r="C474" s="31">
        <v>42.05</v>
      </c>
      <c r="D474" s="36">
        <v>42.18333333333333</v>
      </c>
      <c r="E474" s="36">
        <v>41.566666666666663</v>
      </c>
      <c r="F474" s="36">
        <v>41.083333333333336</v>
      </c>
      <c r="G474" s="36">
        <v>40.466666666666669</v>
      </c>
      <c r="H474" s="36">
        <v>42.666666666666657</v>
      </c>
      <c r="I474" s="36">
        <v>43.283333333333317</v>
      </c>
      <c r="J474" s="36">
        <v>43.766666666666652</v>
      </c>
      <c r="K474" s="31">
        <v>42.8</v>
      </c>
      <c r="L474" s="31">
        <v>41.7</v>
      </c>
      <c r="M474" s="31">
        <v>60.797559999999997</v>
      </c>
      <c r="N474" s="1"/>
      <c r="O474" s="1"/>
    </row>
    <row r="475" spans="1:15" ht="12.75" customHeight="1">
      <c r="A475" s="33">
        <v>465</v>
      </c>
      <c r="B475" s="53" t="s">
        <v>234</v>
      </c>
      <c r="C475" s="31">
        <v>1824.1</v>
      </c>
      <c r="D475" s="36">
        <v>1817.6833333333334</v>
      </c>
      <c r="E475" s="36">
        <v>1805.4166666666667</v>
      </c>
      <c r="F475" s="36">
        <v>1786.7333333333333</v>
      </c>
      <c r="G475" s="36">
        <v>1774.4666666666667</v>
      </c>
      <c r="H475" s="36">
        <v>1836.3666666666668</v>
      </c>
      <c r="I475" s="36">
        <v>1848.6333333333332</v>
      </c>
      <c r="J475" s="36">
        <v>1867.3166666666668</v>
      </c>
      <c r="K475" s="31">
        <v>1829.95</v>
      </c>
      <c r="L475" s="31">
        <v>1799</v>
      </c>
      <c r="M475" s="31">
        <v>9.5714100000000002</v>
      </c>
      <c r="N475" s="1"/>
      <c r="O475" s="1"/>
    </row>
    <row r="476" spans="1:15" ht="12.75" customHeight="1">
      <c r="A476" s="33">
        <v>466</v>
      </c>
      <c r="B476" s="53" t="s">
        <v>543</v>
      </c>
      <c r="C476" s="31">
        <v>37.75</v>
      </c>
      <c r="D476" s="36">
        <v>37.633333333333333</v>
      </c>
      <c r="E476" s="36">
        <v>36.866666666666667</v>
      </c>
      <c r="F476" s="36">
        <v>35.983333333333334</v>
      </c>
      <c r="G476" s="36">
        <v>35.216666666666669</v>
      </c>
      <c r="H476" s="36">
        <v>38.516666666666666</v>
      </c>
      <c r="I476" s="36">
        <v>39.283333333333331</v>
      </c>
      <c r="J476" s="36">
        <v>40.166666666666664</v>
      </c>
      <c r="K476" s="31">
        <v>38.4</v>
      </c>
      <c r="L476" s="31">
        <v>36.75</v>
      </c>
      <c r="M476" s="31">
        <v>156.41138000000001</v>
      </c>
      <c r="N476" s="1"/>
      <c r="O476" s="1"/>
    </row>
    <row r="477" spans="1:15" ht="12.75" customHeight="1">
      <c r="A477" s="33">
        <v>467</v>
      </c>
      <c r="B477" s="53" t="s">
        <v>544</v>
      </c>
      <c r="C477" s="31">
        <v>445.1</v>
      </c>
      <c r="D477" s="36">
        <v>446.75</v>
      </c>
      <c r="E477" s="36">
        <v>442.35</v>
      </c>
      <c r="F477" s="36">
        <v>439.6</v>
      </c>
      <c r="G477" s="36">
        <v>435.20000000000005</v>
      </c>
      <c r="H477" s="36">
        <v>449.5</v>
      </c>
      <c r="I477" s="36">
        <v>453.9</v>
      </c>
      <c r="J477" s="36">
        <v>456.65</v>
      </c>
      <c r="K477" s="31">
        <v>451.15</v>
      </c>
      <c r="L477" s="31">
        <v>444</v>
      </c>
      <c r="M477" s="31">
        <v>0.44591999999999998</v>
      </c>
      <c r="N477" s="1"/>
      <c r="O477" s="1"/>
    </row>
    <row r="478" spans="1:15" ht="12.75" customHeight="1">
      <c r="A478" s="33">
        <v>468</v>
      </c>
      <c r="B478" s="53" t="s">
        <v>236</v>
      </c>
      <c r="C478" s="31">
        <v>8726.5</v>
      </c>
      <c r="D478" s="36">
        <v>8683.4166666666661</v>
      </c>
      <c r="E478" s="36">
        <v>8631.3333333333321</v>
      </c>
      <c r="F478" s="36">
        <v>8536.1666666666661</v>
      </c>
      <c r="G478" s="36">
        <v>8484.0833333333321</v>
      </c>
      <c r="H478" s="36">
        <v>8778.5833333333321</v>
      </c>
      <c r="I478" s="36">
        <v>8830.6666666666642</v>
      </c>
      <c r="J478" s="36">
        <v>8925.8333333333321</v>
      </c>
      <c r="K478" s="31">
        <v>8735.5</v>
      </c>
      <c r="L478" s="31">
        <v>8588.25</v>
      </c>
      <c r="M478" s="31">
        <v>3.4333499999999999</v>
      </c>
      <c r="N478" s="1"/>
      <c r="O478" s="1"/>
    </row>
    <row r="479" spans="1:15" ht="12.75" customHeight="1">
      <c r="A479" s="33">
        <v>469</v>
      </c>
      <c r="B479" s="53" t="s">
        <v>302</v>
      </c>
      <c r="C479" s="31">
        <v>108.2</v>
      </c>
      <c r="D479" s="36">
        <v>108.23333333333335</v>
      </c>
      <c r="E479" s="36">
        <v>106.56666666666669</v>
      </c>
      <c r="F479" s="36">
        <v>104.93333333333334</v>
      </c>
      <c r="G479" s="36">
        <v>103.26666666666668</v>
      </c>
      <c r="H479" s="36">
        <v>109.8666666666667</v>
      </c>
      <c r="I479" s="36">
        <v>111.53333333333336</v>
      </c>
      <c r="J479" s="36">
        <v>113.16666666666671</v>
      </c>
      <c r="K479" s="31">
        <v>109.9</v>
      </c>
      <c r="L479" s="31">
        <v>106.6</v>
      </c>
      <c r="M479" s="31">
        <v>143.94577000000001</v>
      </c>
      <c r="N479" s="1"/>
      <c r="O479" s="1"/>
    </row>
    <row r="480" spans="1:15" ht="12.75" customHeight="1">
      <c r="A480" s="33">
        <v>470</v>
      </c>
      <c r="B480" s="53" t="s">
        <v>235</v>
      </c>
      <c r="C480" s="31">
        <v>1612.35</v>
      </c>
      <c r="D480" s="36">
        <v>1605.4666666666665</v>
      </c>
      <c r="E480" s="36">
        <v>1587.883333333333</v>
      </c>
      <c r="F480" s="36">
        <v>1563.4166666666665</v>
      </c>
      <c r="G480" s="36">
        <v>1545.833333333333</v>
      </c>
      <c r="H480" s="36">
        <v>1629.9333333333329</v>
      </c>
      <c r="I480" s="36">
        <v>1647.5166666666664</v>
      </c>
      <c r="J480" s="36">
        <v>1671.9833333333329</v>
      </c>
      <c r="K480" s="31">
        <v>1623.05</v>
      </c>
      <c r="L480" s="31">
        <v>1581</v>
      </c>
      <c r="M480" s="31">
        <v>3.1450100000000001</v>
      </c>
      <c r="N480" s="1"/>
      <c r="O480" s="1"/>
    </row>
    <row r="481" spans="1:15" ht="12.75" customHeight="1">
      <c r="A481" s="33">
        <v>471</v>
      </c>
      <c r="B481" s="31" t="s">
        <v>176</v>
      </c>
      <c r="C481" s="36">
        <v>1041.1500000000001</v>
      </c>
      <c r="D481" s="36">
        <v>1039.3999999999999</v>
      </c>
      <c r="E481" s="36">
        <v>1033.7999999999997</v>
      </c>
      <c r="F481" s="36">
        <v>1026.4499999999998</v>
      </c>
      <c r="G481" s="36">
        <v>1020.8499999999997</v>
      </c>
      <c r="H481" s="36">
        <v>1046.7499999999998</v>
      </c>
      <c r="I481" s="36">
        <v>1052.3499999999997</v>
      </c>
      <c r="J481" s="31">
        <v>1059.6999999999998</v>
      </c>
      <c r="K481" s="31">
        <v>1045</v>
      </c>
      <c r="L481" s="31">
        <v>1032.05</v>
      </c>
      <c r="M481" s="53">
        <v>6.38605</v>
      </c>
      <c r="N481" s="1"/>
      <c r="O481" s="1"/>
    </row>
    <row r="482" spans="1:15" ht="12.75" customHeight="1">
      <c r="A482" s="33">
        <v>472</v>
      </c>
      <c r="B482" s="31" t="s">
        <v>545</v>
      </c>
      <c r="C482" s="36">
        <v>675.5</v>
      </c>
      <c r="D482" s="36">
        <v>679.33333333333337</v>
      </c>
      <c r="E482" s="36">
        <v>668.66666666666674</v>
      </c>
      <c r="F482" s="36">
        <v>661.83333333333337</v>
      </c>
      <c r="G482" s="36">
        <v>651.16666666666674</v>
      </c>
      <c r="H482" s="36">
        <v>686.16666666666674</v>
      </c>
      <c r="I482" s="36">
        <v>696.83333333333348</v>
      </c>
      <c r="J482" s="31">
        <v>703.66666666666674</v>
      </c>
      <c r="K482" s="31">
        <v>690</v>
      </c>
      <c r="L482" s="31">
        <v>672.5</v>
      </c>
      <c r="M482" s="53">
        <v>3.6070899999999999</v>
      </c>
      <c r="N482" s="1"/>
      <c r="O482" s="1"/>
    </row>
    <row r="483" spans="1:15" ht="12.75" customHeight="1">
      <c r="A483" s="33">
        <v>473</v>
      </c>
      <c r="B483" s="31" t="s">
        <v>237</v>
      </c>
      <c r="C483" s="31">
        <v>563.54999999999995</v>
      </c>
      <c r="D483" s="36">
        <v>561.51666666666677</v>
      </c>
      <c r="E483" s="36">
        <v>558.18333333333351</v>
      </c>
      <c r="F483" s="36">
        <v>552.81666666666672</v>
      </c>
      <c r="G483" s="36">
        <v>549.48333333333346</v>
      </c>
      <c r="H483" s="36">
        <v>566.88333333333355</v>
      </c>
      <c r="I483" s="36">
        <v>570.21666666666681</v>
      </c>
      <c r="J483" s="36">
        <v>575.5833333333336</v>
      </c>
      <c r="K483" s="31">
        <v>564.85</v>
      </c>
      <c r="L483" s="31">
        <v>556.15</v>
      </c>
      <c r="M483" s="31">
        <v>12.8489</v>
      </c>
      <c r="N483" s="1"/>
      <c r="O483" s="1"/>
    </row>
    <row r="484" spans="1:15" ht="12.75" customHeight="1">
      <c r="A484" s="33">
        <v>474</v>
      </c>
      <c r="B484" s="31" t="s">
        <v>546</v>
      </c>
      <c r="C484" s="36">
        <v>791.7</v>
      </c>
      <c r="D484" s="36">
        <v>793.1</v>
      </c>
      <c r="E484" s="36">
        <v>786.7</v>
      </c>
      <c r="F484" s="36">
        <v>781.7</v>
      </c>
      <c r="G484" s="36">
        <v>775.30000000000007</v>
      </c>
      <c r="H484" s="36">
        <v>798.1</v>
      </c>
      <c r="I484" s="36">
        <v>804.49999999999989</v>
      </c>
      <c r="J484" s="31">
        <v>809.5</v>
      </c>
      <c r="K484" s="31">
        <v>799.5</v>
      </c>
      <c r="L484" s="31">
        <v>788.1</v>
      </c>
      <c r="M484" s="53">
        <v>2.97017</v>
      </c>
      <c r="N484" s="1"/>
      <c r="O484" s="1"/>
    </row>
    <row r="485" spans="1:15" ht="12.75" customHeight="1">
      <c r="A485" s="33">
        <v>475</v>
      </c>
      <c r="B485" s="31" t="s">
        <v>549</v>
      </c>
      <c r="C485" s="31">
        <v>608.45000000000005</v>
      </c>
      <c r="D485" s="36">
        <v>610.05000000000007</v>
      </c>
      <c r="E485" s="36">
        <v>605.10000000000014</v>
      </c>
      <c r="F485" s="36">
        <v>601.75000000000011</v>
      </c>
      <c r="G485" s="36">
        <v>596.80000000000018</v>
      </c>
      <c r="H485" s="36">
        <v>613.40000000000009</v>
      </c>
      <c r="I485" s="36">
        <v>618.35000000000014</v>
      </c>
      <c r="J485" s="36">
        <v>621.70000000000005</v>
      </c>
      <c r="K485" s="31">
        <v>615</v>
      </c>
      <c r="L485" s="31">
        <v>606.70000000000005</v>
      </c>
      <c r="M485" s="31">
        <v>3.0849500000000001</v>
      </c>
      <c r="N485" s="1"/>
      <c r="O485" s="1"/>
    </row>
    <row r="486" spans="1:15" ht="12.75" customHeight="1">
      <c r="A486" s="33">
        <v>476</v>
      </c>
      <c r="B486" s="31" t="s">
        <v>550</v>
      </c>
      <c r="C486" s="36">
        <v>418.6</v>
      </c>
      <c r="D486" s="36">
        <v>419.83333333333331</v>
      </c>
      <c r="E486" s="36">
        <v>414.86666666666662</v>
      </c>
      <c r="F486" s="36">
        <v>411.13333333333333</v>
      </c>
      <c r="G486" s="36">
        <v>406.16666666666663</v>
      </c>
      <c r="H486" s="36">
        <v>423.56666666666661</v>
      </c>
      <c r="I486" s="36">
        <v>428.5333333333333</v>
      </c>
      <c r="J486" s="36">
        <v>432.26666666666659</v>
      </c>
      <c r="K486" s="31">
        <v>424.8</v>
      </c>
      <c r="L486" s="31">
        <v>416.1</v>
      </c>
      <c r="M486" s="31">
        <v>3.2039200000000001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416.3</v>
      </c>
      <c r="D487" s="36">
        <v>418.7166666666667</v>
      </c>
      <c r="E487" s="36">
        <v>410.93333333333339</v>
      </c>
      <c r="F487" s="36">
        <v>405.56666666666672</v>
      </c>
      <c r="G487" s="36">
        <v>397.78333333333342</v>
      </c>
      <c r="H487" s="36">
        <v>424.08333333333337</v>
      </c>
      <c r="I487" s="36">
        <v>431.86666666666667</v>
      </c>
      <c r="J487" s="36">
        <v>437.23333333333335</v>
      </c>
      <c r="K487" s="31">
        <v>426.5</v>
      </c>
      <c r="L487" s="31">
        <v>413.35</v>
      </c>
      <c r="M487" s="31">
        <v>3.9000300000000001</v>
      </c>
      <c r="N487" s="1"/>
      <c r="O487" s="1"/>
    </row>
    <row r="488" spans="1:15" ht="12.75" customHeight="1">
      <c r="A488" s="33">
        <v>478</v>
      </c>
      <c r="B488" s="31" t="s">
        <v>552</v>
      </c>
      <c r="C488" s="36">
        <v>546.1</v>
      </c>
      <c r="D488" s="36">
        <v>549.73333333333323</v>
      </c>
      <c r="E488" s="36">
        <v>539.21666666666647</v>
      </c>
      <c r="F488" s="36">
        <v>532.33333333333326</v>
      </c>
      <c r="G488" s="36">
        <v>521.81666666666649</v>
      </c>
      <c r="H488" s="36">
        <v>556.61666666666645</v>
      </c>
      <c r="I488" s="36">
        <v>567.1333333333331</v>
      </c>
      <c r="J488" s="36">
        <v>574.01666666666642</v>
      </c>
      <c r="K488" s="31">
        <v>560.25</v>
      </c>
      <c r="L488" s="31">
        <v>542.85</v>
      </c>
      <c r="M488" s="31">
        <v>3.7876099999999999</v>
      </c>
      <c r="N488" s="1"/>
      <c r="O488" s="1"/>
    </row>
    <row r="489" spans="1:15" ht="12.75" customHeight="1">
      <c r="A489" s="33">
        <v>479</v>
      </c>
      <c r="B489" s="53" t="s">
        <v>303</v>
      </c>
      <c r="C489" s="31">
        <v>1059.95</v>
      </c>
      <c r="D489" s="36">
        <v>1062.95</v>
      </c>
      <c r="E489" s="36">
        <v>1050.9000000000001</v>
      </c>
      <c r="F489" s="36">
        <v>1041.8500000000001</v>
      </c>
      <c r="G489" s="36">
        <v>1029.8000000000002</v>
      </c>
      <c r="H489" s="36">
        <v>1072</v>
      </c>
      <c r="I489" s="36">
        <v>1084.0499999999997</v>
      </c>
      <c r="J489" s="36">
        <v>1093.0999999999999</v>
      </c>
      <c r="K489" s="31">
        <v>1075</v>
      </c>
      <c r="L489" s="31">
        <v>1053.9000000000001</v>
      </c>
      <c r="M489" s="31">
        <v>15.632009999999999</v>
      </c>
      <c r="N489" s="1"/>
      <c r="O489" s="1"/>
    </row>
    <row r="490" spans="1:15" ht="12.75" customHeight="1">
      <c r="A490" s="33">
        <v>480</v>
      </c>
      <c r="B490" s="53" t="s">
        <v>553</v>
      </c>
      <c r="C490" s="36">
        <v>1406.55</v>
      </c>
      <c r="D490" s="36">
        <v>1395.5166666666667</v>
      </c>
      <c r="E490" s="36">
        <v>1371.0333333333333</v>
      </c>
      <c r="F490" s="36">
        <v>1335.5166666666667</v>
      </c>
      <c r="G490" s="36">
        <v>1311.0333333333333</v>
      </c>
      <c r="H490" s="36">
        <v>1431.0333333333333</v>
      </c>
      <c r="I490" s="36">
        <v>1455.5166666666664</v>
      </c>
      <c r="J490" s="36">
        <v>1491.0333333333333</v>
      </c>
      <c r="K490" s="31">
        <v>1420</v>
      </c>
      <c r="L490" s="31">
        <v>1360</v>
      </c>
      <c r="M490" s="31">
        <v>4.8654500000000001</v>
      </c>
      <c r="N490" s="1"/>
      <c r="O490" s="1"/>
    </row>
    <row r="491" spans="1:15" ht="12.75" customHeight="1">
      <c r="A491" s="33">
        <v>481</v>
      </c>
      <c r="B491" s="53" t="s">
        <v>238</v>
      </c>
      <c r="C491" s="31">
        <v>234.4</v>
      </c>
      <c r="D491" s="36">
        <v>233.76666666666665</v>
      </c>
      <c r="E491" s="36">
        <v>232.5333333333333</v>
      </c>
      <c r="F491" s="36">
        <v>230.66666666666666</v>
      </c>
      <c r="G491" s="36">
        <v>229.43333333333331</v>
      </c>
      <c r="H491" s="36">
        <v>235.6333333333333</v>
      </c>
      <c r="I491" s="36">
        <v>236.86666666666665</v>
      </c>
      <c r="J491" s="36">
        <v>238.73333333333329</v>
      </c>
      <c r="K491" s="31">
        <v>235</v>
      </c>
      <c r="L491" s="31">
        <v>231.9</v>
      </c>
      <c r="M491" s="31">
        <v>74.690370000000001</v>
      </c>
      <c r="N491" s="1"/>
      <c r="O491" s="1"/>
    </row>
    <row r="492" spans="1:15" ht="12.75" customHeight="1">
      <c r="A492" s="33">
        <v>482</v>
      </c>
      <c r="B492" s="53" t="s">
        <v>547</v>
      </c>
      <c r="C492" s="36">
        <v>300.55</v>
      </c>
      <c r="D492" s="36">
        <v>297.2</v>
      </c>
      <c r="E492" s="36">
        <v>291.5</v>
      </c>
      <c r="F492" s="36">
        <v>282.45</v>
      </c>
      <c r="G492" s="36">
        <v>276.75</v>
      </c>
      <c r="H492" s="36">
        <v>306.25</v>
      </c>
      <c r="I492" s="36">
        <v>311.94999999999993</v>
      </c>
      <c r="J492" s="36">
        <v>321</v>
      </c>
      <c r="K492" s="31">
        <v>302.89999999999998</v>
      </c>
      <c r="L492" s="31">
        <v>288.14999999999998</v>
      </c>
      <c r="M492" s="31">
        <v>6.3656899999999998</v>
      </c>
      <c r="N492" s="1"/>
      <c r="O492" s="1"/>
    </row>
    <row r="493" spans="1:15" ht="12.75" customHeight="1">
      <c r="A493" s="33">
        <v>483</v>
      </c>
      <c r="B493" s="53" t="s">
        <v>554</v>
      </c>
      <c r="C493" s="36">
        <v>641.4</v>
      </c>
      <c r="D493" s="36">
        <v>632.45000000000005</v>
      </c>
      <c r="E493" s="36">
        <v>619.90000000000009</v>
      </c>
      <c r="F493" s="36">
        <v>598.40000000000009</v>
      </c>
      <c r="G493" s="36">
        <v>585.85000000000014</v>
      </c>
      <c r="H493" s="36">
        <v>653.95000000000005</v>
      </c>
      <c r="I493" s="36">
        <v>666.5</v>
      </c>
      <c r="J493" s="36">
        <v>688</v>
      </c>
      <c r="K493" s="31">
        <v>645</v>
      </c>
      <c r="L493" s="31">
        <v>610.95000000000005</v>
      </c>
      <c r="M493" s="31">
        <v>4.9934700000000003</v>
      </c>
      <c r="N493" s="1"/>
      <c r="O493" s="1"/>
    </row>
    <row r="494" spans="1:15" ht="12.75" customHeight="1">
      <c r="A494" s="33">
        <v>484</v>
      </c>
      <c r="B494" s="53" t="s">
        <v>555</v>
      </c>
      <c r="C494" s="36">
        <v>1729.85</v>
      </c>
      <c r="D494" s="36">
        <v>1736.25</v>
      </c>
      <c r="E494" s="36">
        <v>1717.7</v>
      </c>
      <c r="F494" s="36">
        <v>1705.55</v>
      </c>
      <c r="G494" s="36">
        <v>1687</v>
      </c>
      <c r="H494" s="36">
        <v>1748.4</v>
      </c>
      <c r="I494" s="36">
        <v>1766.9500000000003</v>
      </c>
      <c r="J494" s="36">
        <v>1779.1000000000001</v>
      </c>
      <c r="K494" s="31">
        <v>1754.8</v>
      </c>
      <c r="L494" s="31">
        <v>1724.1</v>
      </c>
      <c r="M494" s="31">
        <v>0.20083000000000001</v>
      </c>
      <c r="N494" s="1"/>
      <c r="O494" s="1"/>
    </row>
    <row r="495" spans="1:15" ht="12.75" customHeight="1">
      <c r="A495" s="33">
        <v>485</v>
      </c>
      <c r="B495" s="53" t="s">
        <v>548</v>
      </c>
      <c r="C495" s="36">
        <v>1791.55</v>
      </c>
      <c r="D495" s="36">
        <v>1814.5666666666668</v>
      </c>
      <c r="E495" s="36">
        <v>1759.1333333333337</v>
      </c>
      <c r="F495" s="36">
        <v>1726.7166666666669</v>
      </c>
      <c r="G495" s="36">
        <v>1671.2833333333338</v>
      </c>
      <c r="H495" s="36">
        <v>1846.9833333333336</v>
      </c>
      <c r="I495" s="36">
        <v>1902.4166666666665</v>
      </c>
      <c r="J495" s="36">
        <v>1934.8333333333335</v>
      </c>
      <c r="K495" s="31">
        <v>1870</v>
      </c>
      <c r="L495" s="31">
        <v>1782.15</v>
      </c>
      <c r="M495" s="31">
        <v>0.32364999999999999</v>
      </c>
      <c r="N495" s="1"/>
      <c r="O495" s="1"/>
    </row>
    <row r="496" spans="1:15" ht="12.75" customHeight="1">
      <c r="A496" s="33">
        <v>486</v>
      </c>
      <c r="B496" s="53" t="s">
        <v>141</v>
      </c>
      <c r="C496" s="36">
        <v>13.25</v>
      </c>
      <c r="D496" s="36">
        <v>13.316666666666668</v>
      </c>
      <c r="E496" s="36">
        <v>13.033333333333337</v>
      </c>
      <c r="F496" s="36">
        <v>12.816666666666668</v>
      </c>
      <c r="G496" s="36">
        <v>12.533333333333337</v>
      </c>
      <c r="H496" s="36">
        <v>13.533333333333337</v>
      </c>
      <c r="I496" s="36">
        <v>13.816666666666668</v>
      </c>
      <c r="J496" s="36">
        <v>14.033333333333337</v>
      </c>
      <c r="K496" s="31">
        <v>13.6</v>
      </c>
      <c r="L496" s="31">
        <v>13.1</v>
      </c>
      <c r="M496" s="31">
        <v>1383.6022800000001</v>
      </c>
      <c r="N496" s="1"/>
      <c r="O496" s="1"/>
    </row>
    <row r="497" spans="1:15" ht="12.75" customHeight="1">
      <c r="A497" s="33">
        <v>487</v>
      </c>
      <c r="B497" s="53" t="s">
        <v>239</v>
      </c>
      <c r="C497" s="36">
        <v>820.45</v>
      </c>
      <c r="D497" s="36">
        <v>821.38333333333333</v>
      </c>
      <c r="E497" s="36">
        <v>817.06666666666661</v>
      </c>
      <c r="F497" s="36">
        <v>813.68333333333328</v>
      </c>
      <c r="G497" s="36">
        <v>809.36666666666656</v>
      </c>
      <c r="H497" s="36">
        <v>824.76666666666665</v>
      </c>
      <c r="I497" s="36">
        <v>829.08333333333348</v>
      </c>
      <c r="J497" s="36">
        <v>832.4666666666667</v>
      </c>
      <c r="K497" s="31">
        <v>825.7</v>
      </c>
      <c r="L497" s="31">
        <v>818</v>
      </c>
      <c r="M497" s="31">
        <v>11.399660000000001</v>
      </c>
      <c r="N497" s="1"/>
      <c r="O497" s="1"/>
    </row>
    <row r="498" spans="1:15" ht="12.75" customHeight="1">
      <c r="A498" s="33">
        <v>488</v>
      </c>
      <c r="B498" s="53" t="s">
        <v>556</v>
      </c>
      <c r="C498" s="36">
        <v>519.35</v>
      </c>
      <c r="D498" s="36">
        <v>522.4666666666667</v>
      </c>
      <c r="E498" s="36">
        <v>512.83333333333337</v>
      </c>
      <c r="F498" s="36">
        <v>506.31666666666672</v>
      </c>
      <c r="G498" s="36">
        <v>496.68333333333339</v>
      </c>
      <c r="H498" s="36">
        <v>528.98333333333335</v>
      </c>
      <c r="I498" s="36">
        <v>538.61666666666656</v>
      </c>
      <c r="J498" s="36">
        <v>545.13333333333333</v>
      </c>
      <c r="K498" s="31">
        <v>532.1</v>
      </c>
      <c r="L498" s="31">
        <v>515.95000000000005</v>
      </c>
      <c r="M498" s="31">
        <v>5.8424399999999999</v>
      </c>
      <c r="N498" s="1"/>
      <c r="O498" s="1"/>
    </row>
    <row r="499" spans="1:15" ht="12.75" customHeight="1">
      <c r="A499" s="33">
        <v>489</v>
      </c>
      <c r="B499" s="53" t="s">
        <v>557</v>
      </c>
      <c r="C499" s="53">
        <v>157.55000000000001</v>
      </c>
      <c r="D499" s="36">
        <v>159.28333333333333</v>
      </c>
      <c r="E499" s="36">
        <v>155.31666666666666</v>
      </c>
      <c r="F499" s="36">
        <v>153.08333333333334</v>
      </c>
      <c r="G499" s="36">
        <v>149.11666666666667</v>
      </c>
      <c r="H499" s="36">
        <v>161.51666666666665</v>
      </c>
      <c r="I499" s="36">
        <v>165.48333333333329</v>
      </c>
      <c r="J499" s="36">
        <v>167.71666666666664</v>
      </c>
      <c r="K499" s="31">
        <v>163.25</v>
      </c>
      <c r="L499" s="31">
        <v>157.05000000000001</v>
      </c>
      <c r="M499" s="31">
        <v>36.266800000000003</v>
      </c>
      <c r="N499" s="1"/>
      <c r="O499" s="1"/>
    </row>
    <row r="500" spans="1:15" ht="12.75" customHeight="1">
      <c r="A500" s="33">
        <v>490</v>
      </c>
      <c r="B500" s="53" t="s">
        <v>558</v>
      </c>
      <c r="C500" s="53">
        <v>886.5</v>
      </c>
      <c r="D500" s="36">
        <v>880.73333333333323</v>
      </c>
      <c r="E500" s="36">
        <v>868.46666666666647</v>
      </c>
      <c r="F500" s="36">
        <v>850.43333333333328</v>
      </c>
      <c r="G500" s="36">
        <v>838.16666666666652</v>
      </c>
      <c r="H500" s="36">
        <v>898.76666666666642</v>
      </c>
      <c r="I500" s="36">
        <v>911.03333333333308</v>
      </c>
      <c r="J500" s="36">
        <v>929.06666666666638</v>
      </c>
      <c r="K500" s="31">
        <v>893</v>
      </c>
      <c r="L500" s="31">
        <v>862.7</v>
      </c>
      <c r="M500" s="31">
        <v>1.9963299999999999</v>
      </c>
      <c r="N500" s="1"/>
      <c r="O500" s="1"/>
    </row>
    <row r="501" spans="1:15" ht="12.75" customHeight="1">
      <c r="A501" s="33">
        <v>491</v>
      </c>
      <c r="B501" s="53" t="s">
        <v>304</v>
      </c>
      <c r="C501" s="53">
        <v>1554.15</v>
      </c>
      <c r="D501" s="36">
        <v>1555.9666666666665</v>
      </c>
      <c r="E501" s="36">
        <v>1543.1833333333329</v>
      </c>
      <c r="F501" s="36">
        <v>1532.2166666666665</v>
      </c>
      <c r="G501" s="36">
        <v>1519.4333333333329</v>
      </c>
      <c r="H501" s="36">
        <v>1566.9333333333329</v>
      </c>
      <c r="I501" s="36">
        <v>1579.7166666666662</v>
      </c>
      <c r="J501" s="36">
        <v>1590.6833333333329</v>
      </c>
      <c r="K501" s="31">
        <v>1568.75</v>
      </c>
      <c r="L501" s="31">
        <v>1545</v>
      </c>
      <c r="M501" s="31">
        <v>0.18423999999999999</v>
      </c>
      <c r="N501" s="1"/>
      <c r="O501" s="1"/>
    </row>
    <row r="502" spans="1:15" ht="12.75" customHeight="1">
      <c r="A502" s="33">
        <v>492</v>
      </c>
      <c r="B502" s="53" t="s">
        <v>240</v>
      </c>
      <c r="C502" s="53">
        <v>396.85</v>
      </c>
      <c r="D502" s="36">
        <v>396.23333333333335</v>
      </c>
      <c r="E502" s="36">
        <v>393.7166666666667</v>
      </c>
      <c r="F502" s="36">
        <v>390.58333333333337</v>
      </c>
      <c r="G502" s="36">
        <v>388.06666666666672</v>
      </c>
      <c r="H502" s="36">
        <v>399.36666666666667</v>
      </c>
      <c r="I502" s="36">
        <v>401.88333333333333</v>
      </c>
      <c r="J502" s="36">
        <v>405.01666666666665</v>
      </c>
      <c r="K502" s="31">
        <v>398.75</v>
      </c>
      <c r="L502" s="31">
        <v>393.1</v>
      </c>
      <c r="M502" s="31">
        <v>40.726570000000002</v>
      </c>
      <c r="N502" s="1"/>
      <c r="O502" s="1"/>
    </row>
    <row r="503" spans="1:15" ht="12.75" customHeight="1">
      <c r="A503" s="33">
        <v>493</v>
      </c>
      <c r="B503" s="53" t="s">
        <v>305</v>
      </c>
      <c r="C503" s="36">
        <v>19.75</v>
      </c>
      <c r="D503" s="36">
        <v>19.716666666666665</v>
      </c>
      <c r="E503" s="36">
        <v>19.43333333333333</v>
      </c>
      <c r="F503" s="36">
        <v>19.116666666666664</v>
      </c>
      <c r="G503" s="36">
        <v>18.833333333333329</v>
      </c>
      <c r="H503" s="36">
        <v>20.033333333333331</v>
      </c>
      <c r="I503" s="36">
        <v>20.31666666666667</v>
      </c>
      <c r="J503" s="31">
        <v>20.633333333333333</v>
      </c>
      <c r="K503" s="31">
        <v>20</v>
      </c>
      <c r="L503" s="31">
        <v>19.399999999999999</v>
      </c>
      <c r="M503" s="53">
        <v>2798.4413199999999</v>
      </c>
      <c r="N503" s="1"/>
      <c r="O503" s="1"/>
    </row>
    <row r="504" spans="1:15" ht="12.75" customHeight="1">
      <c r="A504" s="33">
        <v>494</v>
      </c>
      <c r="B504" s="53" t="s">
        <v>241</v>
      </c>
      <c r="C504" s="36">
        <v>255.8</v>
      </c>
      <c r="D504" s="36">
        <v>255.26666666666665</v>
      </c>
      <c r="E504" s="36">
        <v>253.5333333333333</v>
      </c>
      <c r="F504" s="36">
        <v>251.26666666666665</v>
      </c>
      <c r="G504" s="36">
        <v>249.5333333333333</v>
      </c>
      <c r="H504" s="36">
        <v>257.5333333333333</v>
      </c>
      <c r="I504" s="36">
        <v>259.26666666666665</v>
      </c>
      <c r="J504" s="31">
        <v>261.5333333333333</v>
      </c>
      <c r="K504" s="31">
        <v>257</v>
      </c>
      <c r="L504" s="31">
        <v>253</v>
      </c>
      <c r="M504" s="53">
        <v>70.19135</v>
      </c>
      <c r="N504" s="1"/>
      <c r="O504" s="1"/>
    </row>
    <row r="505" spans="1:15" ht="12.75" customHeight="1">
      <c r="A505" s="33">
        <v>495</v>
      </c>
      <c r="B505" s="53" t="s">
        <v>560</v>
      </c>
      <c r="C505" s="53">
        <v>532.70000000000005</v>
      </c>
      <c r="D505" s="36">
        <v>536.80000000000007</v>
      </c>
      <c r="E505" s="36">
        <v>527.90000000000009</v>
      </c>
      <c r="F505" s="36">
        <v>523.1</v>
      </c>
      <c r="G505" s="36">
        <v>514.20000000000005</v>
      </c>
      <c r="H505" s="36">
        <v>541.60000000000014</v>
      </c>
      <c r="I505" s="36">
        <v>550.5</v>
      </c>
      <c r="J505" s="36">
        <v>555.30000000000018</v>
      </c>
      <c r="K505" s="31">
        <v>545.70000000000005</v>
      </c>
      <c r="L505" s="31">
        <v>532</v>
      </c>
      <c r="M505" s="31">
        <v>4.2521399999999998</v>
      </c>
      <c r="N505" s="1"/>
      <c r="O505" s="1"/>
    </row>
    <row r="506" spans="1:15" ht="12.75" customHeight="1">
      <c r="A506" s="33">
        <v>496</v>
      </c>
      <c r="B506" s="53" t="s">
        <v>559</v>
      </c>
      <c r="C506" s="53">
        <v>15686.2</v>
      </c>
      <c r="D506" s="36">
        <v>15740.4</v>
      </c>
      <c r="E506" s="36">
        <v>15545.8</v>
      </c>
      <c r="F506" s="36">
        <v>15405.4</v>
      </c>
      <c r="G506" s="36">
        <v>15210.8</v>
      </c>
      <c r="H506" s="36">
        <v>15880.8</v>
      </c>
      <c r="I506" s="36">
        <v>16075.400000000001</v>
      </c>
      <c r="J506" s="36">
        <v>16215.8</v>
      </c>
      <c r="K506" s="31">
        <v>15935</v>
      </c>
      <c r="L506" s="31">
        <v>15600</v>
      </c>
      <c r="M506" s="31">
        <v>2.7390000000000001E-2</v>
      </c>
      <c r="N506" s="1"/>
      <c r="O506" s="1"/>
    </row>
    <row r="507" spans="1:15" ht="12.75" customHeight="1">
      <c r="A507" s="33">
        <v>497</v>
      </c>
      <c r="B507" s="53" t="s">
        <v>306</v>
      </c>
      <c r="C507" s="36">
        <v>113.8</v>
      </c>
      <c r="D507" s="36">
        <v>114.73333333333333</v>
      </c>
      <c r="E507" s="36">
        <v>112.56666666666666</v>
      </c>
      <c r="F507" s="36">
        <v>111.33333333333333</v>
      </c>
      <c r="G507" s="36">
        <v>109.16666666666666</v>
      </c>
      <c r="H507" s="36">
        <v>115.96666666666667</v>
      </c>
      <c r="I507" s="36">
        <v>118.13333333333333</v>
      </c>
      <c r="J507" s="31">
        <v>119.36666666666667</v>
      </c>
      <c r="K507" s="31">
        <v>116.9</v>
      </c>
      <c r="L507" s="31">
        <v>113.5</v>
      </c>
      <c r="M507" s="53">
        <v>619.63724000000002</v>
      </c>
      <c r="N507" s="1"/>
      <c r="O507" s="1"/>
    </row>
    <row r="508" spans="1:15" ht="12.75" customHeight="1">
      <c r="A508" s="33">
        <v>498</v>
      </c>
      <c r="B508" s="53" t="s">
        <v>242</v>
      </c>
      <c r="C508" s="53">
        <v>629.79999999999995</v>
      </c>
      <c r="D508" s="36">
        <v>632.98333333333323</v>
      </c>
      <c r="E508" s="36">
        <v>624.91666666666652</v>
      </c>
      <c r="F508" s="36">
        <v>620.0333333333333</v>
      </c>
      <c r="G508" s="36">
        <v>611.96666666666658</v>
      </c>
      <c r="H508" s="36">
        <v>637.86666666666645</v>
      </c>
      <c r="I508" s="36">
        <v>645.93333333333328</v>
      </c>
      <c r="J508" s="36">
        <v>650.81666666666638</v>
      </c>
      <c r="K508" s="31">
        <v>641.04999999999995</v>
      </c>
      <c r="L508" s="31">
        <v>628.1</v>
      </c>
      <c r="M508" s="31">
        <v>6.0626600000000002</v>
      </c>
      <c r="N508" s="1"/>
      <c r="O508" s="1"/>
    </row>
    <row r="509" spans="1:15" ht="12.75" customHeight="1">
      <c r="A509" s="246">
        <v>499</v>
      </c>
      <c r="B509" s="247" t="s">
        <v>561</v>
      </c>
      <c r="C509" s="247">
        <v>1552.35</v>
      </c>
      <c r="D509" s="248">
        <v>1551.1333333333332</v>
      </c>
      <c r="E509" s="248">
        <v>1527.2666666666664</v>
      </c>
      <c r="F509" s="248">
        <v>1502.1833333333332</v>
      </c>
      <c r="G509" s="248">
        <v>1478.3166666666664</v>
      </c>
      <c r="H509" s="248">
        <v>1576.2166666666665</v>
      </c>
      <c r="I509" s="248">
        <v>1600.0833333333333</v>
      </c>
      <c r="J509" s="248">
        <v>1625.1666666666665</v>
      </c>
      <c r="K509" s="249">
        <v>1575</v>
      </c>
      <c r="L509" s="249">
        <v>1526.05</v>
      </c>
      <c r="M509" s="249">
        <v>0.32121</v>
      </c>
      <c r="N509" s="1"/>
      <c r="O509" s="1"/>
    </row>
    <row r="510" spans="1:15" ht="12.75" customHeight="1">
      <c r="A510" s="262">
        <v>500</v>
      </c>
      <c r="B510" s="264" t="s">
        <v>561</v>
      </c>
      <c r="C510" s="264">
        <v>1551.4</v>
      </c>
      <c r="D510" s="265">
        <v>1542.3666666666668</v>
      </c>
      <c r="E510" s="265">
        <v>1519.0833333333335</v>
      </c>
      <c r="F510" s="265">
        <v>1486.7666666666667</v>
      </c>
      <c r="G510" s="265">
        <v>1463.4833333333333</v>
      </c>
      <c r="H510" s="265">
        <v>1574.6833333333336</v>
      </c>
      <c r="I510" s="265">
        <v>1597.9666666666669</v>
      </c>
      <c r="J510" s="265">
        <v>1630.2833333333338</v>
      </c>
      <c r="K510" s="262">
        <v>1565.65</v>
      </c>
      <c r="L510" s="262">
        <v>1510.05</v>
      </c>
      <c r="M510" s="262">
        <v>0.30562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2" t="s">
        <v>563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6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6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6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6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6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6" t="s">
        <v>254</v>
      </c>
      <c r="N527" s="1"/>
      <c r="O527" s="1"/>
    </row>
    <row r="528" spans="1:15" ht="12.75" customHeight="1">
      <c r="A528" s="66" t="s">
        <v>255</v>
      </c>
      <c r="N528" s="1"/>
      <c r="O528" s="1"/>
    </row>
    <row r="529" spans="1:15" ht="12.75" customHeight="1">
      <c r="A529" s="66" t="s">
        <v>256</v>
      </c>
      <c r="N529" s="1"/>
      <c r="O529" s="1"/>
    </row>
    <row r="530" spans="1:15" ht="12.75" customHeight="1">
      <c r="A530" s="66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61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0" t="s">
        <v>311</v>
      </c>
      <c r="B1" s="71"/>
      <c r="C1" s="72"/>
      <c r="D1" s="73"/>
      <c r="E1" s="71"/>
      <c r="F1" s="71"/>
      <c r="G1" s="71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28" ht="12.75" customHeight="1">
      <c r="A2" s="75"/>
      <c r="B2" s="76"/>
      <c r="C2" s="77"/>
      <c r="D2" s="78"/>
      <c r="E2" s="76"/>
      <c r="F2" s="76"/>
      <c r="G2" s="76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8" ht="12.75" customHeight="1">
      <c r="A3" s="75"/>
      <c r="B3" s="76"/>
      <c r="C3" s="77"/>
      <c r="D3" s="78"/>
      <c r="E3" s="76"/>
      <c r="F3" s="76"/>
      <c r="G3" s="76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ht="12.75" customHeight="1">
      <c r="A4" s="75"/>
      <c r="B4" s="76"/>
      <c r="C4" s="77"/>
      <c r="D4" s="78"/>
      <c r="E4" s="76"/>
      <c r="F4" s="76"/>
      <c r="G4" s="76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28" ht="6" customHeight="1">
      <c r="A5" s="410"/>
      <c r="B5" s="411"/>
      <c r="C5" s="410"/>
      <c r="D5" s="411"/>
      <c r="E5" s="71"/>
      <c r="F5" s="71"/>
      <c r="G5" s="71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26.25" customHeight="1">
      <c r="A6" s="74"/>
      <c r="B6" s="79"/>
      <c r="C6" s="67"/>
      <c r="D6" s="67"/>
      <c r="E6" s="23" t="s">
        <v>310</v>
      </c>
      <c r="F6" s="71"/>
      <c r="G6" s="71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16.5" customHeight="1">
      <c r="A7" s="80" t="s">
        <v>564</v>
      </c>
      <c r="B7" s="412" t="s">
        <v>565</v>
      </c>
      <c r="C7" s="411"/>
      <c r="D7" s="7">
        <f>Main!B10</f>
        <v>45259</v>
      </c>
      <c r="E7" s="81"/>
      <c r="F7" s="71"/>
      <c r="G7" s="82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</row>
    <row r="8" spans="1:28" ht="12.75" customHeight="1">
      <c r="A8" s="70"/>
      <c r="B8" s="71"/>
      <c r="C8" s="72"/>
      <c r="D8" s="73"/>
      <c r="E8" s="81"/>
      <c r="F8" s="81"/>
      <c r="G8" s="81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51">
      <c r="A9" s="83" t="s">
        <v>566</v>
      </c>
      <c r="B9" s="84" t="s">
        <v>567</v>
      </c>
      <c r="C9" s="84" t="s">
        <v>568</v>
      </c>
      <c r="D9" s="84" t="s">
        <v>569</v>
      </c>
      <c r="E9" s="84" t="s">
        <v>570</v>
      </c>
      <c r="F9" s="84" t="s">
        <v>571</v>
      </c>
      <c r="G9" s="84" t="s">
        <v>572</v>
      </c>
      <c r="H9" s="84" t="s">
        <v>573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</row>
    <row r="10" spans="1:28" ht="12.75" customHeight="1">
      <c r="A10" s="85">
        <v>45258</v>
      </c>
      <c r="B10" s="32">
        <v>534733</v>
      </c>
      <c r="C10" s="31" t="s">
        <v>1130</v>
      </c>
      <c r="D10" s="31" t="s">
        <v>1131</v>
      </c>
      <c r="E10" s="31" t="s">
        <v>574</v>
      </c>
      <c r="F10" s="86">
        <v>320000</v>
      </c>
      <c r="G10" s="32">
        <v>3.89</v>
      </c>
      <c r="H10" s="32" t="s">
        <v>333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</row>
    <row r="11" spans="1:28" ht="12.75" customHeight="1">
      <c r="A11" s="85">
        <v>45258</v>
      </c>
      <c r="B11" s="32">
        <v>534733</v>
      </c>
      <c r="C11" s="31" t="s">
        <v>1130</v>
      </c>
      <c r="D11" s="31" t="s">
        <v>928</v>
      </c>
      <c r="E11" s="31" t="s">
        <v>575</v>
      </c>
      <c r="F11" s="86">
        <v>167506</v>
      </c>
      <c r="G11" s="32">
        <v>3.89</v>
      </c>
      <c r="H11" s="32" t="s">
        <v>333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</row>
    <row r="12" spans="1:28" ht="12.75" customHeight="1">
      <c r="A12" s="85">
        <v>45258</v>
      </c>
      <c r="B12" s="32">
        <v>534733</v>
      </c>
      <c r="C12" s="31" t="s">
        <v>1130</v>
      </c>
      <c r="D12" s="31" t="s">
        <v>1132</v>
      </c>
      <c r="E12" s="31" t="s">
        <v>575</v>
      </c>
      <c r="F12" s="86">
        <v>226185</v>
      </c>
      <c r="G12" s="32">
        <v>3.89</v>
      </c>
      <c r="H12" s="32" t="s">
        <v>333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</row>
    <row r="13" spans="1:28" ht="12.75" customHeight="1">
      <c r="A13" s="85">
        <v>45258</v>
      </c>
      <c r="B13" s="32">
        <v>534733</v>
      </c>
      <c r="C13" s="31" t="s">
        <v>1130</v>
      </c>
      <c r="D13" s="31" t="s">
        <v>1133</v>
      </c>
      <c r="E13" s="31" t="s">
        <v>575</v>
      </c>
      <c r="F13" s="86">
        <v>730000</v>
      </c>
      <c r="G13" s="32">
        <v>3.89</v>
      </c>
      <c r="H13" s="32" t="s">
        <v>333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28" ht="12.75" customHeight="1">
      <c r="A14" s="85">
        <v>45258</v>
      </c>
      <c r="B14" s="32">
        <v>543453</v>
      </c>
      <c r="C14" s="31" t="s">
        <v>1134</v>
      </c>
      <c r="D14" s="31" t="s">
        <v>1135</v>
      </c>
      <c r="E14" s="31" t="s">
        <v>574</v>
      </c>
      <c r="F14" s="86">
        <v>61500</v>
      </c>
      <c r="G14" s="32">
        <v>223.97</v>
      </c>
      <c r="H14" s="32" t="s">
        <v>333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</row>
    <row r="15" spans="1:28" ht="12.75" customHeight="1">
      <c r="A15" s="85">
        <v>45258</v>
      </c>
      <c r="B15" s="32">
        <v>539277</v>
      </c>
      <c r="C15" s="31" t="s">
        <v>1136</v>
      </c>
      <c r="D15" s="31" t="s">
        <v>1137</v>
      </c>
      <c r="E15" s="31" t="s">
        <v>575</v>
      </c>
      <c r="F15" s="86">
        <v>7000000</v>
      </c>
      <c r="G15" s="32">
        <v>0.59</v>
      </c>
      <c r="H15" s="32" t="s">
        <v>333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28" ht="12.75" customHeight="1">
      <c r="A16" s="85">
        <v>45258</v>
      </c>
      <c r="B16" s="32">
        <v>539277</v>
      </c>
      <c r="C16" s="31" t="s">
        <v>1136</v>
      </c>
      <c r="D16" s="31" t="s">
        <v>1138</v>
      </c>
      <c r="E16" s="31" t="s">
        <v>575</v>
      </c>
      <c r="F16" s="86">
        <v>8989859</v>
      </c>
      <c r="G16" s="32">
        <v>0.59</v>
      </c>
      <c r="H16" s="32" t="s">
        <v>333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</row>
    <row r="17" spans="1:28" ht="12.75" customHeight="1">
      <c r="A17" s="85">
        <v>45258</v>
      </c>
      <c r="B17" s="32">
        <v>539277</v>
      </c>
      <c r="C17" s="31" t="s">
        <v>1136</v>
      </c>
      <c r="D17" s="31" t="s">
        <v>1139</v>
      </c>
      <c r="E17" s="31" t="s">
        <v>575</v>
      </c>
      <c r="F17" s="86">
        <v>12500000</v>
      </c>
      <c r="G17" s="32">
        <v>0.59</v>
      </c>
      <c r="H17" s="32" t="s">
        <v>333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ht="12.75" customHeight="1">
      <c r="A18" s="85">
        <v>45258</v>
      </c>
      <c r="B18" s="32">
        <v>544025</v>
      </c>
      <c r="C18" s="31" t="s">
        <v>1140</v>
      </c>
      <c r="D18" s="31" t="s">
        <v>928</v>
      </c>
      <c r="E18" s="31" t="s">
        <v>574</v>
      </c>
      <c r="F18" s="86">
        <v>16200</v>
      </c>
      <c r="G18" s="32">
        <v>250</v>
      </c>
      <c r="H18" s="32" t="s">
        <v>333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ht="12.75" customHeight="1">
      <c r="A19" s="85">
        <v>45258</v>
      </c>
      <c r="B19" s="32">
        <v>544025</v>
      </c>
      <c r="C19" s="31" t="s">
        <v>1140</v>
      </c>
      <c r="D19" s="31" t="s">
        <v>1141</v>
      </c>
      <c r="E19" s="31" t="s">
        <v>574</v>
      </c>
      <c r="F19" s="86">
        <v>9600</v>
      </c>
      <c r="G19" s="32">
        <v>250</v>
      </c>
      <c r="H19" s="32" t="s">
        <v>333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ht="12.75" customHeight="1">
      <c r="A20" s="85">
        <v>45258</v>
      </c>
      <c r="B20" s="32">
        <v>532406</v>
      </c>
      <c r="C20" s="31" t="s">
        <v>1142</v>
      </c>
      <c r="D20" s="31" t="s">
        <v>1143</v>
      </c>
      <c r="E20" s="31" t="s">
        <v>575</v>
      </c>
      <c r="F20" s="86">
        <v>532511</v>
      </c>
      <c r="G20" s="32">
        <v>130.88</v>
      </c>
      <c r="H20" s="32" t="s">
        <v>333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ht="12.75" customHeight="1">
      <c r="A21" s="85">
        <v>45258</v>
      </c>
      <c r="B21" s="32">
        <v>534731</v>
      </c>
      <c r="C21" s="31" t="s">
        <v>1144</v>
      </c>
      <c r="D21" s="31" t="s">
        <v>1145</v>
      </c>
      <c r="E21" s="31" t="s">
        <v>575</v>
      </c>
      <c r="F21" s="86">
        <v>110000</v>
      </c>
      <c r="G21" s="32">
        <v>0.9</v>
      </c>
      <c r="H21" s="32" t="s">
        <v>333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ht="12.75" customHeight="1">
      <c r="A22" s="85">
        <v>45258</v>
      </c>
      <c r="B22" s="32">
        <v>534731</v>
      </c>
      <c r="C22" s="31" t="s">
        <v>1144</v>
      </c>
      <c r="D22" s="31" t="s">
        <v>1146</v>
      </c>
      <c r="E22" s="31" t="s">
        <v>575</v>
      </c>
      <c r="F22" s="86">
        <v>19818</v>
      </c>
      <c r="G22" s="32">
        <v>0.95</v>
      </c>
      <c r="H22" s="32" t="s">
        <v>333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ht="12.75" customHeight="1">
      <c r="A23" s="85">
        <v>45258</v>
      </c>
      <c r="B23" s="32">
        <v>534731</v>
      </c>
      <c r="C23" s="31" t="s">
        <v>1144</v>
      </c>
      <c r="D23" s="31" t="s">
        <v>1146</v>
      </c>
      <c r="E23" s="31" t="s">
        <v>574</v>
      </c>
      <c r="F23" s="86">
        <v>119591</v>
      </c>
      <c r="G23" s="32">
        <v>0.9</v>
      </c>
      <c r="H23" s="32" t="s">
        <v>333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ht="12.75" customHeight="1">
      <c r="A24" s="85">
        <v>45258</v>
      </c>
      <c r="B24" s="32">
        <v>542678</v>
      </c>
      <c r="C24" s="31" t="s">
        <v>1147</v>
      </c>
      <c r="D24" s="31" t="s">
        <v>1148</v>
      </c>
      <c r="E24" s="31" t="s">
        <v>574</v>
      </c>
      <c r="F24" s="86">
        <v>500000</v>
      </c>
      <c r="G24" s="32">
        <v>18.579999999999998</v>
      </c>
      <c r="H24" s="32" t="s">
        <v>333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</row>
    <row r="25" spans="1:28" ht="12.75" customHeight="1">
      <c r="A25" s="85">
        <v>45258</v>
      </c>
      <c r="B25" s="32">
        <v>542678</v>
      </c>
      <c r="C25" s="31" t="s">
        <v>1147</v>
      </c>
      <c r="D25" s="31" t="s">
        <v>1149</v>
      </c>
      <c r="E25" s="31" t="s">
        <v>575</v>
      </c>
      <c r="F25" s="86">
        <v>534000</v>
      </c>
      <c r="G25" s="32">
        <v>18.57</v>
      </c>
      <c r="H25" s="32" t="s">
        <v>333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ht="12.75" customHeight="1">
      <c r="A26" s="85">
        <v>45258</v>
      </c>
      <c r="B26" s="32">
        <v>539559</v>
      </c>
      <c r="C26" s="31" t="s">
        <v>1092</v>
      </c>
      <c r="D26" s="31" t="s">
        <v>1150</v>
      </c>
      <c r="E26" s="31" t="s">
        <v>574</v>
      </c>
      <c r="F26" s="86">
        <v>160650</v>
      </c>
      <c r="G26" s="32">
        <v>6.52</v>
      </c>
      <c r="H26" s="32" t="s">
        <v>333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28" ht="12.75" customHeight="1">
      <c r="A27" s="85">
        <v>45258</v>
      </c>
      <c r="B27" s="32">
        <v>543516</v>
      </c>
      <c r="C27" s="31" t="s">
        <v>1151</v>
      </c>
      <c r="D27" s="31" t="s">
        <v>1152</v>
      </c>
      <c r="E27" s="31" t="s">
        <v>575</v>
      </c>
      <c r="F27" s="86">
        <v>51000</v>
      </c>
      <c r="G27" s="32">
        <v>87.85</v>
      </c>
      <c r="H27" s="32" t="s">
        <v>333</v>
      </c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ht="12.75" customHeight="1">
      <c r="A28" s="85">
        <v>45258</v>
      </c>
      <c r="B28" s="32">
        <v>532467</v>
      </c>
      <c r="C28" s="31" t="s">
        <v>1093</v>
      </c>
      <c r="D28" s="31" t="s">
        <v>928</v>
      </c>
      <c r="E28" s="31" t="s">
        <v>574</v>
      </c>
      <c r="F28" s="86">
        <v>110000</v>
      </c>
      <c r="G28" s="32">
        <v>166.85</v>
      </c>
      <c r="H28" s="32" t="s">
        <v>333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</row>
    <row r="29" spans="1:28" ht="12.75" customHeight="1">
      <c r="A29" s="85">
        <v>45258</v>
      </c>
      <c r="B29" s="32">
        <v>514010</v>
      </c>
      <c r="C29" s="31" t="s">
        <v>1153</v>
      </c>
      <c r="D29" s="31" t="s">
        <v>1154</v>
      </c>
      <c r="E29" s="31" t="s">
        <v>574</v>
      </c>
      <c r="F29" s="86">
        <v>570000</v>
      </c>
      <c r="G29" s="32">
        <v>24.44</v>
      </c>
      <c r="H29" s="32" t="s">
        <v>333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ht="12.75" customHeight="1">
      <c r="A30" s="85">
        <v>45258</v>
      </c>
      <c r="B30" s="32">
        <v>514010</v>
      </c>
      <c r="C30" s="31" t="s">
        <v>1153</v>
      </c>
      <c r="D30" s="31" t="s">
        <v>1155</v>
      </c>
      <c r="E30" s="31" t="s">
        <v>575</v>
      </c>
      <c r="F30" s="86">
        <v>1500000</v>
      </c>
      <c r="G30" s="32">
        <v>24.44</v>
      </c>
      <c r="H30" s="32" t="s">
        <v>333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ht="12.75" customHeight="1">
      <c r="A31" s="85">
        <v>45258</v>
      </c>
      <c r="B31" s="32">
        <v>514010</v>
      </c>
      <c r="C31" s="31" t="s">
        <v>1153</v>
      </c>
      <c r="D31" s="31" t="s">
        <v>1156</v>
      </c>
      <c r="E31" s="31" t="s">
        <v>575</v>
      </c>
      <c r="F31" s="86">
        <v>1500000</v>
      </c>
      <c r="G31" s="32">
        <v>24.44</v>
      </c>
      <c r="H31" s="32" t="s">
        <v>333</v>
      </c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ht="12.75" customHeight="1">
      <c r="A32" s="85">
        <v>45258</v>
      </c>
      <c r="B32" s="32">
        <v>505712</v>
      </c>
      <c r="C32" s="31" t="s">
        <v>1157</v>
      </c>
      <c r="D32" s="31" t="s">
        <v>1158</v>
      </c>
      <c r="E32" s="31" t="s">
        <v>575</v>
      </c>
      <c r="F32" s="86">
        <v>50000</v>
      </c>
      <c r="G32" s="32">
        <v>120.48</v>
      </c>
      <c r="H32" s="32" t="s">
        <v>333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</row>
    <row r="33" spans="1:28" ht="12.75" customHeight="1">
      <c r="A33" s="85">
        <v>45258</v>
      </c>
      <c r="B33" s="32">
        <v>536709</v>
      </c>
      <c r="C33" s="31" t="s">
        <v>1159</v>
      </c>
      <c r="D33" s="31" t="s">
        <v>1160</v>
      </c>
      <c r="E33" s="31" t="s">
        <v>575</v>
      </c>
      <c r="F33" s="86">
        <v>30328</v>
      </c>
      <c r="G33" s="32">
        <v>28.85</v>
      </c>
      <c r="H33" s="32" t="s">
        <v>333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spans="1:28" ht="12.75" customHeight="1">
      <c r="A34" s="85">
        <v>45258</v>
      </c>
      <c r="B34" s="32">
        <v>536709</v>
      </c>
      <c r="C34" s="31" t="s">
        <v>1159</v>
      </c>
      <c r="D34" s="31" t="s">
        <v>1161</v>
      </c>
      <c r="E34" s="31" t="s">
        <v>575</v>
      </c>
      <c r="F34" s="86">
        <v>19900</v>
      </c>
      <c r="G34" s="32">
        <v>28.8</v>
      </c>
      <c r="H34" s="32" t="s">
        <v>333</v>
      </c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28" ht="12.75" customHeight="1">
      <c r="A35" s="85">
        <v>45258</v>
      </c>
      <c r="B35" s="32">
        <v>536709</v>
      </c>
      <c r="C35" s="31" t="s">
        <v>1159</v>
      </c>
      <c r="D35" s="31" t="s">
        <v>1162</v>
      </c>
      <c r="E35" s="31" t="s">
        <v>575</v>
      </c>
      <c r="F35" s="86">
        <v>18637</v>
      </c>
      <c r="G35" s="32">
        <v>28.8</v>
      </c>
      <c r="H35" s="32" t="s">
        <v>333</v>
      </c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</row>
    <row r="36" spans="1:28" ht="12.75" customHeight="1">
      <c r="A36" s="85">
        <v>45258</v>
      </c>
      <c r="B36" s="32">
        <v>538539</v>
      </c>
      <c r="C36" s="31" t="s">
        <v>1094</v>
      </c>
      <c r="D36" s="31" t="s">
        <v>1163</v>
      </c>
      <c r="E36" s="31" t="s">
        <v>575</v>
      </c>
      <c r="F36" s="86">
        <v>101480</v>
      </c>
      <c r="G36" s="32">
        <v>55.27</v>
      </c>
      <c r="H36" s="32" t="s">
        <v>333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</row>
    <row r="37" spans="1:28" ht="12.75" customHeight="1">
      <c r="A37" s="85">
        <v>45258</v>
      </c>
      <c r="B37" s="32">
        <v>544023</v>
      </c>
      <c r="C37" s="31" t="s">
        <v>1164</v>
      </c>
      <c r="D37" s="31" t="s">
        <v>1165</v>
      </c>
      <c r="E37" s="31" t="s">
        <v>574</v>
      </c>
      <c r="F37" s="86">
        <v>52000</v>
      </c>
      <c r="G37" s="32">
        <v>371.4</v>
      </c>
      <c r="H37" s="32" t="s">
        <v>333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</row>
    <row r="38" spans="1:28" ht="12.75" customHeight="1">
      <c r="A38" s="85">
        <v>45258</v>
      </c>
      <c r="B38" s="32">
        <v>544023</v>
      </c>
      <c r="C38" s="31" t="s">
        <v>1164</v>
      </c>
      <c r="D38" s="31" t="s">
        <v>1166</v>
      </c>
      <c r="E38" s="31" t="s">
        <v>575</v>
      </c>
      <c r="F38" s="86">
        <v>60000</v>
      </c>
      <c r="G38" s="32">
        <v>371.4</v>
      </c>
      <c r="H38" s="32" t="s">
        <v>333</v>
      </c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</row>
    <row r="39" spans="1:28" ht="12.75" customHeight="1">
      <c r="A39" s="85">
        <v>45258</v>
      </c>
      <c r="B39" s="32">
        <v>544023</v>
      </c>
      <c r="C39" s="31" t="s">
        <v>1164</v>
      </c>
      <c r="D39" s="31" t="s">
        <v>1166</v>
      </c>
      <c r="E39" s="31" t="s">
        <v>574</v>
      </c>
      <c r="F39" s="86">
        <v>2000</v>
      </c>
      <c r="G39" s="32">
        <v>371.4</v>
      </c>
      <c r="H39" s="32" t="s">
        <v>333</v>
      </c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</row>
    <row r="40" spans="1:28" ht="12.75" customHeight="1">
      <c r="A40" s="85">
        <v>45258</v>
      </c>
      <c r="B40" s="32">
        <v>540385</v>
      </c>
      <c r="C40" s="31" t="s">
        <v>1167</v>
      </c>
      <c r="D40" s="31" t="s">
        <v>1168</v>
      </c>
      <c r="E40" s="31" t="s">
        <v>574</v>
      </c>
      <c r="F40" s="86">
        <v>17500</v>
      </c>
      <c r="G40" s="32">
        <v>5.13</v>
      </c>
      <c r="H40" s="32" t="s">
        <v>333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</row>
    <row r="41" spans="1:28" ht="12.75" customHeight="1">
      <c r="A41" s="85">
        <v>45258</v>
      </c>
      <c r="B41" s="32">
        <v>541352</v>
      </c>
      <c r="C41" s="31" t="s">
        <v>1169</v>
      </c>
      <c r="D41" s="31" t="s">
        <v>1170</v>
      </c>
      <c r="E41" s="31" t="s">
        <v>574</v>
      </c>
      <c r="F41" s="86">
        <v>79000</v>
      </c>
      <c r="G41" s="32">
        <v>365.38</v>
      </c>
      <c r="H41" s="32" t="s">
        <v>333</v>
      </c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</row>
    <row r="42" spans="1:28" ht="12.75" customHeight="1">
      <c r="A42" s="85">
        <v>45258</v>
      </c>
      <c r="B42" s="32">
        <v>541352</v>
      </c>
      <c r="C42" s="31" t="s">
        <v>1169</v>
      </c>
      <c r="D42" s="31" t="s">
        <v>1171</v>
      </c>
      <c r="E42" s="31" t="s">
        <v>575</v>
      </c>
      <c r="F42" s="86">
        <v>119000</v>
      </c>
      <c r="G42" s="32">
        <v>370.08</v>
      </c>
      <c r="H42" s="32" t="s">
        <v>333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</row>
    <row r="43" spans="1:28" ht="12.75" customHeight="1">
      <c r="A43" s="85">
        <v>45258</v>
      </c>
      <c r="B43" s="32">
        <v>541352</v>
      </c>
      <c r="C43" s="31" t="s">
        <v>1169</v>
      </c>
      <c r="D43" s="31" t="s">
        <v>1172</v>
      </c>
      <c r="E43" s="31" t="s">
        <v>574</v>
      </c>
      <c r="F43" s="86">
        <v>55358</v>
      </c>
      <c r="G43" s="32">
        <v>397.25</v>
      </c>
      <c r="H43" s="32" t="s">
        <v>333</v>
      </c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</row>
    <row r="44" spans="1:28" ht="12.75" customHeight="1">
      <c r="A44" s="85">
        <v>45258</v>
      </c>
      <c r="B44" s="32">
        <v>541352</v>
      </c>
      <c r="C44" s="31" t="s">
        <v>1169</v>
      </c>
      <c r="D44" s="31" t="s">
        <v>1173</v>
      </c>
      <c r="E44" s="31" t="s">
        <v>575</v>
      </c>
      <c r="F44" s="86">
        <v>74000</v>
      </c>
      <c r="G44" s="32">
        <v>397.3</v>
      </c>
      <c r="H44" s="32" t="s">
        <v>333</v>
      </c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</row>
    <row r="45" spans="1:28" ht="12.75" customHeight="1">
      <c r="A45" s="85">
        <v>45258</v>
      </c>
      <c r="B45" s="32">
        <v>541352</v>
      </c>
      <c r="C45" s="31" t="s">
        <v>1169</v>
      </c>
      <c r="D45" s="31" t="s">
        <v>1174</v>
      </c>
      <c r="E45" s="31" t="s">
        <v>574</v>
      </c>
      <c r="F45" s="86">
        <v>150000</v>
      </c>
      <c r="G45" s="32">
        <v>376.31</v>
      </c>
      <c r="H45" s="32" t="s">
        <v>333</v>
      </c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</row>
    <row r="46" spans="1:28" ht="12.75" customHeight="1">
      <c r="A46" s="85">
        <v>45258</v>
      </c>
      <c r="B46" s="32">
        <v>541352</v>
      </c>
      <c r="C46" s="31" t="s">
        <v>1169</v>
      </c>
      <c r="D46" s="31" t="s">
        <v>1172</v>
      </c>
      <c r="E46" s="31" t="s">
        <v>575</v>
      </c>
      <c r="F46" s="86">
        <v>150000</v>
      </c>
      <c r="G46" s="32">
        <v>375.6</v>
      </c>
      <c r="H46" s="32" t="s">
        <v>333</v>
      </c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</row>
    <row r="47" spans="1:28" ht="12.75" customHeight="1">
      <c r="A47" s="85">
        <v>45258</v>
      </c>
      <c r="B47" s="32">
        <v>541352</v>
      </c>
      <c r="C47" s="31" t="s">
        <v>1169</v>
      </c>
      <c r="D47" s="31" t="s">
        <v>1172</v>
      </c>
      <c r="E47" s="31" t="s">
        <v>574</v>
      </c>
      <c r="F47" s="86">
        <v>19000</v>
      </c>
      <c r="G47" s="32">
        <v>397.47</v>
      </c>
      <c r="H47" s="32" t="s">
        <v>333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</row>
    <row r="48" spans="1:28" ht="12.75" customHeight="1">
      <c r="A48" s="85">
        <v>45258</v>
      </c>
      <c r="B48" s="32">
        <v>543579</v>
      </c>
      <c r="C48" s="31" t="s">
        <v>1175</v>
      </c>
      <c r="D48" s="31" t="s">
        <v>1176</v>
      </c>
      <c r="E48" s="31" t="s">
        <v>574</v>
      </c>
      <c r="F48" s="86">
        <v>120000</v>
      </c>
      <c r="G48" s="32">
        <v>15.01</v>
      </c>
      <c r="H48" s="32" t="s">
        <v>333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</row>
    <row r="49" spans="1:28" ht="12.75" customHeight="1">
      <c r="A49" s="85">
        <v>45258</v>
      </c>
      <c r="B49" s="32">
        <v>543400</v>
      </c>
      <c r="C49" s="31" t="s">
        <v>1177</v>
      </c>
      <c r="D49" s="31" t="s">
        <v>1178</v>
      </c>
      <c r="E49" s="31" t="s">
        <v>574</v>
      </c>
      <c r="F49" s="86">
        <v>32000</v>
      </c>
      <c r="G49" s="32">
        <v>10.72</v>
      </c>
      <c r="H49" s="32" t="s">
        <v>333</v>
      </c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</row>
    <row r="50" spans="1:28" ht="12.75" customHeight="1">
      <c r="A50" s="85">
        <v>45258</v>
      </c>
      <c r="B50" s="32">
        <v>543400</v>
      </c>
      <c r="C50" s="31" t="s">
        <v>1177</v>
      </c>
      <c r="D50" s="31" t="s">
        <v>1179</v>
      </c>
      <c r="E50" s="31" t="s">
        <v>575</v>
      </c>
      <c r="F50" s="86">
        <v>102000</v>
      </c>
      <c r="G50" s="32">
        <v>10.86</v>
      </c>
      <c r="H50" s="32" t="s">
        <v>333</v>
      </c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</row>
    <row r="51" spans="1:28" ht="12.75" customHeight="1">
      <c r="A51" s="85">
        <v>45258</v>
      </c>
      <c r="B51" s="32">
        <v>535657</v>
      </c>
      <c r="C51" s="31" t="s">
        <v>1180</v>
      </c>
      <c r="D51" s="31" t="s">
        <v>1181</v>
      </c>
      <c r="E51" s="31" t="s">
        <v>575</v>
      </c>
      <c r="F51" s="86">
        <v>80000</v>
      </c>
      <c r="G51" s="32">
        <v>16.09</v>
      </c>
      <c r="H51" s="32" t="s">
        <v>333</v>
      </c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</row>
    <row r="52" spans="1:28" ht="12.75" customHeight="1">
      <c r="A52" s="85">
        <v>45258</v>
      </c>
      <c r="B52" s="32">
        <v>524372</v>
      </c>
      <c r="C52" s="31" t="s">
        <v>1182</v>
      </c>
      <c r="D52" s="31" t="s">
        <v>1183</v>
      </c>
      <c r="E52" s="31" t="s">
        <v>575</v>
      </c>
      <c r="F52" s="86">
        <v>1300000</v>
      </c>
      <c r="G52" s="32">
        <v>571.28</v>
      </c>
      <c r="H52" s="32" t="s">
        <v>333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</row>
    <row r="53" spans="1:28" ht="12.75" customHeight="1">
      <c r="A53" s="85">
        <v>45258</v>
      </c>
      <c r="B53" s="32">
        <v>524372</v>
      </c>
      <c r="C53" s="31" t="s">
        <v>1182</v>
      </c>
      <c r="D53" s="31" t="s">
        <v>1184</v>
      </c>
      <c r="E53" s="31" t="s">
        <v>574</v>
      </c>
      <c r="F53" s="86">
        <v>445000</v>
      </c>
      <c r="G53" s="32">
        <v>571</v>
      </c>
      <c r="H53" s="32" t="s">
        <v>333</v>
      </c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</row>
    <row r="54" spans="1:28" ht="12.75" customHeight="1">
      <c r="A54" s="85">
        <v>45258</v>
      </c>
      <c r="B54" s="32">
        <v>515127</v>
      </c>
      <c r="C54" s="31" t="s">
        <v>1185</v>
      </c>
      <c r="D54" s="31" t="s">
        <v>1186</v>
      </c>
      <c r="E54" s="31" t="s">
        <v>575</v>
      </c>
      <c r="F54" s="86">
        <v>207879</v>
      </c>
      <c r="G54" s="32">
        <v>2.95</v>
      </c>
      <c r="H54" s="32" t="s">
        <v>333</v>
      </c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</row>
    <row r="55" spans="1:28" ht="15" customHeight="1">
      <c r="A55" s="85">
        <v>45258</v>
      </c>
      <c r="B55" s="32">
        <v>538273</v>
      </c>
      <c r="C55" s="31" t="s">
        <v>1187</v>
      </c>
      <c r="D55" s="31" t="s">
        <v>1188</v>
      </c>
      <c r="E55" s="31" t="s">
        <v>575</v>
      </c>
      <c r="F55" s="86">
        <v>40000</v>
      </c>
      <c r="G55" s="32">
        <v>48.81</v>
      </c>
      <c r="H55" s="32" t="s">
        <v>333</v>
      </c>
    </row>
    <row r="56" spans="1:28" ht="15" customHeight="1">
      <c r="A56" s="85">
        <v>45258</v>
      </c>
      <c r="B56" s="32">
        <v>538540</v>
      </c>
      <c r="C56" s="31" t="s">
        <v>1189</v>
      </c>
      <c r="D56" s="31" t="s">
        <v>1190</v>
      </c>
      <c r="E56" s="31" t="s">
        <v>575</v>
      </c>
      <c r="F56" s="86">
        <v>461186</v>
      </c>
      <c r="G56" s="32">
        <v>0.67</v>
      </c>
      <c r="H56" s="32" t="s">
        <v>333</v>
      </c>
    </row>
    <row r="57" spans="1:28" ht="15" customHeight="1">
      <c r="A57" s="85">
        <v>45258</v>
      </c>
      <c r="B57" s="32">
        <v>530617</v>
      </c>
      <c r="C57" s="31" t="s">
        <v>1191</v>
      </c>
      <c r="D57" s="31" t="s">
        <v>928</v>
      </c>
      <c r="E57" s="31" t="s">
        <v>574</v>
      </c>
      <c r="F57" s="86">
        <v>50000</v>
      </c>
      <c r="G57" s="32">
        <v>80.34</v>
      </c>
      <c r="H57" s="32" t="s">
        <v>333</v>
      </c>
    </row>
    <row r="58" spans="1:28" ht="15" customHeight="1">
      <c r="A58" s="85">
        <v>45258</v>
      </c>
      <c r="B58" s="32">
        <v>530617</v>
      </c>
      <c r="C58" s="31" t="s">
        <v>1191</v>
      </c>
      <c r="D58" s="31" t="s">
        <v>1192</v>
      </c>
      <c r="E58" s="31" t="s">
        <v>575</v>
      </c>
      <c r="F58" s="86">
        <v>50000</v>
      </c>
      <c r="G58" s="32">
        <v>80.34</v>
      </c>
      <c r="H58" s="32" t="s">
        <v>333</v>
      </c>
    </row>
    <row r="59" spans="1:28" ht="15" customHeight="1">
      <c r="A59" s="85">
        <v>45258</v>
      </c>
      <c r="B59" s="32">
        <v>539124</v>
      </c>
      <c r="C59" s="31" t="s">
        <v>1193</v>
      </c>
      <c r="D59" s="31" t="s">
        <v>1194</v>
      </c>
      <c r="E59" s="31" t="s">
        <v>574</v>
      </c>
      <c r="F59" s="86">
        <v>10700</v>
      </c>
      <c r="G59" s="32">
        <v>53.32</v>
      </c>
      <c r="H59" s="32" t="s">
        <v>333</v>
      </c>
    </row>
    <row r="60" spans="1:28" ht="15" customHeight="1">
      <c r="A60" s="85">
        <v>45258</v>
      </c>
      <c r="B60" s="32">
        <v>539124</v>
      </c>
      <c r="C60" s="31" t="s">
        <v>1193</v>
      </c>
      <c r="D60" s="31" t="s">
        <v>1194</v>
      </c>
      <c r="E60" s="31" t="s">
        <v>575</v>
      </c>
      <c r="F60" s="86">
        <v>40600</v>
      </c>
      <c r="G60" s="32">
        <v>53.45</v>
      </c>
      <c r="H60" s="32" t="s">
        <v>333</v>
      </c>
    </row>
    <row r="61" spans="1:28" ht="15" customHeight="1">
      <c r="A61" s="85">
        <v>45258</v>
      </c>
      <c r="B61" s="32">
        <v>543366</v>
      </c>
      <c r="C61" s="31" t="s">
        <v>1099</v>
      </c>
      <c r="D61" s="31" t="s">
        <v>1195</v>
      </c>
      <c r="E61" s="31" t="s">
        <v>574</v>
      </c>
      <c r="F61" s="86">
        <v>9600</v>
      </c>
      <c r="G61" s="32">
        <v>31.64</v>
      </c>
      <c r="H61" s="32" t="s">
        <v>333</v>
      </c>
    </row>
    <row r="62" spans="1:28" ht="15" customHeight="1">
      <c r="A62" s="85">
        <v>45258</v>
      </c>
      <c r="B62" s="32">
        <v>542753</v>
      </c>
      <c r="C62" s="31" t="s">
        <v>1058</v>
      </c>
      <c r="D62" s="31" t="s">
        <v>1095</v>
      </c>
      <c r="E62" s="31" t="s">
        <v>575</v>
      </c>
      <c r="F62" s="86">
        <v>5000000</v>
      </c>
      <c r="G62" s="32">
        <v>2.82</v>
      </c>
      <c r="H62" s="32" t="s">
        <v>333</v>
      </c>
    </row>
    <row r="63" spans="1:28" ht="15" customHeight="1">
      <c r="A63" s="85">
        <v>45258</v>
      </c>
      <c r="B63" s="32">
        <v>542753</v>
      </c>
      <c r="C63" s="31" t="s">
        <v>1058</v>
      </c>
      <c r="D63" s="31" t="s">
        <v>1095</v>
      </c>
      <c r="E63" s="31" t="s">
        <v>574</v>
      </c>
      <c r="F63" s="86">
        <v>1</v>
      </c>
      <c r="G63" s="32">
        <v>2.82</v>
      </c>
      <c r="H63" s="32" t="s">
        <v>333</v>
      </c>
    </row>
    <row r="64" spans="1:28" ht="15" customHeight="1">
      <c r="A64" s="85">
        <v>45258</v>
      </c>
      <c r="B64" s="32">
        <v>542753</v>
      </c>
      <c r="C64" s="31" t="s">
        <v>1058</v>
      </c>
      <c r="D64" s="31" t="s">
        <v>928</v>
      </c>
      <c r="E64" s="31" t="s">
        <v>575</v>
      </c>
      <c r="F64" s="86">
        <v>8297816</v>
      </c>
      <c r="G64" s="32">
        <v>2.82</v>
      </c>
      <c r="H64" s="32" t="s">
        <v>333</v>
      </c>
    </row>
    <row r="65" spans="1:8" ht="15" customHeight="1">
      <c r="A65" s="85">
        <v>45258</v>
      </c>
      <c r="B65" s="32">
        <v>542753</v>
      </c>
      <c r="C65" s="31" t="s">
        <v>1058</v>
      </c>
      <c r="D65" s="31" t="s">
        <v>928</v>
      </c>
      <c r="E65" s="31" t="s">
        <v>574</v>
      </c>
      <c r="F65" s="86">
        <v>3285351</v>
      </c>
      <c r="G65" s="32">
        <v>2.82</v>
      </c>
      <c r="H65" s="32" t="s">
        <v>333</v>
      </c>
    </row>
    <row r="66" spans="1:8" ht="15" customHeight="1">
      <c r="A66" s="85">
        <v>45258</v>
      </c>
      <c r="B66" s="32">
        <v>538212</v>
      </c>
      <c r="C66" s="31" t="s">
        <v>1047</v>
      </c>
      <c r="D66" s="31" t="s">
        <v>1018</v>
      </c>
      <c r="E66" s="31" t="s">
        <v>575</v>
      </c>
      <c r="F66" s="86">
        <v>2030314</v>
      </c>
      <c r="G66" s="32">
        <v>0.53</v>
      </c>
      <c r="H66" s="32" t="s">
        <v>333</v>
      </c>
    </row>
    <row r="67" spans="1:8" ht="15" customHeight="1">
      <c r="A67" s="85">
        <v>45258</v>
      </c>
      <c r="B67" s="32">
        <v>538923</v>
      </c>
      <c r="C67" s="31" t="s">
        <v>1196</v>
      </c>
      <c r="D67" s="31" t="s">
        <v>1197</v>
      </c>
      <c r="E67" s="31" t="s">
        <v>575</v>
      </c>
      <c r="F67" s="86">
        <v>21240</v>
      </c>
      <c r="G67" s="32">
        <v>55</v>
      </c>
      <c r="H67" s="32" t="s">
        <v>333</v>
      </c>
    </row>
    <row r="68" spans="1:8" ht="15" customHeight="1">
      <c r="A68" s="85">
        <v>45258</v>
      </c>
      <c r="B68" s="32">
        <v>538923</v>
      </c>
      <c r="C68" s="31" t="s">
        <v>1196</v>
      </c>
      <c r="D68" s="31" t="s">
        <v>1198</v>
      </c>
      <c r="E68" s="31" t="s">
        <v>574</v>
      </c>
      <c r="F68" s="86">
        <v>35100</v>
      </c>
      <c r="G68" s="32">
        <v>54.94</v>
      </c>
      <c r="H68" s="32" t="s">
        <v>333</v>
      </c>
    </row>
    <row r="69" spans="1:8" ht="15" customHeight="1">
      <c r="A69" s="85">
        <v>45258</v>
      </c>
      <c r="B69" s="32">
        <v>540492</v>
      </c>
      <c r="C69" s="31" t="s">
        <v>1100</v>
      </c>
      <c r="D69" s="31" t="s">
        <v>1101</v>
      </c>
      <c r="E69" s="31" t="s">
        <v>575</v>
      </c>
      <c r="F69" s="86">
        <v>1000000</v>
      </c>
      <c r="G69" s="32">
        <v>112.23</v>
      </c>
      <c r="H69" s="32" t="s">
        <v>333</v>
      </c>
    </row>
    <row r="70" spans="1:8" ht="15" customHeight="1">
      <c r="A70" s="85">
        <v>45258</v>
      </c>
      <c r="B70" s="32">
        <v>540492</v>
      </c>
      <c r="C70" s="31" t="s">
        <v>1100</v>
      </c>
      <c r="D70" s="31" t="s">
        <v>1199</v>
      </c>
      <c r="E70" s="31" t="s">
        <v>574</v>
      </c>
      <c r="F70" s="86">
        <v>705692</v>
      </c>
      <c r="G70" s="32">
        <v>112.24</v>
      </c>
      <c r="H70" s="32" t="s">
        <v>333</v>
      </c>
    </row>
    <row r="71" spans="1:8" ht="15" customHeight="1">
      <c r="A71" s="85">
        <v>45258</v>
      </c>
      <c r="B71" s="32">
        <v>519367</v>
      </c>
      <c r="C71" s="31" t="s">
        <v>1200</v>
      </c>
      <c r="D71" s="31" t="s">
        <v>1201</v>
      </c>
      <c r="E71" s="31" t="s">
        <v>575</v>
      </c>
      <c r="F71" s="86">
        <v>864</v>
      </c>
      <c r="G71" s="32">
        <v>88.44</v>
      </c>
      <c r="H71" s="32" t="s">
        <v>333</v>
      </c>
    </row>
    <row r="72" spans="1:8" ht="15" customHeight="1">
      <c r="A72" s="85">
        <v>45258</v>
      </c>
      <c r="B72" s="32">
        <v>544002</v>
      </c>
      <c r="C72" s="31" t="s">
        <v>1076</v>
      </c>
      <c r="D72" s="31" t="s">
        <v>1077</v>
      </c>
      <c r="E72" s="31" t="s">
        <v>575</v>
      </c>
      <c r="F72" s="86">
        <v>20000</v>
      </c>
      <c r="G72" s="32">
        <v>37.21</v>
      </c>
      <c r="H72" s="32" t="s">
        <v>333</v>
      </c>
    </row>
    <row r="73" spans="1:8" ht="15" customHeight="1">
      <c r="A73" s="85">
        <v>45258</v>
      </c>
      <c r="B73" s="32" t="s">
        <v>1102</v>
      </c>
      <c r="C73" s="31" t="s">
        <v>1103</v>
      </c>
      <c r="D73" s="31" t="s">
        <v>576</v>
      </c>
      <c r="E73" s="31" t="s">
        <v>574</v>
      </c>
      <c r="F73" s="86">
        <v>157531</v>
      </c>
      <c r="G73" s="32">
        <v>519.59</v>
      </c>
      <c r="H73" s="32" t="s">
        <v>863</v>
      </c>
    </row>
    <row r="74" spans="1:8" ht="15" customHeight="1">
      <c r="A74" s="85">
        <v>45258</v>
      </c>
      <c r="B74" s="32" t="s">
        <v>1202</v>
      </c>
      <c r="C74" s="31" t="s">
        <v>1203</v>
      </c>
      <c r="D74" s="31" t="s">
        <v>1204</v>
      </c>
      <c r="E74" s="31" t="s">
        <v>574</v>
      </c>
      <c r="F74" s="86">
        <v>175500</v>
      </c>
      <c r="G74" s="32">
        <v>305</v>
      </c>
      <c r="H74" s="32" t="s">
        <v>863</v>
      </c>
    </row>
    <row r="75" spans="1:8" ht="15" customHeight="1">
      <c r="A75" s="85">
        <v>45258</v>
      </c>
      <c r="B75" s="32" t="s">
        <v>1205</v>
      </c>
      <c r="C75" s="31" t="s">
        <v>1206</v>
      </c>
      <c r="D75" s="31" t="s">
        <v>928</v>
      </c>
      <c r="E75" s="31" t="s">
        <v>574</v>
      </c>
      <c r="F75" s="86">
        <v>625000</v>
      </c>
      <c r="G75" s="32">
        <v>1.1000000000000001</v>
      </c>
      <c r="H75" s="32" t="s">
        <v>863</v>
      </c>
    </row>
    <row r="76" spans="1:8" ht="15" customHeight="1">
      <c r="A76" s="85">
        <v>45258</v>
      </c>
      <c r="B76" s="32" t="s">
        <v>1205</v>
      </c>
      <c r="C76" s="31" t="s">
        <v>1206</v>
      </c>
      <c r="D76" s="31" t="s">
        <v>1207</v>
      </c>
      <c r="E76" s="31" t="s">
        <v>574</v>
      </c>
      <c r="F76" s="86">
        <v>2011405</v>
      </c>
      <c r="G76" s="32">
        <v>1.08</v>
      </c>
      <c r="H76" s="32" t="s">
        <v>863</v>
      </c>
    </row>
    <row r="77" spans="1:8" ht="15" customHeight="1">
      <c r="A77" s="85">
        <v>45258</v>
      </c>
      <c r="B77" s="32" t="s">
        <v>1208</v>
      </c>
      <c r="C77" s="31" t="s">
        <v>1209</v>
      </c>
      <c r="D77" s="31" t="s">
        <v>1210</v>
      </c>
      <c r="E77" s="31" t="s">
        <v>574</v>
      </c>
      <c r="F77" s="86">
        <v>111585</v>
      </c>
      <c r="G77" s="32">
        <v>54.37</v>
      </c>
      <c r="H77" s="32" t="s">
        <v>863</v>
      </c>
    </row>
    <row r="78" spans="1:8" ht="15" customHeight="1">
      <c r="A78" s="85">
        <v>45258</v>
      </c>
      <c r="B78" s="32" t="s">
        <v>1211</v>
      </c>
      <c r="C78" s="31" t="s">
        <v>1212</v>
      </c>
      <c r="D78" s="31" t="s">
        <v>1213</v>
      </c>
      <c r="E78" s="31" t="s">
        <v>574</v>
      </c>
      <c r="F78" s="86">
        <v>20400</v>
      </c>
      <c r="G78" s="32">
        <v>63.11</v>
      </c>
      <c r="H78" s="32" t="s">
        <v>863</v>
      </c>
    </row>
    <row r="79" spans="1:8" ht="15" customHeight="1">
      <c r="A79" s="85">
        <v>45258</v>
      </c>
      <c r="B79" s="32" t="s">
        <v>1214</v>
      </c>
      <c r="C79" s="31" t="s">
        <v>1215</v>
      </c>
      <c r="D79" s="31" t="s">
        <v>1118</v>
      </c>
      <c r="E79" s="31" t="s">
        <v>574</v>
      </c>
      <c r="F79" s="86">
        <v>22304</v>
      </c>
      <c r="G79" s="32">
        <v>7.65</v>
      </c>
      <c r="H79" s="32" t="s">
        <v>863</v>
      </c>
    </row>
    <row r="80" spans="1:8" ht="15" customHeight="1">
      <c r="A80" s="85">
        <v>45258</v>
      </c>
      <c r="B80" s="32" t="s">
        <v>1216</v>
      </c>
      <c r="C80" s="31" t="s">
        <v>1217</v>
      </c>
      <c r="D80" s="31" t="s">
        <v>1218</v>
      </c>
      <c r="E80" s="31" t="s">
        <v>574</v>
      </c>
      <c r="F80" s="86">
        <v>400000</v>
      </c>
      <c r="G80" s="32">
        <v>10.73</v>
      </c>
      <c r="H80" s="32" t="s">
        <v>863</v>
      </c>
    </row>
    <row r="81" spans="1:8" ht="15" customHeight="1">
      <c r="A81" s="85">
        <v>45258</v>
      </c>
      <c r="B81" s="32" t="s">
        <v>1105</v>
      </c>
      <c r="C81" s="31" t="s">
        <v>1106</v>
      </c>
      <c r="D81" s="31" t="s">
        <v>1107</v>
      </c>
      <c r="E81" s="31" t="s">
        <v>574</v>
      </c>
      <c r="F81" s="86">
        <v>155204</v>
      </c>
      <c r="G81" s="32">
        <v>13.06</v>
      </c>
      <c r="H81" s="32" t="s">
        <v>863</v>
      </c>
    </row>
    <row r="82" spans="1:8" ht="15" customHeight="1">
      <c r="A82" s="85">
        <v>45258</v>
      </c>
      <c r="B82" s="32" t="s">
        <v>1105</v>
      </c>
      <c r="C82" s="31" t="s">
        <v>1106</v>
      </c>
      <c r="D82" s="31" t="s">
        <v>989</v>
      </c>
      <c r="E82" s="31" t="s">
        <v>574</v>
      </c>
      <c r="F82" s="86">
        <v>116037</v>
      </c>
      <c r="G82" s="32">
        <v>13.18</v>
      </c>
      <c r="H82" s="32" t="s">
        <v>863</v>
      </c>
    </row>
    <row r="83" spans="1:8" ht="15" customHeight="1">
      <c r="A83" s="85">
        <v>45258</v>
      </c>
      <c r="B83" s="32" t="s">
        <v>1219</v>
      </c>
      <c r="C83" s="31" t="s">
        <v>1220</v>
      </c>
      <c r="D83" s="31" t="s">
        <v>1221</v>
      </c>
      <c r="E83" s="31" t="s">
        <v>574</v>
      </c>
      <c r="F83" s="86">
        <v>817425</v>
      </c>
      <c r="G83" s="32">
        <v>300.45999999999998</v>
      </c>
      <c r="H83" s="32" t="s">
        <v>863</v>
      </c>
    </row>
    <row r="84" spans="1:8" ht="15" customHeight="1">
      <c r="A84" s="85">
        <v>45258</v>
      </c>
      <c r="B84" s="32" t="s">
        <v>1108</v>
      </c>
      <c r="C84" s="31" t="s">
        <v>1109</v>
      </c>
      <c r="D84" s="31" t="s">
        <v>1048</v>
      </c>
      <c r="E84" s="31" t="s">
        <v>574</v>
      </c>
      <c r="F84" s="86">
        <v>107200</v>
      </c>
      <c r="G84" s="32">
        <v>84.46</v>
      </c>
      <c r="H84" s="32" t="s">
        <v>863</v>
      </c>
    </row>
    <row r="85" spans="1:8" ht="15" customHeight="1">
      <c r="A85" s="85">
        <v>45258</v>
      </c>
      <c r="B85" s="32" t="s">
        <v>1110</v>
      </c>
      <c r="C85" s="31" t="s">
        <v>1111</v>
      </c>
      <c r="D85" s="31" t="s">
        <v>1112</v>
      </c>
      <c r="E85" s="31" t="s">
        <v>574</v>
      </c>
      <c r="F85" s="86">
        <v>85000</v>
      </c>
      <c r="G85" s="32">
        <v>79.52</v>
      </c>
      <c r="H85" s="32" t="s">
        <v>863</v>
      </c>
    </row>
    <row r="86" spans="1:8" ht="15" customHeight="1">
      <c r="A86" s="85">
        <v>45258</v>
      </c>
      <c r="B86" s="32" t="s">
        <v>1110</v>
      </c>
      <c r="C86" s="31" t="s">
        <v>1111</v>
      </c>
      <c r="D86" s="31" t="s">
        <v>1222</v>
      </c>
      <c r="E86" s="31" t="s">
        <v>574</v>
      </c>
      <c r="F86" s="86">
        <v>85500</v>
      </c>
      <c r="G86" s="32">
        <v>79.34</v>
      </c>
      <c r="H86" s="32" t="s">
        <v>863</v>
      </c>
    </row>
    <row r="87" spans="1:8" ht="15" customHeight="1">
      <c r="A87" s="85">
        <v>45258</v>
      </c>
      <c r="B87" s="32" t="s">
        <v>986</v>
      </c>
      <c r="C87" s="31" t="s">
        <v>987</v>
      </c>
      <c r="D87" s="31" t="s">
        <v>988</v>
      </c>
      <c r="E87" s="31" t="s">
        <v>574</v>
      </c>
      <c r="F87" s="86">
        <v>196229</v>
      </c>
      <c r="G87" s="32">
        <v>16.62</v>
      </c>
      <c r="H87" s="32" t="s">
        <v>863</v>
      </c>
    </row>
    <row r="88" spans="1:8" ht="15" customHeight="1">
      <c r="A88" s="85">
        <v>45258</v>
      </c>
      <c r="B88" s="32" t="s">
        <v>986</v>
      </c>
      <c r="C88" s="31" t="s">
        <v>987</v>
      </c>
      <c r="D88" s="31" t="s">
        <v>576</v>
      </c>
      <c r="E88" s="31" t="s">
        <v>574</v>
      </c>
      <c r="F88" s="86">
        <v>187894</v>
      </c>
      <c r="G88" s="32">
        <v>16.63</v>
      </c>
      <c r="H88" s="32" t="s">
        <v>863</v>
      </c>
    </row>
    <row r="89" spans="1:8" ht="15" customHeight="1">
      <c r="A89" s="85">
        <v>45258</v>
      </c>
      <c r="B89" s="32" t="s">
        <v>986</v>
      </c>
      <c r="C89" s="31" t="s">
        <v>987</v>
      </c>
      <c r="D89" s="31" t="s">
        <v>989</v>
      </c>
      <c r="E89" s="31" t="s">
        <v>574</v>
      </c>
      <c r="F89" s="86">
        <v>204748</v>
      </c>
      <c r="G89" s="32">
        <v>16.670000000000002</v>
      </c>
      <c r="H89" s="32" t="s">
        <v>863</v>
      </c>
    </row>
    <row r="90" spans="1:8" ht="15" customHeight="1">
      <c r="A90" s="85">
        <v>45258</v>
      </c>
      <c r="B90" s="32" t="s">
        <v>986</v>
      </c>
      <c r="C90" s="31" t="s">
        <v>987</v>
      </c>
      <c r="D90" s="31" t="s">
        <v>990</v>
      </c>
      <c r="E90" s="31" t="s">
        <v>574</v>
      </c>
      <c r="F90" s="86">
        <v>194132</v>
      </c>
      <c r="G90" s="32">
        <v>16.62</v>
      </c>
      <c r="H90" s="32" t="s">
        <v>863</v>
      </c>
    </row>
    <row r="91" spans="1:8" ht="15" customHeight="1">
      <c r="A91" s="85">
        <v>45258</v>
      </c>
      <c r="B91" s="32" t="s">
        <v>1113</v>
      </c>
      <c r="C91" s="31" t="s">
        <v>1114</v>
      </c>
      <c r="D91" s="31" t="s">
        <v>576</v>
      </c>
      <c r="E91" s="31" t="s">
        <v>574</v>
      </c>
      <c r="F91" s="86">
        <v>114324</v>
      </c>
      <c r="G91" s="32">
        <v>161.84</v>
      </c>
      <c r="H91" s="32" t="s">
        <v>863</v>
      </c>
    </row>
    <row r="92" spans="1:8" ht="15" customHeight="1">
      <c r="A92" s="85">
        <v>45258</v>
      </c>
      <c r="B92" s="32" t="s">
        <v>177</v>
      </c>
      <c r="C92" s="31" t="s">
        <v>1223</v>
      </c>
      <c r="D92" s="31" t="s">
        <v>576</v>
      </c>
      <c r="E92" s="31" t="s">
        <v>574</v>
      </c>
      <c r="F92" s="86">
        <v>466500</v>
      </c>
      <c r="G92" s="32">
        <v>3089.28</v>
      </c>
      <c r="H92" s="32" t="s">
        <v>863</v>
      </c>
    </row>
    <row r="93" spans="1:8" ht="15" customHeight="1">
      <c r="A93" s="85">
        <v>45258</v>
      </c>
      <c r="B93" s="32" t="s">
        <v>1169</v>
      </c>
      <c r="C93" s="31" t="s">
        <v>1224</v>
      </c>
      <c r="D93" s="31" t="s">
        <v>576</v>
      </c>
      <c r="E93" s="31" t="s">
        <v>574</v>
      </c>
      <c r="F93" s="86">
        <v>80304</v>
      </c>
      <c r="G93" s="32">
        <v>391.4</v>
      </c>
      <c r="H93" s="32" t="s">
        <v>863</v>
      </c>
    </row>
    <row r="94" spans="1:8" ht="15" customHeight="1">
      <c r="A94" s="85">
        <v>45258</v>
      </c>
      <c r="B94" s="32" t="s">
        <v>1225</v>
      </c>
      <c r="C94" s="31" t="s">
        <v>1226</v>
      </c>
      <c r="D94" s="31" t="s">
        <v>989</v>
      </c>
      <c r="E94" s="31" t="s">
        <v>574</v>
      </c>
      <c r="F94" s="86">
        <v>845089</v>
      </c>
      <c r="G94" s="32">
        <v>79.709999999999994</v>
      </c>
      <c r="H94" s="32" t="s">
        <v>863</v>
      </c>
    </row>
    <row r="95" spans="1:8" ht="15" customHeight="1">
      <c r="A95" s="85">
        <v>45258</v>
      </c>
      <c r="B95" s="32" t="s">
        <v>1225</v>
      </c>
      <c r="C95" s="31" t="s">
        <v>1226</v>
      </c>
      <c r="D95" s="31" t="s">
        <v>576</v>
      </c>
      <c r="E95" s="31" t="s">
        <v>574</v>
      </c>
      <c r="F95" s="86">
        <v>1467389</v>
      </c>
      <c r="G95" s="32">
        <v>78.98</v>
      </c>
      <c r="H95" s="32" t="s">
        <v>863</v>
      </c>
    </row>
    <row r="96" spans="1:8" ht="15" customHeight="1">
      <c r="A96" s="85">
        <v>45258</v>
      </c>
      <c r="B96" s="32" t="s">
        <v>1227</v>
      </c>
      <c r="C96" s="31" t="s">
        <v>1228</v>
      </c>
      <c r="D96" s="31" t="s">
        <v>576</v>
      </c>
      <c r="E96" s="31" t="s">
        <v>574</v>
      </c>
      <c r="F96" s="86">
        <v>964428</v>
      </c>
      <c r="G96" s="32">
        <v>225.13</v>
      </c>
      <c r="H96" s="32" t="s">
        <v>863</v>
      </c>
    </row>
    <row r="97" spans="1:8" ht="15" customHeight="1">
      <c r="A97" s="85">
        <v>45258</v>
      </c>
      <c r="B97" s="32" t="s">
        <v>1096</v>
      </c>
      <c r="C97" s="31" t="s">
        <v>1116</v>
      </c>
      <c r="D97" s="31" t="s">
        <v>1229</v>
      </c>
      <c r="E97" s="31" t="s">
        <v>574</v>
      </c>
      <c r="F97" s="86">
        <v>76000</v>
      </c>
      <c r="G97" s="32">
        <v>22.82</v>
      </c>
      <c r="H97" s="32" t="s">
        <v>863</v>
      </c>
    </row>
    <row r="98" spans="1:8" ht="15" customHeight="1">
      <c r="A98" s="85">
        <v>45258</v>
      </c>
      <c r="B98" s="32" t="s">
        <v>1096</v>
      </c>
      <c r="C98" s="31" t="s">
        <v>1116</v>
      </c>
      <c r="D98" s="31" t="s">
        <v>1097</v>
      </c>
      <c r="E98" s="31" t="s">
        <v>574</v>
      </c>
      <c r="F98" s="86">
        <v>19990</v>
      </c>
      <c r="G98" s="32">
        <v>22.05</v>
      </c>
      <c r="H98" s="32" t="s">
        <v>863</v>
      </c>
    </row>
    <row r="99" spans="1:8" ht="15" customHeight="1">
      <c r="A99" s="85">
        <v>45258</v>
      </c>
      <c r="B99" s="32" t="s">
        <v>1096</v>
      </c>
      <c r="C99" s="31" t="s">
        <v>1116</v>
      </c>
      <c r="D99" s="31" t="s">
        <v>1117</v>
      </c>
      <c r="E99" s="31" t="s">
        <v>574</v>
      </c>
      <c r="F99" s="86">
        <v>50000</v>
      </c>
      <c r="G99" s="32">
        <v>21.3</v>
      </c>
      <c r="H99" s="32" t="s">
        <v>863</v>
      </c>
    </row>
    <row r="100" spans="1:8" ht="15" customHeight="1">
      <c r="A100" s="85">
        <v>45258</v>
      </c>
      <c r="B100" s="32" t="s">
        <v>1230</v>
      </c>
      <c r="C100" s="31" t="s">
        <v>1231</v>
      </c>
      <c r="D100" s="31" t="s">
        <v>989</v>
      </c>
      <c r="E100" s="31" t="s">
        <v>574</v>
      </c>
      <c r="F100" s="86">
        <v>59393</v>
      </c>
      <c r="G100" s="32">
        <v>19.940000000000001</v>
      </c>
      <c r="H100" s="32" t="s">
        <v>863</v>
      </c>
    </row>
    <row r="101" spans="1:8" ht="15" customHeight="1">
      <c r="A101" s="85">
        <v>45258</v>
      </c>
      <c r="B101" s="32" t="s">
        <v>1230</v>
      </c>
      <c r="C101" s="31" t="s">
        <v>1231</v>
      </c>
      <c r="D101" s="31" t="s">
        <v>1107</v>
      </c>
      <c r="E101" s="31" t="s">
        <v>574</v>
      </c>
      <c r="F101" s="86">
        <v>52950</v>
      </c>
      <c r="G101" s="32">
        <v>19.84</v>
      </c>
      <c r="H101" s="32" t="s">
        <v>863</v>
      </c>
    </row>
    <row r="102" spans="1:8" ht="15" customHeight="1">
      <c r="A102" s="85">
        <v>45258</v>
      </c>
      <c r="B102" s="32" t="s">
        <v>1232</v>
      </c>
      <c r="C102" s="31" t="s">
        <v>1233</v>
      </c>
      <c r="D102" s="31" t="s">
        <v>1104</v>
      </c>
      <c r="E102" s="31" t="s">
        <v>574</v>
      </c>
      <c r="F102" s="86">
        <v>51200</v>
      </c>
      <c r="G102" s="32">
        <v>67.5</v>
      </c>
      <c r="H102" s="32" t="s">
        <v>863</v>
      </c>
    </row>
    <row r="103" spans="1:8" ht="15" customHeight="1">
      <c r="A103" s="85">
        <v>45258</v>
      </c>
      <c r="B103" s="32" t="s">
        <v>1232</v>
      </c>
      <c r="C103" s="31" t="s">
        <v>1233</v>
      </c>
      <c r="D103" s="31" t="s">
        <v>1234</v>
      </c>
      <c r="E103" s="31" t="s">
        <v>574</v>
      </c>
      <c r="F103" s="86">
        <v>99200</v>
      </c>
      <c r="G103" s="32">
        <v>67.5</v>
      </c>
      <c r="H103" s="32" t="s">
        <v>863</v>
      </c>
    </row>
    <row r="104" spans="1:8" ht="15" customHeight="1">
      <c r="A104" s="85">
        <v>45258</v>
      </c>
      <c r="B104" s="32" t="s">
        <v>1235</v>
      </c>
      <c r="C104" s="31" t="s">
        <v>1236</v>
      </c>
      <c r="D104" s="31" t="s">
        <v>576</v>
      </c>
      <c r="E104" s="31" t="s">
        <v>574</v>
      </c>
      <c r="F104" s="86">
        <v>151201</v>
      </c>
      <c r="G104" s="32">
        <v>766.09</v>
      </c>
      <c r="H104" s="32" t="s">
        <v>863</v>
      </c>
    </row>
    <row r="105" spans="1:8" ht="15" customHeight="1">
      <c r="A105" s="85">
        <v>45258</v>
      </c>
      <c r="B105" s="32" t="s">
        <v>1119</v>
      </c>
      <c r="C105" s="31" t="s">
        <v>1120</v>
      </c>
      <c r="D105" s="31" t="s">
        <v>1237</v>
      </c>
      <c r="E105" s="31" t="s">
        <v>574</v>
      </c>
      <c r="F105" s="86">
        <v>14436187</v>
      </c>
      <c r="G105" s="32">
        <v>19.41</v>
      </c>
      <c r="H105" s="32" t="s">
        <v>863</v>
      </c>
    </row>
    <row r="106" spans="1:8" ht="15" customHeight="1">
      <c r="A106" s="85">
        <v>45258</v>
      </c>
      <c r="B106" s="32" t="s">
        <v>1238</v>
      </c>
      <c r="C106" s="31" t="s">
        <v>1239</v>
      </c>
      <c r="D106" s="31" t="s">
        <v>1240</v>
      </c>
      <c r="E106" s="31" t="s">
        <v>574</v>
      </c>
      <c r="F106" s="86">
        <v>400000</v>
      </c>
      <c r="G106" s="32">
        <v>1712</v>
      </c>
      <c r="H106" s="32" t="s">
        <v>863</v>
      </c>
    </row>
    <row r="107" spans="1:8" ht="15" customHeight="1">
      <c r="A107" s="85">
        <v>45258</v>
      </c>
      <c r="B107" s="32" t="s">
        <v>1241</v>
      </c>
      <c r="C107" s="31" t="s">
        <v>1242</v>
      </c>
      <c r="D107" s="31" t="s">
        <v>1115</v>
      </c>
      <c r="E107" s="31" t="s">
        <v>574</v>
      </c>
      <c r="F107" s="86">
        <v>425960</v>
      </c>
      <c r="G107" s="32">
        <v>173.2</v>
      </c>
      <c r="H107" s="32" t="s">
        <v>863</v>
      </c>
    </row>
    <row r="108" spans="1:8" ht="15" customHeight="1">
      <c r="A108" s="85">
        <v>45258</v>
      </c>
      <c r="B108" s="32" t="s">
        <v>1243</v>
      </c>
      <c r="C108" s="31" t="s">
        <v>1244</v>
      </c>
      <c r="D108" s="31" t="s">
        <v>1075</v>
      </c>
      <c r="E108" s="31" t="s">
        <v>574</v>
      </c>
      <c r="F108" s="86">
        <v>2</v>
      </c>
      <c r="G108" s="32">
        <v>1.2</v>
      </c>
      <c r="H108" s="32" t="s">
        <v>863</v>
      </c>
    </row>
    <row r="109" spans="1:8" ht="15" customHeight="1">
      <c r="A109" s="85">
        <v>45258</v>
      </c>
      <c r="B109" s="32" t="s">
        <v>1245</v>
      </c>
      <c r="C109" s="31" t="s">
        <v>1246</v>
      </c>
      <c r="D109" s="31" t="s">
        <v>928</v>
      </c>
      <c r="E109" s="31" t="s">
        <v>574</v>
      </c>
      <c r="F109" s="86">
        <v>56000</v>
      </c>
      <c r="G109" s="32">
        <v>151.5</v>
      </c>
      <c r="H109" s="32" t="s">
        <v>863</v>
      </c>
    </row>
    <row r="110" spans="1:8" ht="15" customHeight="1">
      <c r="A110" s="85">
        <v>45258</v>
      </c>
      <c r="B110" s="32" t="s">
        <v>1245</v>
      </c>
      <c r="C110" s="31" t="s">
        <v>1246</v>
      </c>
      <c r="D110" s="31" t="s">
        <v>1247</v>
      </c>
      <c r="E110" s="31" t="s">
        <v>574</v>
      </c>
      <c r="F110" s="86">
        <v>22400</v>
      </c>
      <c r="G110" s="32">
        <v>153.75</v>
      </c>
      <c r="H110" s="32" t="s">
        <v>863</v>
      </c>
    </row>
    <row r="111" spans="1:8" ht="15" customHeight="1">
      <c r="A111" s="85">
        <v>45258</v>
      </c>
      <c r="B111" s="32" t="s">
        <v>1102</v>
      </c>
      <c r="C111" s="31" t="s">
        <v>1103</v>
      </c>
      <c r="D111" s="31" t="s">
        <v>576</v>
      </c>
      <c r="E111" s="31" t="s">
        <v>575</v>
      </c>
      <c r="F111" s="86">
        <v>157531</v>
      </c>
      <c r="G111" s="32">
        <v>520</v>
      </c>
      <c r="H111" s="32" t="s">
        <v>863</v>
      </c>
    </row>
    <row r="112" spans="1:8" ht="15" customHeight="1">
      <c r="A112" s="85">
        <v>45258</v>
      </c>
      <c r="B112" s="32" t="s">
        <v>1202</v>
      </c>
      <c r="C112" s="31" t="s">
        <v>1203</v>
      </c>
      <c r="D112" s="31" t="s">
        <v>1248</v>
      </c>
      <c r="E112" s="31" t="s">
        <v>575</v>
      </c>
      <c r="F112" s="86">
        <v>100000</v>
      </c>
      <c r="G112" s="32">
        <v>305.7</v>
      </c>
      <c r="H112" s="32" t="s">
        <v>863</v>
      </c>
    </row>
    <row r="113" spans="1:8" ht="15" customHeight="1">
      <c r="A113" s="85">
        <v>45258</v>
      </c>
      <c r="B113" s="32" t="s">
        <v>1202</v>
      </c>
      <c r="C113" s="31" t="s">
        <v>1203</v>
      </c>
      <c r="D113" s="31" t="s">
        <v>1249</v>
      </c>
      <c r="E113" s="31" t="s">
        <v>575</v>
      </c>
      <c r="F113" s="86">
        <v>150000</v>
      </c>
      <c r="G113" s="32">
        <v>305.89</v>
      </c>
      <c r="H113" s="32" t="s">
        <v>863</v>
      </c>
    </row>
    <row r="114" spans="1:8" ht="15" customHeight="1">
      <c r="A114" s="85">
        <v>45258</v>
      </c>
      <c r="B114" s="32" t="s">
        <v>1205</v>
      </c>
      <c r="C114" s="31" t="s">
        <v>1206</v>
      </c>
      <c r="D114" s="31" t="s">
        <v>1207</v>
      </c>
      <c r="E114" s="31" t="s">
        <v>575</v>
      </c>
      <c r="F114" s="86">
        <v>1423384</v>
      </c>
      <c r="G114" s="32">
        <v>1.07</v>
      </c>
      <c r="H114" s="32" t="s">
        <v>863</v>
      </c>
    </row>
    <row r="115" spans="1:8" ht="15" customHeight="1">
      <c r="A115" s="85">
        <v>45258</v>
      </c>
      <c r="B115" s="32" t="s">
        <v>1205</v>
      </c>
      <c r="C115" s="31" t="s">
        <v>1206</v>
      </c>
      <c r="D115" s="31" t="s">
        <v>928</v>
      </c>
      <c r="E115" s="31" t="s">
        <v>575</v>
      </c>
      <c r="F115" s="86">
        <v>1500000</v>
      </c>
      <c r="G115" s="32">
        <v>1.1000000000000001</v>
      </c>
      <c r="H115" s="32" t="s">
        <v>863</v>
      </c>
    </row>
    <row r="116" spans="1:8" ht="15" customHeight="1">
      <c r="A116" s="85">
        <v>45258</v>
      </c>
      <c r="B116" s="32" t="s">
        <v>1208</v>
      </c>
      <c r="C116" s="31" t="s">
        <v>1209</v>
      </c>
      <c r="D116" s="31" t="s">
        <v>1210</v>
      </c>
      <c r="E116" s="31" t="s">
        <v>575</v>
      </c>
      <c r="F116" s="86">
        <v>11585</v>
      </c>
      <c r="G116" s="32">
        <v>55.58</v>
      </c>
      <c r="H116" s="32" t="s">
        <v>863</v>
      </c>
    </row>
    <row r="117" spans="1:8" ht="15" customHeight="1">
      <c r="A117" s="85">
        <v>45258</v>
      </c>
      <c r="B117" s="32" t="s">
        <v>1211</v>
      </c>
      <c r="C117" s="31" t="s">
        <v>1212</v>
      </c>
      <c r="D117" s="31" t="s">
        <v>1250</v>
      </c>
      <c r="E117" s="31" t="s">
        <v>575</v>
      </c>
      <c r="F117" s="86">
        <v>20400</v>
      </c>
      <c r="G117" s="32">
        <v>62.99</v>
      </c>
      <c r="H117" s="32" t="s">
        <v>863</v>
      </c>
    </row>
    <row r="118" spans="1:8" ht="15" customHeight="1">
      <c r="A118" s="85">
        <v>45258</v>
      </c>
      <c r="B118" s="32" t="s">
        <v>1251</v>
      </c>
      <c r="C118" s="31" t="s">
        <v>1252</v>
      </c>
      <c r="D118" s="31" t="s">
        <v>1253</v>
      </c>
      <c r="E118" s="31" t="s">
        <v>575</v>
      </c>
      <c r="F118" s="86">
        <v>637945</v>
      </c>
      <c r="G118" s="32">
        <v>8.2799999999999994</v>
      </c>
      <c r="H118" s="32" t="s">
        <v>863</v>
      </c>
    </row>
    <row r="119" spans="1:8" ht="15" customHeight="1">
      <c r="A119" s="85">
        <v>45258</v>
      </c>
      <c r="B119" s="32" t="s">
        <v>1214</v>
      </c>
      <c r="C119" s="31" t="s">
        <v>1215</v>
      </c>
      <c r="D119" s="31" t="s">
        <v>1254</v>
      </c>
      <c r="E119" s="31" t="s">
        <v>575</v>
      </c>
      <c r="F119" s="86">
        <v>7894482</v>
      </c>
      <c r="G119" s="32">
        <v>7.68</v>
      </c>
      <c r="H119" s="32" t="s">
        <v>863</v>
      </c>
    </row>
    <row r="120" spans="1:8" ht="15" customHeight="1">
      <c r="A120" s="85">
        <v>45258</v>
      </c>
      <c r="B120" s="32" t="s">
        <v>1214</v>
      </c>
      <c r="C120" s="31" t="s">
        <v>1215</v>
      </c>
      <c r="D120" s="31" t="s">
        <v>1118</v>
      </c>
      <c r="E120" s="31" t="s">
        <v>575</v>
      </c>
      <c r="F120" s="86">
        <v>8884277</v>
      </c>
      <c r="G120" s="32">
        <v>7.58</v>
      </c>
      <c r="H120" s="32" t="s">
        <v>863</v>
      </c>
    </row>
    <row r="121" spans="1:8" ht="15" customHeight="1">
      <c r="A121" s="85">
        <v>45258</v>
      </c>
      <c r="B121" s="32" t="s">
        <v>1216</v>
      </c>
      <c r="C121" s="31" t="s">
        <v>1217</v>
      </c>
      <c r="D121" s="31" t="s">
        <v>1255</v>
      </c>
      <c r="E121" s="31" t="s">
        <v>575</v>
      </c>
      <c r="F121" s="86">
        <v>300000</v>
      </c>
      <c r="G121" s="32">
        <v>10.9</v>
      </c>
      <c r="H121" s="32" t="s">
        <v>863</v>
      </c>
    </row>
    <row r="122" spans="1:8" ht="15" customHeight="1">
      <c r="A122" s="85">
        <v>45258</v>
      </c>
      <c r="B122" s="32" t="s">
        <v>1256</v>
      </c>
      <c r="C122" s="31" t="s">
        <v>1257</v>
      </c>
      <c r="D122" s="31" t="s">
        <v>1258</v>
      </c>
      <c r="E122" s="31" t="s">
        <v>575</v>
      </c>
      <c r="F122" s="86">
        <v>147000</v>
      </c>
      <c r="G122" s="32">
        <v>39.299999999999997</v>
      </c>
      <c r="H122" s="32" t="s">
        <v>863</v>
      </c>
    </row>
    <row r="123" spans="1:8" ht="15" customHeight="1">
      <c r="A123" s="85">
        <v>45258</v>
      </c>
      <c r="B123" s="32" t="s">
        <v>1259</v>
      </c>
      <c r="C123" s="31" t="s">
        <v>1260</v>
      </c>
      <c r="D123" s="31" t="s">
        <v>1141</v>
      </c>
      <c r="E123" s="31" t="s">
        <v>575</v>
      </c>
      <c r="F123" s="86">
        <v>5132284</v>
      </c>
      <c r="G123" s="32">
        <v>0.55000000000000004</v>
      </c>
      <c r="H123" s="32" t="s">
        <v>863</v>
      </c>
    </row>
    <row r="124" spans="1:8" ht="15" customHeight="1">
      <c r="A124" s="85">
        <v>45258</v>
      </c>
      <c r="B124" s="32" t="s">
        <v>1261</v>
      </c>
      <c r="C124" s="31" t="s">
        <v>1262</v>
      </c>
      <c r="D124" s="31" t="s">
        <v>1263</v>
      </c>
      <c r="E124" s="31" t="s">
        <v>575</v>
      </c>
      <c r="F124" s="86">
        <v>500000</v>
      </c>
      <c r="G124" s="32">
        <v>42.2</v>
      </c>
      <c r="H124" s="32" t="s">
        <v>863</v>
      </c>
    </row>
    <row r="125" spans="1:8" ht="15" customHeight="1">
      <c r="A125" s="85">
        <v>45258</v>
      </c>
      <c r="B125" s="32" t="s">
        <v>1105</v>
      </c>
      <c r="C125" s="31" t="s">
        <v>1106</v>
      </c>
      <c r="D125" s="31" t="s">
        <v>989</v>
      </c>
      <c r="E125" s="31" t="s">
        <v>575</v>
      </c>
      <c r="F125" s="86">
        <v>115994</v>
      </c>
      <c r="G125" s="32">
        <v>13.07</v>
      </c>
      <c r="H125" s="32" t="s">
        <v>863</v>
      </c>
    </row>
    <row r="126" spans="1:8" ht="15" customHeight="1">
      <c r="A126" s="85">
        <v>45258</v>
      </c>
      <c r="B126" s="32" t="s">
        <v>1105</v>
      </c>
      <c r="C126" s="31" t="s">
        <v>1106</v>
      </c>
      <c r="D126" s="31" t="s">
        <v>1107</v>
      </c>
      <c r="E126" s="31" t="s">
        <v>575</v>
      </c>
      <c r="F126" s="86">
        <v>155204</v>
      </c>
      <c r="G126" s="32">
        <v>13.13</v>
      </c>
      <c r="H126" s="32" t="s">
        <v>863</v>
      </c>
    </row>
    <row r="127" spans="1:8" ht="15" customHeight="1">
      <c r="A127" s="85">
        <v>45258</v>
      </c>
      <c r="B127" s="32" t="s">
        <v>1219</v>
      </c>
      <c r="C127" s="31" t="s">
        <v>1220</v>
      </c>
      <c r="D127" s="31" t="s">
        <v>1221</v>
      </c>
      <c r="E127" s="31" t="s">
        <v>575</v>
      </c>
      <c r="F127" s="86">
        <v>828019</v>
      </c>
      <c r="G127" s="32">
        <v>300.12</v>
      </c>
      <c r="H127" s="32" t="s">
        <v>863</v>
      </c>
    </row>
    <row r="128" spans="1:8" ht="15" customHeight="1">
      <c r="A128" s="85">
        <v>45258</v>
      </c>
      <c r="B128" s="32" t="s">
        <v>1108</v>
      </c>
      <c r="C128" s="31" t="s">
        <v>1109</v>
      </c>
      <c r="D128" s="31" t="s">
        <v>928</v>
      </c>
      <c r="E128" s="31" t="s">
        <v>575</v>
      </c>
      <c r="F128" s="86">
        <v>59200</v>
      </c>
      <c r="G128" s="32">
        <v>84.75</v>
      </c>
      <c r="H128" s="32" t="s">
        <v>863</v>
      </c>
    </row>
    <row r="129" spans="1:8" ht="15" customHeight="1">
      <c r="A129" s="85">
        <v>45258</v>
      </c>
      <c r="B129" s="32" t="s">
        <v>1110</v>
      </c>
      <c r="C129" s="31" t="s">
        <v>1111</v>
      </c>
      <c r="D129" s="31" t="s">
        <v>1222</v>
      </c>
      <c r="E129" s="31" t="s">
        <v>575</v>
      </c>
      <c r="F129" s="86">
        <v>85500</v>
      </c>
      <c r="G129" s="32">
        <v>79.52</v>
      </c>
      <c r="H129" s="32" t="s">
        <v>863</v>
      </c>
    </row>
    <row r="130" spans="1:8" ht="15" customHeight="1">
      <c r="A130" s="85">
        <v>45258</v>
      </c>
      <c r="B130" s="32" t="s">
        <v>1110</v>
      </c>
      <c r="C130" s="31" t="s">
        <v>1111</v>
      </c>
      <c r="D130" s="31" t="s">
        <v>1112</v>
      </c>
      <c r="E130" s="31" t="s">
        <v>575</v>
      </c>
      <c r="F130" s="86">
        <v>135000</v>
      </c>
      <c r="G130" s="32">
        <v>79.31</v>
      </c>
      <c r="H130" s="32" t="s">
        <v>863</v>
      </c>
    </row>
    <row r="131" spans="1:8" ht="15" customHeight="1">
      <c r="A131" s="85">
        <v>45258</v>
      </c>
      <c r="B131" s="32" t="s">
        <v>986</v>
      </c>
      <c r="C131" s="31" t="s">
        <v>987</v>
      </c>
      <c r="D131" s="31" t="s">
        <v>988</v>
      </c>
      <c r="E131" s="31" t="s">
        <v>575</v>
      </c>
      <c r="F131" s="86">
        <v>196229</v>
      </c>
      <c r="G131" s="32">
        <v>16.66</v>
      </c>
      <c r="H131" s="32" t="s">
        <v>863</v>
      </c>
    </row>
    <row r="132" spans="1:8" ht="15" customHeight="1">
      <c r="A132" s="85">
        <v>45258</v>
      </c>
      <c r="B132" s="32" t="s">
        <v>986</v>
      </c>
      <c r="C132" s="31" t="s">
        <v>987</v>
      </c>
      <c r="D132" s="31" t="s">
        <v>990</v>
      </c>
      <c r="E132" s="31" t="s">
        <v>575</v>
      </c>
      <c r="F132" s="86">
        <v>194132</v>
      </c>
      <c r="G132" s="32">
        <v>16.63</v>
      </c>
      <c r="H132" s="32" t="s">
        <v>863</v>
      </c>
    </row>
    <row r="133" spans="1:8" ht="15" customHeight="1">
      <c r="A133" s="85">
        <v>45258</v>
      </c>
      <c r="B133" s="32" t="s">
        <v>986</v>
      </c>
      <c r="C133" s="31" t="s">
        <v>987</v>
      </c>
      <c r="D133" s="31" t="s">
        <v>989</v>
      </c>
      <c r="E133" s="31" t="s">
        <v>575</v>
      </c>
      <c r="F133" s="86">
        <v>204748</v>
      </c>
      <c r="G133" s="32">
        <v>16.61</v>
      </c>
      <c r="H133" s="32" t="s">
        <v>863</v>
      </c>
    </row>
    <row r="134" spans="1:8" ht="15" customHeight="1">
      <c r="A134" s="85">
        <v>45258</v>
      </c>
      <c r="B134" s="32" t="s">
        <v>986</v>
      </c>
      <c r="C134" s="31" t="s">
        <v>987</v>
      </c>
      <c r="D134" s="31" t="s">
        <v>576</v>
      </c>
      <c r="E134" s="31" t="s">
        <v>575</v>
      </c>
      <c r="F134" s="86">
        <v>187894</v>
      </c>
      <c r="G134" s="32">
        <v>16.600000000000001</v>
      </c>
      <c r="H134" s="32" t="s">
        <v>863</v>
      </c>
    </row>
    <row r="135" spans="1:8" ht="15" customHeight="1">
      <c r="A135" s="85">
        <v>45258</v>
      </c>
      <c r="B135" s="32" t="s">
        <v>1264</v>
      </c>
      <c r="C135" s="31" t="s">
        <v>1265</v>
      </c>
      <c r="D135" s="31" t="s">
        <v>1266</v>
      </c>
      <c r="E135" s="31" t="s">
        <v>575</v>
      </c>
      <c r="F135" s="86">
        <v>119194</v>
      </c>
      <c r="G135" s="32">
        <v>85.69</v>
      </c>
      <c r="H135" s="32" t="s">
        <v>863</v>
      </c>
    </row>
    <row r="136" spans="1:8" ht="15" customHeight="1">
      <c r="A136" s="85">
        <v>45258</v>
      </c>
      <c r="B136" s="32" t="s">
        <v>1113</v>
      </c>
      <c r="C136" s="31" t="s">
        <v>1114</v>
      </c>
      <c r="D136" s="31" t="s">
        <v>576</v>
      </c>
      <c r="E136" s="31" t="s">
        <v>575</v>
      </c>
      <c r="F136" s="86">
        <v>114324</v>
      </c>
      <c r="G136" s="32">
        <v>162.01</v>
      </c>
      <c r="H136" s="32" t="s">
        <v>863</v>
      </c>
    </row>
    <row r="137" spans="1:8" ht="15" customHeight="1">
      <c r="A137" s="85">
        <v>45258</v>
      </c>
      <c r="B137" s="32" t="s">
        <v>177</v>
      </c>
      <c r="C137" s="31" t="s">
        <v>1223</v>
      </c>
      <c r="D137" s="31" t="s">
        <v>576</v>
      </c>
      <c r="E137" s="31" t="s">
        <v>575</v>
      </c>
      <c r="F137" s="86">
        <v>466500</v>
      </c>
      <c r="G137" s="32">
        <v>3091.5</v>
      </c>
      <c r="H137" s="32" t="s">
        <v>863</v>
      </c>
    </row>
    <row r="138" spans="1:8" ht="15" customHeight="1">
      <c r="A138" s="85">
        <v>45258</v>
      </c>
      <c r="B138" s="32" t="s">
        <v>1169</v>
      </c>
      <c r="C138" s="31" t="s">
        <v>1224</v>
      </c>
      <c r="D138" s="31" t="s">
        <v>576</v>
      </c>
      <c r="E138" s="31" t="s">
        <v>575</v>
      </c>
      <c r="F138" s="86">
        <v>80304</v>
      </c>
      <c r="G138" s="32">
        <v>390.78</v>
      </c>
      <c r="H138" s="32" t="s">
        <v>863</v>
      </c>
    </row>
    <row r="139" spans="1:8" ht="15" customHeight="1">
      <c r="A139" s="85">
        <v>45258</v>
      </c>
      <c r="B139" s="32" t="s">
        <v>1225</v>
      </c>
      <c r="C139" s="31" t="s">
        <v>1226</v>
      </c>
      <c r="D139" s="31" t="s">
        <v>576</v>
      </c>
      <c r="E139" s="31" t="s">
        <v>575</v>
      </c>
      <c r="F139" s="86">
        <v>1467389</v>
      </c>
      <c r="G139" s="32">
        <v>79.099999999999994</v>
      </c>
      <c r="H139" s="32" t="s">
        <v>863</v>
      </c>
    </row>
    <row r="140" spans="1:8" ht="15" customHeight="1">
      <c r="A140" s="85">
        <v>45258</v>
      </c>
      <c r="B140" s="32" t="s">
        <v>1225</v>
      </c>
      <c r="C140" s="31" t="s">
        <v>1226</v>
      </c>
      <c r="D140" s="31" t="s">
        <v>989</v>
      </c>
      <c r="E140" s="31" t="s">
        <v>575</v>
      </c>
      <c r="F140" s="86">
        <v>871264</v>
      </c>
      <c r="G140" s="32">
        <v>79.95</v>
      </c>
      <c r="H140" s="32" t="s">
        <v>863</v>
      </c>
    </row>
    <row r="141" spans="1:8" ht="15" customHeight="1">
      <c r="A141" s="85">
        <v>45258</v>
      </c>
      <c r="B141" s="32" t="s">
        <v>1227</v>
      </c>
      <c r="C141" s="31" t="s">
        <v>1228</v>
      </c>
      <c r="D141" s="31" t="s">
        <v>576</v>
      </c>
      <c r="E141" s="31" t="s">
        <v>575</v>
      </c>
      <c r="F141" s="86">
        <v>964428</v>
      </c>
      <c r="G141" s="32">
        <v>225.17</v>
      </c>
      <c r="H141" s="32" t="s">
        <v>863</v>
      </c>
    </row>
    <row r="142" spans="1:8" ht="15" customHeight="1">
      <c r="A142" s="85">
        <v>45258</v>
      </c>
      <c r="B142" s="32" t="s">
        <v>1096</v>
      </c>
      <c r="C142" s="31" t="s">
        <v>1116</v>
      </c>
      <c r="D142" s="31" t="s">
        <v>1117</v>
      </c>
      <c r="E142" s="31" t="s">
        <v>575</v>
      </c>
      <c r="F142" s="86">
        <v>70000</v>
      </c>
      <c r="G142" s="32">
        <v>22.51</v>
      </c>
      <c r="H142" s="32" t="s">
        <v>863</v>
      </c>
    </row>
    <row r="143" spans="1:8" ht="15" customHeight="1">
      <c r="A143" s="85">
        <v>45258</v>
      </c>
      <c r="B143" s="32" t="s">
        <v>1096</v>
      </c>
      <c r="C143" s="31" t="s">
        <v>1116</v>
      </c>
      <c r="D143" s="31" t="s">
        <v>1097</v>
      </c>
      <c r="E143" s="31" t="s">
        <v>575</v>
      </c>
      <c r="F143" s="86">
        <v>110990</v>
      </c>
      <c r="G143" s="32">
        <v>22.46</v>
      </c>
      <c r="H143" s="32" t="s">
        <v>863</v>
      </c>
    </row>
    <row r="144" spans="1:8" ht="15" customHeight="1">
      <c r="A144" s="85">
        <v>45258</v>
      </c>
      <c r="B144" s="32" t="s">
        <v>1230</v>
      </c>
      <c r="C144" s="31" t="s">
        <v>1231</v>
      </c>
      <c r="D144" s="31" t="s">
        <v>1107</v>
      </c>
      <c r="E144" s="31" t="s">
        <v>575</v>
      </c>
      <c r="F144" s="86">
        <v>52950</v>
      </c>
      <c r="G144" s="32">
        <v>19.93</v>
      </c>
      <c r="H144" s="32" t="s">
        <v>863</v>
      </c>
    </row>
    <row r="145" spans="1:8" ht="15" customHeight="1">
      <c r="A145" s="85">
        <v>45258</v>
      </c>
      <c r="B145" s="32" t="s">
        <v>1230</v>
      </c>
      <c r="C145" s="31" t="s">
        <v>1231</v>
      </c>
      <c r="D145" s="31" t="s">
        <v>989</v>
      </c>
      <c r="E145" s="31" t="s">
        <v>575</v>
      </c>
      <c r="F145" s="86">
        <v>59393</v>
      </c>
      <c r="G145" s="32">
        <v>19.82</v>
      </c>
      <c r="H145" s="32" t="s">
        <v>863</v>
      </c>
    </row>
    <row r="146" spans="1:8" ht="15" customHeight="1">
      <c r="A146" s="85">
        <v>45258</v>
      </c>
      <c r="B146" s="32" t="s">
        <v>1232</v>
      </c>
      <c r="C146" s="31" t="s">
        <v>1233</v>
      </c>
      <c r="D146" s="31" t="s">
        <v>1267</v>
      </c>
      <c r="E146" s="31" t="s">
        <v>575</v>
      </c>
      <c r="F146" s="86">
        <v>51200</v>
      </c>
      <c r="G146" s="32">
        <v>67.5</v>
      </c>
      <c r="H146" s="32" t="s">
        <v>863</v>
      </c>
    </row>
    <row r="147" spans="1:8" ht="15" customHeight="1">
      <c r="A147" s="85">
        <v>45258</v>
      </c>
      <c r="B147" s="32" t="s">
        <v>1232</v>
      </c>
      <c r="C147" s="31" t="s">
        <v>1233</v>
      </c>
      <c r="D147" s="31" t="s">
        <v>1268</v>
      </c>
      <c r="E147" s="31" t="s">
        <v>575</v>
      </c>
      <c r="F147" s="86">
        <v>49600</v>
      </c>
      <c r="G147" s="32">
        <v>67.5</v>
      </c>
      <c r="H147" s="32" t="s">
        <v>863</v>
      </c>
    </row>
    <row r="148" spans="1:8" ht="15" customHeight="1">
      <c r="A148" s="85">
        <v>45258</v>
      </c>
      <c r="B148" s="32" t="s">
        <v>1232</v>
      </c>
      <c r="C148" s="31" t="s">
        <v>1233</v>
      </c>
      <c r="D148" s="31" t="s">
        <v>1269</v>
      </c>
      <c r="E148" s="31" t="s">
        <v>575</v>
      </c>
      <c r="F148" s="86">
        <v>49600</v>
      </c>
      <c r="G148" s="32">
        <v>67.5</v>
      </c>
      <c r="H148" s="32" t="s">
        <v>863</v>
      </c>
    </row>
    <row r="149" spans="1:8" ht="15" customHeight="1">
      <c r="A149" s="85">
        <v>45258</v>
      </c>
      <c r="B149" s="32" t="s">
        <v>1235</v>
      </c>
      <c r="C149" s="31" t="s">
        <v>1236</v>
      </c>
      <c r="D149" s="31" t="s">
        <v>576</v>
      </c>
      <c r="E149" s="31" t="s">
        <v>575</v>
      </c>
      <c r="F149" s="86">
        <v>151201</v>
      </c>
      <c r="G149" s="32">
        <v>765.26</v>
      </c>
      <c r="H149" s="32" t="s">
        <v>863</v>
      </c>
    </row>
    <row r="150" spans="1:8" ht="15" customHeight="1">
      <c r="A150" s="85">
        <v>45258</v>
      </c>
      <c r="B150" s="32" t="s">
        <v>1119</v>
      </c>
      <c r="C150" s="31" t="s">
        <v>1120</v>
      </c>
      <c r="D150" s="31" t="s">
        <v>1237</v>
      </c>
      <c r="E150" s="31" t="s">
        <v>575</v>
      </c>
      <c r="F150" s="86">
        <v>4594148</v>
      </c>
      <c r="G150" s="32">
        <v>19.420000000000002</v>
      </c>
      <c r="H150" s="32" t="s">
        <v>863</v>
      </c>
    </row>
    <row r="151" spans="1:8" ht="15" customHeight="1">
      <c r="A151" s="85">
        <v>45258</v>
      </c>
      <c r="B151" s="32" t="s">
        <v>1119</v>
      </c>
      <c r="C151" s="31" t="s">
        <v>1120</v>
      </c>
      <c r="D151" s="31" t="s">
        <v>1098</v>
      </c>
      <c r="E151" s="31" t="s">
        <v>575</v>
      </c>
      <c r="F151" s="86">
        <v>18999422</v>
      </c>
      <c r="G151" s="32">
        <v>19.48</v>
      </c>
      <c r="H151" s="32" t="s">
        <v>863</v>
      </c>
    </row>
    <row r="152" spans="1:8" ht="15" customHeight="1">
      <c r="A152" s="85">
        <v>45258</v>
      </c>
      <c r="B152" s="32" t="s">
        <v>1238</v>
      </c>
      <c r="C152" s="31" t="s">
        <v>1239</v>
      </c>
      <c r="D152" s="31" t="s">
        <v>1270</v>
      </c>
      <c r="E152" s="31" t="s">
        <v>575</v>
      </c>
      <c r="F152" s="86">
        <v>400000</v>
      </c>
      <c r="G152" s="32">
        <v>1712</v>
      </c>
      <c r="H152" s="32" t="s">
        <v>863</v>
      </c>
    </row>
    <row r="153" spans="1:8" ht="15" customHeight="1">
      <c r="A153" s="85">
        <v>45258</v>
      </c>
      <c r="B153" s="32" t="s">
        <v>1241</v>
      </c>
      <c r="C153" s="31" t="s">
        <v>1242</v>
      </c>
      <c r="D153" s="31" t="s">
        <v>1115</v>
      </c>
      <c r="E153" s="31" t="s">
        <v>575</v>
      </c>
      <c r="F153" s="86">
        <v>352960</v>
      </c>
      <c r="G153" s="32">
        <v>173.34</v>
      </c>
      <c r="H153" s="32" t="s">
        <v>863</v>
      </c>
    </row>
    <row r="154" spans="1:8" ht="15" customHeight="1">
      <c r="A154" s="85">
        <v>45258</v>
      </c>
      <c r="B154" s="32" t="s">
        <v>1243</v>
      </c>
      <c r="C154" s="31" t="s">
        <v>1244</v>
      </c>
      <c r="D154" s="31" t="s">
        <v>1075</v>
      </c>
      <c r="E154" s="31" t="s">
        <v>575</v>
      </c>
      <c r="F154" s="86">
        <v>2799833</v>
      </c>
      <c r="G154" s="32">
        <v>1.2</v>
      </c>
      <c r="H154" s="32" t="s">
        <v>863</v>
      </c>
    </row>
    <row r="155" spans="1:8" ht="15" customHeight="1">
      <c r="A155" s="85">
        <v>45258</v>
      </c>
      <c r="B155" s="32" t="s">
        <v>1271</v>
      </c>
      <c r="C155" s="31" t="s">
        <v>1272</v>
      </c>
      <c r="D155" s="31" t="s">
        <v>928</v>
      </c>
      <c r="E155" s="31" t="s">
        <v>575</v>
      </c>
      <c r="F155" s="86">
        <v>1360000</v>
      </c>
      <c r="G155" s="32">
        <v>1.1000000000000001</v>
      </c>
      <c r="H155" s="32" t="s">
        <v>863</v>
      </c>
    </row>
    <row r="156" spans="1:8" ht="15" customHeight="1">
      <c r="A156" s="85">
        <v>45258</v>
      </c>
      <c r="B156" s="32" t="s">
        <v>1273</v>
      </c>
      <c r="C156" s="31" t="s">
        <v>1274</v>
      </c>
      <c r="D156" s="31" t="s">
        <v>1275</v>
      </c>
      <c r="E156" s="31" t="s">
        <v>575</v>
      </c>
      <c r="F156" s="86">
        <v>100000</v>
      </c>
      <c r="G156" s="32">
        <v>128.01</v>
      </c>
      <c r="H156" s="32" t="s">
        <v>863</v>
      </c>
    </row>
    <row r="157" spans="1:8" ht="15" customHeight="1">
      <c r="A157" s="85">
        <v>45258</v>
      </c>
      <c r="B157" s="32" t="s">
        <v>1245</v>
      </c>
      <c r="C157" s="31" t="s">
        <v>1246</v>
      </c>
      <c r="D157" s="31" t="s">
        <v>928</v>
      </c>
      <c r="E157" s="31" t="s">
        <v>575</v>
      </c>
      <c r="F157" s="86">
        <v>51200</v>
      </c>
      <c r="G157" s="32">
        <v>151.52000000000001</v>
      </c>
      <c r="H157" s="32" t="s">
        <v>863</v>
      </c>
    </row>
    <row r="158" spans="1:8" ht="15" customHeight="1">
      <c r="A158" s="85">
        <v>45258</v>
      </c>
      <c r="B158" s="32" t="s">
        <v>1245</v>
      </c>
      <c r="C158" s="31" t="s">
        <v>1246</v>
      </c>
      <c r="D158" s="31" t="s">
        <v>1276</v>
      </c>
      <c r="E158" s="31" t="s">
        <v>575</v>
      </c>
      <c r="F158" s="86">
        <v>97600</v>
      </c>
      <c r="G158" s="32">
        <v>153.11000000000001</v>
      </c>
      <c r="H158" s="32" t="s">
        <v>863</v>
      </c>
    </row>
    <row r="159" spans="1:8" ht="15" customHeight="1">
      <c r="A159" s="85"/>
      <c r="B159" s="32"/>
      <c r="C159" s="31"/>
      <c r="D159" s="31"/>
      <c r="E159" s="31"/>
      <c r="F159" s="86"/>
      <c r="G159" s="32"/>
      <c r="H159" s="32"/>
    </row>
    <row r="160" spans="1:8" ht="15" customHeight="1">
      <c r="A160" s="85"/>
      <c r="B160" s="32"/>
      <c r="C160" s="31"/>
      <c r="D160" s="31"/>
      <c r="E160" s="31"/>
      <c r="F160" s="86"/>
      <c r="G160" s="32"/>
      <c r="H160" s="32"/>
    </row>
    <row r="161" spans="1:8" ht="15" customHeight="1">
      <c r="A161" s="85"/>
      <c r="B161" s="32"/>
      <c r="C161" s="31"/>
      <c r="D161" s="31"/>
      <c r="E161" s="31"/>
      <c r="F161" s="86"/>
      <c r="G161" s="32"/>
      <c r="H161" s="32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23"/>
  <sheetViews>
    <sheetView topLeftCell="A52" zoomScale="80" zoomScaleNormal="80" workbookViewId="0">
      <selection activeCell="J75" sqref="J75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customWidth="1"/>
    <col min="19" max="19" width="5.7109375" hidden="1" customWidth="1"/>
    <col min="20" max="20" width="12.7109375" customWidth="1"/>
    <col min="21" max="21" width="8.28515625" customWidth="1"/>
    <col min="22" max="39" width="9.285156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7"/>
      <c r="G2" s="87"/>
      <c r="H2" s="87"/>
      <c r="I2" s="87"/>
      <c r="J2" s="22"/>
      <c r="K2" s="87"/>
      <c r="L2" s="87"/>
      <c r="M2" s="87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5"/>
      <c r="M5" s="90" t="s">
        <v>310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91" t="s">
        <v>910</v>
      </c>
      <c r="D6" s="1"/>
      <c r="E6" s="1"/>
      <c r="F6" s="6"/>
      <c r="G6" s="6"/>
      <c r="H6" s="6"/>
      <c r="I6" s="6"/>
      <c r="J6" s="1"/>
      <c r="K6" s="6"/>
      <c r="L6" s="6"/>
      <c r="M6" s="92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2">
        <f>Main!B10</f>
        <v>45259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3" t="s">
        <v>577</v>
      </c>
      <c r="C8" s="93"/>
      <c r="D8" s="93"/>
      <c r="E8" s="93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4" t="s">
        <v>16</v>
      </c>
      <c r="B9" s="95" t="s">
        <v>566</v>
      </c>
      <c r="C9" s="95"/>
      <c r="D9" s="96" t="s">
        <v>578</v>
      </c>
      <c r="E9" s="95" t="s">
        <v>579</v>
      </c>
      <c r="F9" s="95" t="s">
        <v>580</v>
      </c>
      <c r="G9" s="95" t="s">
        <v>581</v>
      </c>
      <c r="H9" s="95" t="s">
        <v>582</v>
      </c>
      <c r="I9" s="95" t="s">
        <v>583</v>
      </c>
      <c r="J9" s="94" t="s">
        <v>584</v>
      </c>
      <c r="K9" s="95" t="s">
        <v>585</v>
      </c>
      <c r="L9" s="97" t="s">
        <v>586</v>
      </c>
      <c r="M9" s="97" t="s">
        <v>587</v>
      </c>
      <c r="N9" s="95" t="s">
        <v>588</v>
      </c>
      <c r="O9" s="96" t="s">
        <v>589</v>
      </c>
      <c r="P9" s="231" t="s">
        <v>590</v>
      </c>
      <c r="Q9" s="233" t="s">
        <v>891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322">
        <v>1</v>
      </c>
      <c r="B10" s="323">
        <v>45181</v>
      </c>
      <c r="C10" s="324"/>
      <c r="D10" s="325" t="s">
        <v>899</v>
      </c>
      <c r="E10" s="326" t="s">
        <v>984</v>
      </c>
      <c r="F10" s="223">
        <v>634.20000000000005</v>
      </c>
      <c r="G10" s="218">
        <v>603.20000000000005</v>
      </c>
      <c r="H10" s="223">
        <v>669</v>
      </c>
      <c r="I10" s="223" t="s">
        <v>874</v>
      </c>
      <c r="J10" s="327" t="s">
        <v>1084</v>
      </c>
      <c r="K10" s="327">
        <f t="shared" ref="K10" si="0">H10-F10</f>
        <v>34.799999999999955</v>
      </c>
      <c r="L10" s="328">
        <f>(F10*-0.3)/100</f>
        <v>-1.9026000000000003</v>
      </c>
      <c r="M10" s="329">
        <f t="shared" ref="M10" si="1">(K10+L10)/F10</f>
        <v>5.1872280037842874E-2</v>
      </c>
      <c r="N10" s="327" t="s">
        <v>594</v>
      </c>
      <c r="O10" s="330">
        <v>45253</v>
      </c>
      <c r="P10" s="331"/>
      <c r="Q10" s="286">
        <v>45219</v>
      </c>
      <c r="S10" s="37" t="s">
        <v>593</v>
      </c>
    </row>
    <row r="11" spans="1:27" ht="15" customHeight="1">
      <c r="A11" s="225">
        <v>2</v>
      </c>
      <c r="B11" s="221">
        <v>45189</v>
      </c>
      <c r="C11" s="226"/>
      <c r="D11" s="230" t="s">
        <v>211</v>
      </c>
      <c r="E11" s="227" t="s">
        <v>591</v>
      </c>
      <c r="F11" s="220" t="s">
        <v>877</v>
      </c>
      <c r="G11" s="222">
        <v>2235</v>
      </c>
      <c r="H11" s="220"/>
      <c r="I11" s="220" t="s">
        <v>878</v>
      </c>
      <c r="J11" s="222" t="s">
        <v>592</v>
      </c>
      <c r="K11" s="222"/>
      <c r="L11" s="224"/>
      <c r="M11" s="228"/>
      <c r="N11" s="222"/>
      <c r="O11" s="229"/>
      <c r="P11" s="224">
        <f>VLOOKUP(D11,'MidCap Intra'!$B$11:$C$568,2,0)</f>
        <v>2394.4</v>
      </c>
      <c r="Q11" s="286">
        <v>45203</v>
      </c>
      <c r="S11" s="37" t="s">
        <v>593</v>
      </c>
    </row>
    <row r="12" spans="1:27" ht="15" customHeight="1">
      <c r="A12" s="225">
        <v>3</v>
      </c>
      <c r="B12" s="221">
        <v>45190</v>
      </c>
      <c r="C12" s="226"/>
      <c r="D12" s="230" t="s">
        <v>547</v>
      </c>
      <c r="E12" s="227" t="s">
        <v>591</v>
      </c>
      <c r="F12" s="220" t="s">
        <v>879</v>
      </c>
      <c r="G12" s="222">
        <v>276</v>
      </c>
      <c r="H12" s="220"/>
      <c r="I12" s="220" t="s">
        <v>880</v>
      </c>
      <c r="J12" s="222" t="s">
        <v>592</v>
      </c>
      <c r="K12" s="222"/>
      <c r="L12" s="224"/>
      <c r="M12" s="228"/>
      <c r="N12" s="222"/>
      <c r="O12" s="229"/>
      <c r="P12" s="224">
        <f>VLOOKUP(D12,'MidCap Intra'!$B$11:$C$568,2,0)</f>
        <v>300.55</v>
      </c>
      <c r="Q12" s="286">
        <v>45208</v>
      </c>
      <c r="S12" s="37" t="s">
        <v>786</v>
      </c>
    </row>
    <row r="13" spans="1:27" ht="15" customHeight="1">
      <c r="A13" s="288">
        <v>4</v>
      </c>
      <c r="B13" s="279">
        <v>45208</v>
      </c>
      <c r="C13" s="289"/>
      <c r="D13" s="290" t="s">
        <v>228</v>
      </c>
      <c r="E13" s="291" t="s">
        <v>591</v>
      </c>
      <c r="F13" s="234">
        <v>122</v>
      </c>
      <c r="G13" s="234">
        <v>117</v>
      </c>
      <c r="H13" s="234">
        <v>117</v>
      </c>
      <c r="I13" s="234" t="s">
        <v>883</v>
      </c>
      <c r="J13" s="303" t="s">
        <v>909</v>
      </c>
      <c r="K13" s="303">
        <f t="shared" ref="K13" si="2">H13-F13</f>
        <v>-5</v>
      </c>
      <c r="L13" s="304">
        <f>(F13*-0.3)/100</f>
        <v>-0.36599999999999999</v>
      </c>
      <c r="M13" s="305">
        <f t="shared" ref="M13" si="3">(K13+L13)/F13</f>
        <v>-4.3983606557377049E-2</v>
      </c>
      <c r="N13" s="303" t="s">
        <v>604</v>
      </c>
      <c r="O13" s="306">
        <v>45231</v>
      </c>
      <c r="P13" s="292"/>
      <c r="Q13" s="286">
        <v>45222</v>
      </c>
      <c r="S13" s="37" t="s">
        <v>593</v>
      </c>
    </row>
    <row r="14" spans="1:27" ht="15" customHeight="1">
      <c r="A14" s="225">
        <v>5</v>
      </c>
      <c r="B14" s="221">
        <v>45212</v>
      </c>
      <c r="C14" s="226"/>
      <c r="D14" s="230" t="s">
        <v>229</v>
      </c>
      <c r="E14" s="227" t="s">
        <v>984</v>
      </c>
      <c r="F14" s="220" t="s">
        <v>985</v>
      </c>
      <c r="G14" s="222">
        <v>3321</v>
      </c>
      <c r="H14" s="220"/>
      <c r="I14" s="220" t="s">
        <v>884</v>
      </c>
      <c r="J14" s="222" t="s">
        <v>592</v>
      </c>
      <c r="K14" s="222"/>
      <c r="L14" s="224"/>
      <c r="M14" s="228"/>
      <c r="N14" s="222"/>
      <c r="O14" s="229"/>
      <c r="P14" s="224">
        <f>VLOOKUP(D14,'MidCap Intra'!$B$11:$C$568,2,0)</f>
        <v>3470.15</v>
      </c>
      <c r="Q14" s="286">
        <v>45218</v>
      </c>
      <c r="S14" s="37" t="s">
        <v>593</v>
      </c>
    </row>
    <row r="15" spans="1:27" ht="15" customHeight="1">
      <c r="A15" s="314">
        <v>6</v>
      </c>
      <c r="B15" s="323">
        <v>45218</v>
      </c>
      <c r="C15" s="324"/>
      <c r="D15" s="325" t="s">
        <v>534</v>
      </c>
      <c r="E15" s="326" t="s">
        <v>591</v>
      </c>
      <c r="F15" s="223">
        <v>427</v>
      </c>
      <c r="G15" s="218">
        <v>408</v>
      </c>
      <c r="H15" s="223">
        <v>453</v>
      </c>
      <c r="I15" s="223" t="s">
        <v>889</v>
      </c>
      <c r="J15" s="327" t="s">
        <v>992</v>
      </c>
      <c r="K15" s="327">
        <f t="shared" ref="K15" si="4">H15-F15</f>
        <v>26</v>
      </c>
      <c r="L15" s="328">
        <f>(F15*-0.3)/100</f>
        <v>-1.2809999999999999</v>
      </c>
      <c r="M15" s="329">
        <f t="shared" ref="M15" si="5">(K15+L15)/F15</f>
        <v>5.7889929742388761E-2</v>
      </c>
      <c r="N15" s="327" t="s">
        <v>594</v>
      </c>
      <c r="O15" s="330">
        <v>45245</v>
      </c>
      <c r="P15" s="331"/>
      <c r="Q15" s="286">
        <v>45224</v>
      </c>
      <c r="S15" s="37" t="s">
        <v>593</v>
      </c>
    </row>
    <row r="16" spans="1:27" ht="15" customHeight="1">
      <c r="A16" s="322">
        <v>7</v>
      </c>
      <c r="B16" s="323">
        <v>45219</v>
      </c>
      <c r="C16" s="324"/>
      <c r="D16" s="325" t="s">
        <v>227</v>
      </c>
      <c r="E16" s="326" t="s">
        <v>591</v>
      </c>
      <c r="F16" s="223">
        <v>240.5</v>
      </c>
      <c r="G16" s="218">
        <v>227</v>
      </c>
      <c r="H16" s="223">
        <v>256</v>
      </c>
      <c r="I16" s="223" t="s">
        <v>890</v>
      </c>
      <c r="J16" s="327" t="s">
        <v>947</v>
      </c>
      <c r="K16" s="327">
        <f t="shared" ref="K16" si="6">H16-F16</f>
        <v>15.5</v>
      </c>
      <c r="L16" s="328">
        <f>(F16*-0.3)/100</f>
        <v>-0.72149999999999992</v>
      </c>
      <c r="M16" s="329">
        <f t="shared" ref="M16" si="7">(K16+L16)/F16</f>
        <v>6.1449064449064443E-2</v>
      </c>
      <c r="N16" s="327" t="s">
        <v>594</v>
      </c>
      <c r="O16" s="330">
        <v>45238</v>
      </c>
      <c r="P16" s="331"/>
      <c r="Q16" s="286">
        <v>45224</v>
      </c>
      <c r="S16" s="37" t="s">
        <v>593</v>
      </c>
    </row>
    <row r="17" spans="1:19" ht="15" customHeight="1">
      <c r="A17" s="225">
        <v>8</v>
      </c>
      <c r="B17" s="221">
        <v>45224</v>
      </c>
      <c r="C17" s="226"/>
      <c r="D17" s="230" t="s">
        <v>138</v>
      </c>
      <c r="E17" s="227" t="s">
        <v>591</v>
      </c>
      <c r="F17" s="220" t="s">
        <v>892</v>
      </c>
      <c r="G17" s="222">
        <v>870</v>
      </c>
      <c r="H17" s="220"/>
      <c r="I17" s="220" t="s">
        <v>893</v>
      </c>
      <c r="J17" s="222" t="s">
        <v>592</v>
      </c>
      <c r="K17" s="222"/>
      <c r="L17" s="224"/>
      <c r="M17" s="228"/>
      <c r="N17" s="222"/>
      <c r="O17" s="229"/>
      <c r="P17" s="224">
        <f>VLOOKUP(D17,'MidCap Intra'!$B$11:$C$568,2,0)</f>
        <v>925.5</v>
      </c>
      <c r="Q17" s="286">
        <v>45225</v>
      </c>
      <c r="S17" s="37" t="s">
        <v>593</v>
      </c>
    </row>
    <row r="18" spans="1:19" ht="15" customHeight="1">
      <c r="A18" s="322">
        <v>9</v>
      </c>
      <c r="B18" s="323">
        <v>45231</v>
      </c>
      <c r="C18" s="324"/>
      <c r="D18" s="325" t="s">
        <v>353</v>
      </c>
      <c r="E18" s="326" t="s">
        <v>591</v>
      </c>
      <c r="F18" s="223">
        <v>1060</v>
      </c>
      <c r="G18" s="218">
        <v>990</v>
      </c>
      <c r="H18" s="223">
        <v>1117.5</v>
      </c>
      <c r="I18" s="223" t="s">
        <v>905</v>
      </c>
      <c r="J18" s="327" t="s">
        <v>1024</v>
      </c>
      <c r="K18" s="327">
        <f t="shared" ref="K18" si="8">H18-F18</f>
        <v>57.5</v>
      </c>
      <c r="L18" s="328">
        <f>(F18*-0.3)/100</f>
        <v>-3.18</v>
      </c>
      <c r="M18" s="329">
        <f t="shared" ref="M18" si="9">(K18+L18)/F18</f>
        <v>5.1245283018867924E-2</v>
      </c>
      <c r="N18" s="327" t="s">
        <v>594</v>
      </c>
      <c r="O18" s="330">
        <v>45247</v>
      </c>
      <c r="P18" s="331"/>
      <c r="Q18" s="286"/>
      <c r="S18" s="37" t="s">
        <v>593</v>
      </c>
    </row>
    <row r="19" spans="1:19" ht="15" customHeight="1">
      <c r="A19" s="322">
        <v>10</v>
      </c>
      <c r="B19" s="323">
        <v>45231</v>
      </c>
      <c r="C19" s="324"/>
      <c r="D19" s="325" t="s">
        <v>372</v>
      </c>
      <c r="E19" s="326" t="s">
        <v>591</v>
      </c>
      <c r="F19" s="223">
        <v>222</v>
      </c>
      <c r="G19" s="218">
        <v>204</v>
      </c>
      <c r="H19" s="223">
        <v>237.5</v>
      </c>
      <c r="I19" s="223" t="s">
        <v>888</v>
      </c>
      <c r="J19" s="327" t="s">
        <v>947</v>
      </c>
      <c r="K19" s="327">
        <f t="shared" ref="K19" si="10">H19-F19</f>
        <v>15.5</v>
      </c>
      <c r="L19" s="328">
        <f>(F19*-0.3)/100</f>
        <v>-0.66599999999999993</v>
      </c>
      <c r="M19" s="329">
        <f t="shared" ref="M19" si="11">(K19+L19)/F19</f>
        <v>6.6819819819819812E-2</v>
      </c>
      <c r="N19" s="327" t="s">
        <v>594</v>
      </c>
      <c r="O19" s="330">
        <v>45237</v>
      </c>
      <c r="P19" s="331"/>
      <c r="Q19" s="286"/>
      <c r="S19" s="37" t="s">
        <v>593</v>
      </c>
    </row>
    <row r="20" spans="1:19" ht="15" customHeight="1">
      <c r="A20" s="322">
        <v>11</v>
      </c>
      <c r="B20" s="323">
        <v>45236</v>
      </c>
      <c r="C20" s="324"/>
      <c r="D20" s="325" t="s">
        <v>143</v>
      </c>
      <c r="E20" s="326" t="s">
        <v>591</v>
      </c>
      <c r="F20" s="223">
        <v>82.5</v>
      </c>
      <c r="G20" s="218">
        <v>77</v>
      </c>
      <c r="H20" s="223">
        <v>87.5</v>
      </c>
      <c r="I20" s="223" t="s">
        <v>939</v>
      </c>
      <c r="J20" s="327" t="s">
        <v>1078</v>
      </c>
      <c r="K20" s="327">
        <f t="shared" ref="K20" si="12">H20-F20</f>
        <v>5</v>
      </c>
      <c r="L20" s="328">
        <f>(F20*-0.3)/100</f>
        <v>-0.2475</v>
      </c>
      <c r="M20" s="329">
        <f t="shared" ref="M20" si="13">(K20+L20)/F20</f>
        <v>5.7606060606060612E-2</v>
      </c>
      <c r="N20" s="327" t="s">
        <v>594</v>
      </c>
      <c r="O20" s="330">
        <v>45245</v>
      </c>
      <c r="P20" s="331"/>
      <c r="Q20" s="286"/>
      <c r="S20" s="37" t="s">
        <v>593</v>
      </c>
    </row>
    <row r="21" spans="1:19" ht="15" customHeight="1">
      <c r="A21" s="322">
        <v>12</v>
      </c>
      <c r="B21" s="323">
        <v>45236</v>
      </c>
      <c r="C21" s="324"/>
      <c r="D21" s="325" t="s">
        <v>293</v>
      </c>
      <c r="E21" s="326" t="s">
        <v>591</v>
      </c>
      <c r="F21" s="223">
        <v>348.5</v>
      </c>
      <c r="G21" s="218">
        <v>319</v>
      </c>
      <c r="H21" s="223">
        <v>375</v>
      </c>
      <c r="I21" s="223" t="s">
        <v>940</v>
      </c>
      <c r="J21" s="327" t="s">
        <v>954</v>
      </c>
      <c r="K21" s="327">
        <f t="shared" ref="K21" si="14">H21-F21</f>
        <v>26.5</v>
      </c>
      <c r="L21" s="328">
        <f>(F21*-0.3)/100</f>
        <v>-1.0454999999999999</v>
      </c>
      <c r="M21" s="329">
        <f t="shared" ref="M21" si="15">(K21+L21)/F21</f>
        <v>7.3040172166427539E-2</v>
      </c>
      <c r="N21" s="327" t="s">
        <v>594</v>
      </c>
      <c r="O21" s="330">
        <v>45238</v>
      </c>
      <c r="P21" s="331"/>
      <c r="Q21" s="286"/>
      <c r="S21" s="37" t="s">
        <v>593</v>
      </c>
    </row>
    <row r="22" spans="1:19" ht="15" customHeight="1">
      <c r="A22" s="225">
        <v>13</v>
      </c>
      <c r="B22" s="221">
        <v>45236</v>
      </c>
      <c r="C22" s="226"/>
      <c r="D22" s="230" t="s">
        <v>770</v>
      </c>
      <c r="E22" s="227" t="s">
        <v>591</v>
      </c>
      <c r="F22" s="220" t="s">
        <v>941</v>
      </c>
      <c r="G22" s="222">
        <v>177</v>
      </c>
      <c r="H22" s="220"/>
      <c r="I22" s="220" t="s">
        <v>942</v>
      </c>
      <c r="J22" s="222" t="s">
        <v>592</v>
      </c>
      <c r="K22" s="222"/>
      <c r="L22" s="224"/>
      <c r="M22" s="228"/>
      <c r="N22" s="222"/>
      <c r="O22" s="229"/>
      <c r="P22" s="224"/>
      <c r="Q22" s="286"/>
      <c r="S22" s="37" t="s">
        <v>593</v>
      </c>
    </row>
    <row r="23" spans="1:19" ht="15" customHeight="1">
      <c r="A23" s="225">
        <v>14</v>
      </c>
      <c r="B23" s="221">
        <v>45238</v>
      </c>
      <c r="C23" s="226"/>
      <c r="D23" s="230" t="s">
        <v>429</v>
      </c>
      <c r="E23" s="227" t="s">
        <v>1122</v>
      </c>
      <c r="F23" s="395" t="s">
        <v>1121</v>
      </c>
      <c r="G23" s="222">
        <v>102.9</v>
      </c>
      <c r="H23" s="220"/>
      <c r="I23" s="220" t="s">
        <v>959</v>
      </c>
      <c r="J23" s="222" t="s">
        <v>592</v>
      </c>
      <c r="K23" s="222"/>
      <c r="L23" s="224"/>
      <c r="M23" s="228"/>
      <c r="N23" s="222"/>
      <c r="O23" s="229"/>
      <c r="P23" s="224">
        <f>VLOOKUP(D23,'MidCap Intra'!$B$11:$C$568,2,0)</f>
        <v>112.95</v>
      </c>
      <c r="Q23" s="286"/>
      <c r="S23" s="37" t="s">
        <v>593</v>
      </c>
    </row>
    <row r="24" spans="1:19" ht="15" customHeight="1">
      <c r="A24" s="225">
        <v>15</v>
      </c>
      <c r="B24" s="221">
        <v>45247</v>
      </c>
      <c r="C24" s="226"/>
      <c r="D24" s="230" t="s">
        <v>58</v>
      </c>
      <c r="E24" s="227" t="s">
        <v>591</v>
      </c>
      <c r="F24" s="220" t="s">
        <v>1025</v>
      </c>
      <c r="G24" s="222">
        <v>163</v>
      </c>
      <c r="H24" s="220">
        <v>179.5</v>
      </c>
      <c r="I24" s="220" t="s">
        <v>1026</v>
      </c>
      <c r="J24" s="222" t="s">
        <v>592</v>
      </c>
      <c r="K24" s="222"/>
      <c r="L24" s="224"/>
      <c r="M24" s="228"/>
      <c r="N24" s="222"/>
      <c r="O24" s="229"/>
      <c r="P24" s="224">
        <f>VLOOKUP(D24,'MidCap Intra'!$B$11:$C$568,2,0)</f>
        <v>178.95</v>
      </c>
      <c r="Q24" s="286"/>
      <c r="S24" s="37" t="s">
        <v>786</v>
      </c>
    </row>
    <row r="25" spans="1:19" ht="15" customHeight="1">
      <c r="A25" s="225">
        <v>16</v>
      </c>
      <c r="B25" s="221">
        <v>45247</v>
      </c>
      <c r="C25" s="226"/>
      <c r="D25" s="230" t="s">
        <v>54</v>
      </c>
      <c r="E25" s="227" t="s">
        <v>591</v>
      </c>
      <c r="F25" s="220" t="s">
        <v>1029</v>
      </c>
      <c r="G25" s="222">
        <v>390</v>
      </c>
      <c r="H25" s="220"/>
      <c r="I25" s="220" t="s">
        <v>1028</v>
      </c>
      <c r="J25" s="222" t="s">
        <v>592</v>
      </c>
      <c r="K25" s="222"/>
      <c r="L25" s="224"/>
      <c r="M25" s="228"/>
      <c r="N25" s="222"/>
      <c r="O25" s="229"/>
      <c r="P25" s="224">
        <f>VLOOKUP(D25,'MidCap Intra'!$B$11:$C$568,2,0)</f>
        <v>431.2</v>
      </c>
      <c r="Q25" s="286"/>
      <c r="S25" s="37" t="s">
        <v>593</v>
      </c>
    </row>
    <row r="26" spans="1:19" ht="15" customHeight="1">
      <c r="A26" s="225">
        <v>17</v>
      </c>
      <c r="B26" s="221">
        <v>45250</v>
      </c>
      <c r="C26" s="226"/>
      <c r="D26" s="230" t="s">
        <v>300</v>
      </c>
      <c r="E26" s="227" t="s">
        <v>591</v>
      </c>
      <c r="F26" s="220" t="s">
        <v>1041</v>
      </c>
      <c r="G26" s="222">
        <v>34.35</v>
      </c>
      <c r="H26" s="220"/>
      <c r="I26" s="220" t="s">
        <v>1042</v>
      </c>
      <c r="J26" s="222" t="s">
        <v>592</v>
      </c>
      <c r="K26" s="222"/>
      <c r="L26" s="224"/>
      <c r="M26" s="228"/>
      <c r="N26" s="222"/>
      <c r="O26" s="229"/>
      <c r="P26" s="224">
        <f>VLOOKUP(D26,'MidCap Intra'!$B$11:$C$568,2,0)</f>
        <v>36.6</v>
      </c>
      <c r="Q26" s="286"/>
      <c r="S26" s="37" t="s">
        <v>593</v>
      </c>
    </row>
    <row r="27" spans="1:19" ht="15" customHeight="1">
      <c r="A27" s="225">
        <v>18</v>
      </c>
      <c r="B27" s="221">
        <v>45250</v>
      </c>
      <c r="C27" s="226"/>
      <c r="D27" s="230" t="s">
        <v>490</v>
      </c>
      <c r="E27" s="227" t="s">
        <v>591</v>
      </c>
      <c r="F27" s="220" t="s">
        <v>1043</v>
      </c>
      <c r="G27" s="222">
        <v>152</v>
      </c>
      <c r="H27" s="220"/>
      <c r="I27" s="220" t="s">
        <v>1044</v>
      </c>
      <c r="J27" s="222" t="s">
        <v>592</v>
      </c>
      <c r="K27" s="222"/>
      <c r="L27" s="224"/>
      <c r="M27" s="228"/>
      <c r="N27" s="222"/>
      <c r="O27" s="229"/>
      <c r="P27" s="224">
        <f>VLOOKUP(D27,'MidCap Intra'!$B$11:$C$568,2,0)</f>
        <v>166.1</v>
      </c>
      <c r="Q27" s="286"/>
      <c r="S27" s="37" t="s">
        <v>593</v>
      </c>
    </row>
    <row r="28" spans="1:19" ht="15" customHeight="1">
      <c r="A28" s="322">
        <v>19</v>
      </c>
      <c r="B28" s="323">
        <v>45252</v>
      </c>
      <c r="C28" s="324"/>
      <c r="D28" s="325" t="s">
        <v>371</v>
      </c>
      <c r="E28" s="326" t="s">
        <v>591</v>
      </c>
      <c r="F28" s="223">
        <v>485</v>
      </c>
      <c r="G28" s="218">
        <v>454</v>
      </c>
      <c r="H28" s="223">
        <v>518</v>
      </c>
      <c r="I28" s="223" t="s">
        <v>1061</v>
      </c>
      <c r="J28" s="327" t="s">
        <v>1082</v>
      </c>
      <c r="K28" s="327">
        <f t="shared" ref="K28" si="16">H28-F28</f>
        <v>33</v>
      </c>
      <c r="L28" s="328">
        <f>(F28*-0.3)/100</f>
        <v>-1.4550000000000001</v>
      </c>
      <c r="M28" s="329">
        <f t="shared" ref="M28" si="17">(K28+L28)/F28</f>
        <v>6.5041237113402067E-2</v>
      </c>
      <c r="N28" s="327" t="s">
        <v>594</v>
      </c>
      <c r="O28" s="330">
        <v>45253</v>
      </c>
      <c r="P28" s="331"/>
      <c r="Q28" s="286">
        <v>45252</v>
      </c>
      <c r="S28" s="37" t="s">
        <v>593</v>
      </c>
    </row>
    <row r="29" spans="1:19" ht="15" customHeight="1">
      <c r="A29" s="225">
        <v>20</v>
      </c>
      <c r="B29" s="221">
        <v>45252</v>
      </c>
      <c r="C29" s="226"/>
      <c r="D29" s="230" t="s">
        <v>507</v>
      </c>
      <c r="E29" s="227" t="s">
        <v>591</v>
      </c>
      <c r="F29" s="220" t="s">
        <v>1072</v>
      </c>
      <c r="G29" s="222">
        <v>2540</v>
      </c>
      <c r="H29" s="220"/>
      <c r="I29" s="220" t="s">
        <v>1073</v>
      </c>
      <c r="J29" s="222" t="s">
        <v>592</v>
      </c>
      <c r="K29" s="222"/>
      <c r="L29" s="224"/>
      <c r="M29" s="228"/>
      <c r="N29" s="222"/>
      <c r="O29" s="229"/>
      <c r="P29" s="224">
        <f>VLOOKUP(D29,'MidCap Intra'!$B$11:$C$568,2,0)</f>
        <v>2770.45</v>
      </c>
      <c r="Q29" s="286"/>
      <c r="S29" s="37" t="s">
        <v>593</v>
      </c>
    </row>
    <row r="30" spans="1:19" ht="15" customHeight="1">
      <c r="A30" s="225">
        <v>21</v>
      </c>
      <c r="B30" s="221">
        <v>45258</v>
      </c>
      <c r="C30" s="226"/>
      <c r="D30" s="230" t="s">
        <v>168</v>
      </c>
      <c r="E30" s="227" t="s">
        <v>591</v>
      </c>
      <c r="F30" s="396" t="s">
        <v>1126</v>
      </c>
      <c r="G30" s="398">
        <v>4990</v>
      </c>
      <c r="H30" s="220"/>
      <c r="I30" s="396" t="s">
        <v>873</v>
      </c>
      <c r="J30" s="398" t="s">
        <v>592</v>
      </c>
      <c r="K30" s="222"/>
      <c r="L30" s="224"/>
      <c r="M30" s="228"/>
      <c r="N30" s="222"/>
      <c r="O30" s="229"/>
      <c r="P30" s="224"/>
      <c r="Q30" s="286"/>
      <c r="S30" s="37"/>
    </row>
    <row r="31" spans="1:19" ht="15" customHeight="1">
      <c r="A31" s="225"/>
      <c r="B31" s="221"/>
      <c r="C31" s="226"/>
      <c r="D31" s="230"/>
      <c r="E31" s="227"/>
      <c r="F31" s="396"/>
      <c r="G31" s="398"/>
      <c r="H31" s="396"/>
      <c r="I31" s="396"/>
      <c r="J31" s="398"/>
      <c r="K31" s="398"/>
      <c r="L31" s="224"/>
      <c r="M31" s="228"/>
      <c r="N31" s="398"/>
      <c r="O31" s="229"/>
      <c r="P31" s="276"/>
      <c r="Q31" s="286"/>
      <c r="S31" s="37"/>
    </row>
    <row r="32" spans="1:19" ht="15" customHeight="1">
      <c r="A32" s="225"/>
      <c r="B32" s="221"/>
      <c r="C32" s="226"/>
      <c r="D32" s="230"/>
      <c r="E32" s="227"/>
      <c r="F32" s="220"/>
      <c r="G32" s="222"/>
      <c r="H32" s="220"/>
      <c r="I32" s="220"/>
      <c r="J32" s="222"/>
      <c r="K32" s="222"/>
      <c r="L32" s="224"/>
      <c r="M32" s="228"/>
      <c r="N32" s="222"/>
      <c r="O32" s="229"/>
      <c r="P32" s="224"/>
      <c r="Q32" s="286"/>
      <c r="S32" s="37"/>
    </row>
    <row r="34" spans="1:39" ht="14.25" customHeight="1">
      <c r="A34" s="103"/>
      <c r="B34" s="104"/>
      <c r="C34" s="105"/>
      <c r="D34" s="106"/>
      <c r="E34" s="107"/>
      <c r="F34" s="107"/>
      <c r="G34" s="103"/>
      <c r="H34" s="107"/>
      <c r="I34" s="108"/>
      <c r="J34" s="109"/>
      <c r="K34" s="109"/>
      <c r="L34" s="110"/>
      <c r="M34" s="111"/>
      <c r="N34" s="112"/>
      <c r="O34" s="113"/>
      <c r="P34" s="114"/>
      <c r="Q34" s="114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</row>
    <row r="35" spans="1:39" ht="12" customHeight="1">
      <c r="A35" s="115" t="s">
        <v>595</v>
      </c>
      <c r="B35" s="116"/>
      <c r="C35" s="117"/>
      <c r="E35" s="118"/>
      <c r="F35" s="118"/>
      <c r="G35" s="118"/>
      <c r="H35" s="118"/>
      <c r="I35" s="118"/>
      <c r="J35" s="119"/>
      <c r="K35" s="118"/>
      <c r="L35" s="120"/>
      <c r="M35" s="55"/>
      <c r="N35" s="119"/>
      <c r="O35" s="11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</row>
    <row r="36" spans="1:39" ht="12" customHeight="1">
      <c r="A36" s="121" t="s">
        <v>596</v>
      </c>
      <c r="B36" s="115"/>
      <c r="C36" s="115"/>
      <c r="D36" s="115"/>
      <c r="E36" s="37"/>
      <c r="F36" s="122" t="s">
        <v>597</v>
      </c>
      <c r="G36" s="6"/>
      <c r="H36" s="6"/>
      <c r="I36" s="6"/>
      <c r="J36" s="123"/>
      <c r="K36" s="124"/>
      <c r="L36" s="124"/>
      <c r="M36" s="125"/>
      <c r="N36" s="1"/>
      <c r="O36" s="126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</row>
    <row r="37" spans="1:39" ht="12" customHeight="1">
      <c r="A37" s="115" t="s">
        <v>598</v>
      </c>
      <c r="B37" s="115"/>
      <c r="C37" s="115"/>
      <c r="D37" s="115" t="s">
        <v>599</v>
      </c>
      <c r="E37" s="6"/>
      <c r="F37" s="122" t="s">
        <v>600</v>
      </c>
      <c r="G37" s="6"/>
      <c r="H37" s="6"/>
      <c r="I37" s="6"/>
      <c r="J37" s="123"/>
      <c r="K37" s="124"/>
      <c r="L37" s="124"/>
      <c r="M37" s="125"/>
      <c r="N37" s="1"/>
      <c r="O37" s="126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</row>
    <row r="38" spans="1:39" ht="12" customHeight="1">
      <c r="A38" s="115"/>
      <c r="B38" s="115"/>
      <c r="C38" s="115"/>
      <c r="D38" s="115"/>
      <c r="E38" s="6"/>
      <c r="F38" s="6"/>
      <c r="G38" s="6"/>
      <c r="H38" s="6"/>
      <c r="I38" s="6"/>
      <c r="J38" s="127"/>
      <c r="K38" s="124"/>
      <c r="L38" s="124"/>
      <c r="M38" s="6"/>
      <c r="N38" s="128"/>
      <c r="O38" s="1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</row>
    <row r="39" spans="1:39" ht="12" customHeight="1">
      <c r="A39" s="239"/>
      <c r="B39" s="239"/>
      <c r="C39" s="239"/>
      <c r="D39" s="239"/>
      <c r="E39" s="240"/>
      <c r="F39" s="240"/>
      <c r="G39" s="240"/>
      <c r="H39" s="240"/>
      <c r="I39" s="240"/>
      <c r="J39" s="241"/>
      <c r="K39" s="242"/>
      <c r="L39" s="242"/>
      <c r="M39" s="240"/>
      <c r="N39" s="243"/>
      <c r="O39" s="244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</row>
    <row r="40" spans="1:39" ht="14.25" customHeight="1">
      <c r="A40" s="115"/>
      <c r="B40" s="115"/>
      <c r="C40" s="115"/>
      <c r="D40" s="115"/>
      <c r="E40" s="6"/>
      <c r="F40" s="6"/>
      <c r="G40" s="6"/>
      <c r="H40" s="6"/>
      <c r="I40" s="6"/>
      <c r="J40" s="127"/>
      <c r="K40" s="124"/>
      <c r="L40" s="125"/>
      <c r="M40" s="6"/>
      <c r="N40" s="128"/>
      <c r="O40" s="1"/>
      <c r="P40" s="37"/>
      <c r="Q40" s="37"/>
      <c r="R40" s="37"/>
      <c r="S40" s="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</row>
    <row r="41" spans="1:39" ht="12.75" customHeight="1">
      <c r="A41" s="138" t="s">
        <v>606</v>
      </c>
      <c r="B41" s="138"/>
      <c r="C41" s="138"/>
      <c r="D41" s="138"/>
      <c r="E41" s="6"/>
      <c r="F41" s="6"/>
      <c r="G41" s="6"/>
      <c r="H41" s="6"/>
      <c r="I41" s="6"/>
      <c r="J41" s="6"/>
      <c r="K41" s="6"/>
      <c r="L41" s="6"/>
      <c r="M41" s="6"/>
      <c r="N41" s="6"/>
      <c r="O41" s="24"/>
      <c r="R41" s="37"/>
      <c r="S41" s="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</row>
    <row r="42" spans="1:39" ht="38.25" customHeight="1">
      <c r="A42" s="95" t="s">
        <v>16</v>
      </c>
      <c r="B42" s="95" t="s">
        <v>566</v>
      </c>
      <c r="C42" s="95"/>
      <c r="D42" s="96" t="s">
        <v>578</v>
      </c>
      <c r="E42" s="95" t="s">
        <v>579</v>
      </c>
      <c r="F42" s="95" t="s">
        <v>580</v>
      </c>
      <c r="G42" s="95" t="s">
        <v>601</v>
      </c>
      <c r="H42" s="95" t="s">
        <v>582</v>
      </c>
      <c r="I42" s="231" t="s">
        <v>583</v>
      </c>
      <c r="J42" s="233" t="s">
        <v>584</v>
      </c>
      <c r="K42" s="232" t="s">
        <v>607</v>
      </c>
      <c r="L42" s="97" t="s">
        <v>586</v>
      </c>
      <c r="M42" s="139" t="s">
        <v>608</v>
      </c>
      <c r="N42" s="95" t="s">
        <v>609</v>
      </c>
      <c r="O42" s="94" t="s">
        <v>588</v>
      </c>
      <c r="P42" s="96" t="s">
        <v>589</v>
      </c>
      <c r="Q42" s="297"/>
      <c r="R42" s="37"/>
      <c r="S42" s="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</row>
    <row r="43" spans="1:39" ht="12.75" customHeight="1">
      <c r="A43" s="278">
        <v>1</v>
      </c>
      <c r="B43" s="279">
        <v>45229</v>
      </c>
      <c r="C43" s="280"/>
      <c r="D43" s="280" t="s">
        <v>896</v>
      </c>
      <c r="E43" s="278" t="s">
        <v>603</v>
      </c>
      <c r="F43" s="278">
        <v>22625</v>
      </c>
      <c r="G43" s="294">
        <v>22350</v>
      </c>
      <c r="H43" s="234">
        <v>22350</v>
      </c>
      <c r="I43" s="235" t="s">
        <v>902</v>
      </c>
      <c r="J43" s="295" t="s">
        <v>911</v>
      </c>
      <c r="K43" s="281">
        <f t="shared" ref="K43" si="18">H43-F43</f>
        <v>-275</v>
      </c>
      <c r="L43" s="282">
        <f t="shared" ref="L43" si="19">(H43*N43)*0.03%</f>
        <v>268.2</v>
      </c>
      <c r="M43" s="283">
        <f t="shared" ref="M43" si="20">(K43*N43)-L43</f>
        <v>-11268.2</v>
      </c>
      <c r="N43" s="281">
        <v>40</v>
      </c>
      <c r="O43" s="284" t="s">
        <v>604</v>
      </c>
      <c r="P43" s="279">
        <v>45231</v>
      </c>
      <c r="Q43" s="277"/>
      <c r="R43" s="140"/>
      <c r="S43" s="55" t="s">
        <v>605</v>
      </c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141"/>
      <c r="AH43" s="142"/>
      <c r="AI43" s="140"/>
      <c r="AJ43" s="140"/>
      <c r="AK43" s="141"/>
      <c r="AL43" s="141"/>
      <c r="AM43" s="141"/>
    </row>
    <row r="44" spans="1:39" ht="15" customHeight="1">
      <c r="A44" s="419">
        <v>2</v>
      </c>
      <c r="B44" s="421">
        <v>45230</v>
      </c>
      <c r="C44" s="254"/>
      <c r="D44" s="254" t="s">
        <v>894</v>
      </c>
      <c r="E44" s="223" t="s">
        <v>603</v>
      </c>
      <c r="F44" s="223">
        <v>17.5</v>
      </c>
      <c r="G44" s="223"/>
      <c r="H44" s="223">
        <v>26.5</v>
      </c>
      <c r="I44" s="218"/>
      <c r="J44" s="417" t="s">
        <v>929</v>
      </c>
      <c r="K44" s="236">
        <f>H44-F44</f>
        <v>9</v>
      </c>
      <c r="L44" s="313">
        <f>(H44*N44)*0.03%</f>
        <v>11.328749999999999</v>
      </c>
      <c r="M44" s="448">
        <v>8890</v>
      </c>
      <c r="N44" s="435">
        <v>1425</v>
      </c>
      <c r="O44" s="433" t="s">
        <v>594</v>
      </c>
      <c r="P44" s="426">
        <v>45233</v>
      </c>
      <c r="Q44" s="277"/>
      <c r="R44" s="141"/>
      <c r="S44" s="55" t="s">
        <v>593</v>
      </c>
      <c r="T44" s="141"/>
      <c r="U44" s="141"/>
      <c r="V44" s="141"/>
      <c r="W44" s="141"/>
      <c r="X44" s="141"/>
      <c r="Y44" s="141"/>
      <c r="Z44" s="141"/>
      <c r="AA44" s="141"/>
      <c r="AB44" s="141"/>
      <c r="AC44" s="141"/>
      <c r="AD44" s="141"/>
      <c r="AE44" s="141"/>
      <c r="AF44" s="141"/>
      <c r="AG44" s="141"/>
      <c r="AH44" s="141"/>
      <c r="AI44" s="141"/>
      <c r="AJ44" s="141"/>
      <c r="AK44" s="141"/>
      <c r="AL44" s="141"/>
      <c r="AM44" s="141"/>
    </row>
    <row r="45" spans="1:39" ht="15" customHeight="1">
      <c r="A45" s="420"/>
      <c r="B45" s="422"/>
      <c r="C45" s="254"/>
      <c r="D45" s="254" t="s">
        <v>895</v>
      </c>
      <c r="E45" s="223" t="s">
        <v>881</v>
      </c>
      <c r="F45" s="317" t="s">
        <v>919</v>
      </c>
      <c r="G45" s="223"/>
      <c r="H45" s="223">
        <v>11.25</v>
      </c>
      <c r="I45" s="218"/>
      <c r="J45" s="418"/>
      <c r="K45" s="318">
        <f>F45-H45</f>
        <v>-2.75</v>
      </c>
      <c r="L45" s="313">
        <f>(H45*N45)*0.03%</f>
        <v>0</v>
      </c>
      <c r="M45" s="449"/>
      <c r="N45" s="436"/>
      <c r="O45" s="434"/>
      <c r="P45" s="427"/>
      <c r="Q45" s="277"/>
      <c r="R45" s="141"/>
      <c r="S45" s="55"/>
      <c r="T45" s="141"/>
      <c r="U45" s="141"/>
      <c r="V45" s="141"/>
      <c r="W45" s="141"/>
      <c r="X45" s="141"/>
      <c r="Y45" s="141"/>
      <c r="Z45" s="141"/>
      <c r="AA45" s="141"/>
      <c r="AB45" s="141"/>
      <c r="AC45" s="141"/>
      <c r="AD45" s="141"/>
      <c r="AE45" s="141"/>
      <c r="AF45" s="141"/>
      <c r="AG45" s="141"/>
      <c r="AH45" s="141"/>
      <c r="AI45" s="141"/>
      <c r="AJ45" s="141"/>
      <c r="AK45" s="141"/>
      <c r="AL45" s="141"/>
      <c r="AM45" s="141"/>
    </row>
    <row r="46" spans="1:39" ht="12.75" customHeight="1">
      <c r="A46" s="314">
        <v>3</v>
      </c>
      <c r="B46" s="238">
        <v>45232</v>
      </c>
      <c r="C46" s="315"/>
      <c r="D46" s="315" t="s">
        <v>912</v>
      </c>
      <c r="E46" s="314" t="s">
        <v>603</v>
      </c>
      <c r="F46" s="314">
        <v>432</v>
      </c>
      <c r="G46" s="316">
        <v>426</v>
      </c>
      <c r="H46" s="223">
        <v>437.5</v>
      </c>
      <c r="I46" s="218" t="s">
        <v>913</v>
      </c>
      <c r="J46" s="312" t="s">
        <v>930</v>
      </c>
      <c r="K46" s="236">
        <f t="shared" ref="K46" si="21">H46-F46</f>
        <v>5.5</v>
      </c>
      <c r="L46" s="313">
        <f t="shared" ref="L46" si="22">(H46*N46)*0.03%</f>
        <v>209.99999999999997</v>
      </c>
      <c r="M46" s="237">
        <f t="shared" ref="M46" si="23">(K46*N46)-L46</f>
        <v>8590</v>
      </c>
      <c r="N46" s="236">
        <v>1600</v>
      </c>
      <c r="O46" s="102" t="s">
        <v>594</v>
      </c>
      <c r="P46" s="238">
        <v>45236</v>
      </c>
      <c r="Q46" s="277"/>
      <c r="R46" s="140"/>
      <c r="S46" s="55" t="s">
        <v>593</v>
      </c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141"/>
      <c r="AH46" s="142"/>
      <c r="AI46" s="140"/>
      <c r="AJ46" s="140"/>
      <c r="AK46" s="141"/>
      <c r="AL46" s="141"/>
      <c r="AM46" s="141"/>
    </row>
    <row r="47" spans="1:39" ht="12.75" customHeight="1">
      <c r="A47" s="314">
        <v>4</v>
      </c>
      <c r="B47" s="238">
        <v>45232</v>
      </c>
      <c r="C47" s="315"/>
      <c r="D47" s="315" t="s">
        <v>914</v>
      </c>
      <c r="E47" s="314" t="s">
        <v>603</v>
      </c>
      <c r="F47" s="314">
        <v>920</v>
      </c>
      <c r="G47" s="316">
        <v>909</v>
      </c>
      <c r="H47" s="223">
        <v>929</v>
      </c>
      <c r="I47" s="218" t="s">
        <v>915</v>
      </c>
      <c r="J47" s="312" t="s">
        <v>807</v>
      </c>
      <c r="K47" s="236">
        <f t="shared" ref="K47" si="24">H47-F47</f>
        <v>9</v>
      </c>
      <c r="L47" s="313">
        <f t="shared" ref="L47" si="25">(H47*N47)*0.03%</f>
        <v>264.76499999999999</v>
      </c>
      <c r="M47" s="237">
        <f t="shared" ref="M47" si="26">(K47*N47)-L47</f>
        <v>8285.2350000000006</v>
      </c>
      <c r="N47" s="236">
        <v>950</v>
      </c>
      <c r="O47" s="102" t="s">
        <v>594</v>
      </c>
      <c r="P47" s="238">
        <v>45233</v>
      </c>
      <c r="Q47" s="277"/>
      <c r="R47" s="140"/>
      <c r="S47" s="55" t="s">
        <v>786</v>
      </c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41"/>
      <c r="AH47" s="142"/>
      <c r="AI47" s="140"/>
      <c r="AJ47" s="140"/>
      <c r="AK47" s="141"/>
      <c r="AL47" s="141"/>
      <c r="AM47" s="141"/>
    </row>
    <row r="48" spans="1:39" ht="12.75" customHeight="1">
      <c r="A48" s="314">
        <v>5</v>
      </c>
      <c r="B48" s="238">
        <v>45233</v>
      </c>
      <c r="C48" s="315"/>
      <c r="D48" s="315" t="s">
        <v>922</v>
      </c>
      <c r="E48" s="314" t="s">
        <v>603</v>
      </c>
      <c r="F48" s="314">
        <v>3970</v>
      </c>
      <c r="G48" s="316">
        <v>3915</v>
      </c>
      <c r="H48" s="223">
        <v>4010</v>
      </c>
      <c r="I48" s="218" t="s">
        <v>923</v>
      </c>
      <c r="J48" s="312" t="s">
        <v>635</v>
      </c>
      <c r="K48" s="236">
        <f t="shared" ref="K48" si="27">H48-F48</f>
        <v>40</v>
      </c>
      <c r="L48" s="313">
        <f t="shared" ref="L48" si="28">(H48*N48)*0.03%</f>
        <v>240.59999999999997</v>
      </c>
      <c r="M48" s="237">
        <f t="shared" ref="M48" si="29">(K48*N48)-L48</f>
        <v>7759.4</v>
      </c>
      <c r="N48" s="236">
        <v>200</v>
      </c>
      <c r="O48" s="102" t="s">
        <v>594</v>
      </c>
      <c r="P48" s="238">
        <v>45236</v>
      </c>
      <c r="Q48" s="277"/>
      <c r="R48" s="140"/>
      <c r="S48" s="55" t="s">
        <v>605</v>
      </c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41"/>
      <c r="AH48" s="142"/>
      <c r="AI48" s="140"/>
      <c r="AJ48" s="140"/>
      <c r="AK48" s="141"/>
      <c r="AL48" s="141"/>
      <c r="AM48" s="141"/>
    </row>
    <row r="49" spans="1:39" ht="12.75" customHeight="1">
      <c r="A49" s="314">
        <v>6</v>
      </c>
      <c r="B49" s="238">
        <v>45233</v>
      </c>
      <c r="C49" s="315"/>
      <c r="D49" s="315" t="s">
        <v>924</v>
      </c>
      <c r="E49" s="314" t="s">
        <v>603</v>
      </c>
      <c r="F49" s="314">
        <v>257.25</v>
      </c>
      <c r="G49" s="316">
        <v>254</v>
      </c>
      <c r="H49" s="223">
        <v>260.5</v>
      </c>
      <c r="I49" s="218" t="s">
        <v>925</v>
      </c>
      <c r="J49" s="312" t="s">
        <v>931</v>
      </c>
      <c r="K49" s="236">
        <f t="shared" ref="K49" si="30">H49-F49</f>
        <v>3.25</v>
      </c>
      <c r="L49" s="313">
        <f t="shared" ref="L49" si="31">(H49*N49)*0.03%</f>
        <v>281.33999999999997</v>
      </c>
      <c r="M49" s="237">
        <f t="shared" ref="M49" si="32">(K49*N49)-L49</f>
        <v>11418.66</v>
      </c>
      <c r="N49" s="236">
        <v>3600</v>
      </c>
      <c r="O49" s="102" t="s">
        <v>594</v>
      </c>
      <c r="P49" s="238">
        <v>45236</v>
      </c>
      <c r="Q49" s="277"/>
      <c r="R49" s="140"/>
      <c r="S49" s="55" t="s">
        <v>605</v>
      </c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41"/>
      <c r="AH49" s="142"/>
      <c r="AI49" s="140"/>
      <c r="AJ49" s="140"/>
      <c r="AK49" s="141"/>
      <c r="AL49" s="141"/>
      <c r="AM49" s="141"/>
    </row>
    <row r="50" spans="1:39" ht="12.75" customHeight="1">
      <c r="A50" s="314">
        <v>7</v>
      </c>
      <c r="B50" s="238">
        <v>45236</v>
      </c>
      <c r="C50" s="315"/>
      <c r="D50" s="315" t="s">
        <v>935</v>
      </c>
      <c r="E50" s="314" t="s">
        <v>603</v>
      </c>
      <c r="F50" s="314">
        <v>315</v>
      </c>
      <c r="G50" s="316">
        <v>310</v>
      </c>
      <c r="H50" s="223">
        <v>321</v>
      </c>
      <c r="I50" s="218" t="s">
        <v>936</v>
      </c>
      <c r="J50" s="312" t="s">
        <v>963</v>
      </c>
      <c r="K50" s="236">
        <f t="shared" ref="K50" si="33">H50-F50</f>
        <v>6</v>
      </c>
      <c r="L50" s="313">
        <f t="shared" ref="L50" si="34">(H50*N50)*0.03%</f>
        <v>202.23</v>
      </c>
      <c r="M50" s="237">
        <f t="shared" ref="M50" si="35">(K50*N50)-L50</f>
        <v>12397.77</v>
      </c>
      <c r="N50" s="236">
        <v>2100</v>
      </c>
      <c r="O50" s="102" t="s">
        <v>594</v>
      </c>
      <c r="P50" s="238">
        <v>45239</v>
      </c>
      <c r="Q50" s="277"/>
      <c r="R50" s="140"/>
      <c r="S50" s="55" t="s">
        <v>605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141"/>
      <c r="AH50" s="142"/>
      <c r="AI50" s="140"/>
      <c r="AJ50" s="140"/>
      <c r="AK50" s="141"/>
      <c r="AL50" s="141"/>
      <c r="AM50" s="141"/>
    </row>
    <row r="51" spans="1:39" ht="12.75" customHeight="1">
      <c r="A51" s="278">
        <v>8</v>
      </c>
      <c r="B51" s="279">
        <v>45236</v>
      </c>
      <c r="C51" s="280"/>
      <c r="D51" s="280" t="s">
        <v>937</v>
      </c>
      <c r="E51" s="278" t="s">
        <v>603</v>
      </c>
      <c r="F51" s="278">
        <v>5120</v>
      </c>
      <c r="G51" s="294">
        <v>5050</v>
      </c>
      <c r="H51" s="234">
        <v>5050</v>
      </c>
      <c r="I51" s="235" t="s">
        <v>938</v>
      </c>
      <c r="J51" s="295" t="s">
        <v>976</v>
      </c>
      <c r="K51" s="281">
        <f t="shared" ref="K51" si="36">H51-F51</f>
        <v>-70</v>
      </c>
      <c r="L51" s="282">
        <f t="shared" ref="L51" si="37">(H51*N51)*0.03%</f>
        <v>227.24999999999997</v>
      </c>
      <c r="M51" s="283">
        <f t="shared" ref="M51" si="38">(K51*N51)-L51</f>
        <v>-10727.25</v>
      </c>
      <c r="N51" s="281">
        <v>150</v>
      </c>
      <c r="O51" s="284" t="s">
        <v>604</v>
      </c>
      <c r="P51" s="279">
        <v>45243</v>
      </c>
      <c r="Q51" s="277"/>
      <c r="R51" s="140"/>
      <c r="S51" s="55" t="s">
        <v>786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141"/>
      <c r="AH51" s="142"/>
      <c r="AI51" s="140"/>
      <c r="AJ51" s="140"/>
      <c r="AK51" s="141"/>
      <c r="AL51" s="141"/>
      <c r="AM51" s="141"/>
    </row>
    <row r="52" spans="1:39" ht="12.75" customHeight="1">
      <c r="A52" s="334">
        <v>9</v>
      </c>
      <c r="B52" s="335">
        <v>45237</v>
      </c>
      <c r="C52" s="336"/>
      <c r="D52" s="336" t="s">
        <v>948</v>
      </c>
      <c r="E52" s="334" t="s">
        <v>603</v>
      </c>
      <c r="F52" s="334">
        <v>7605</v>
      </c>
      <c r="G52" s="337">
        <v>7525</v>
      </c>
      <c r="H52" s="338">
        <v>7525</v>
      </c>
      <c r="I52" s="339" t="s">
        <v>949</v>
      </c>
      <c r="J52" s="340" t="s">
        <v>950</v>
      </c>
      <c r="K52" s="341">
        <f t="shared" ref="K52:K54" si="39">H52-F52</f>
        <v>-80</v>
      </c>
      <c r="L52" s="342">
        <f t="shared" ref="L52:L54" si="40">(H52*N52)*0.03%</f>
        <v>282.1875</v>
      </c>
      <c r="M52" s="343">
        <f t="shared" ref="M52:M54" si="41">(K52*N52)-L52</f>
        <v>-10282.1875</v>
      </c>
      <c r="N52" s="341">
        <v>125</v>
      </c>
      <c r="O52" s="344" t="s">
        <v>604</v>
      </c>
      <c r="P52" s="335">
        <v>45237</v>
      </c>
      <c r="Q52" s="277"/>
      <c r="R52" s="140"/>
      <c r="S52" s="55" t="s">
        <v>593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141"/>
      <c r="AH52" s="142"/>
      <c r="AI52" s="140"/>
      <c r="AJ52" s="140"/>
      <c r="AK52" s="141"/>
      <c r="AL52" s="141"/>
      <c r="AM52" s="141"/>
    </row>
    <row r="53" spans="1:39" ht="12.75" customHeight="1">
      <c r="A53" s="345">
        <v>10</v>
      </c>
      <c r="B53" s="346">
        <v>45238</v>
      </c>
      <c r="C53" s="347"/>
      <c r="D53" s="347" t="s">
        <v>957</v>
      </c>
      <c r="E53" s="345" t="s">
        <v>603</v>
      </c>
      <c r="F53" s="345">
        <v>360.5</v>
      </c>
      <c r="G53" s="345">
        <v>356</v>
      </c>
      <c r="H53" s="345">
        <v>361.5</v>
      </c>
      <c r="I53" s="345" t="s">
        <v>958</v>
      </c>
      <c r="J53" s="348" t="s">
        <v>808</v>
      </c>
      <c r="K53" s="349">
        <f t="shared" si="39"/>
        <v>1</v>
      </c>
      <c r="L53" s="350">
        <f t="shared" si="40"/>
        <v>216.89999999999998</v>
      </c>
      <c r="M53" s="351">
        <f t="shared" si="41"/>
        <v>1783.1</v>
      </c>
      <c r="N53" s="349">
        <v>2000</v>
      </c>
      <c r="O53" s="348" t="s">
        <v>612</v>
      </c>
      <c r="P53" s="346">
        <v>45239</v>
      </c>
      <c r="Q53" s="277"/>
      <c r="R53" s="140"/>
      <c r="S53" s="55" t="s">
        <v>605</v>
      </c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141"/>
      <c r="AH53" s="142"/>
      <c r="AI53" s="140"/>
      <c r="AJ53" s="140"/>
      <c r="AK53" s="141"/>
      <c r="AL53" s="141"/>
      <c r="AM53" s="141"/>
    </row>
    <row r="54" spans="1:39" ht="12.75" customHeight="1">
      <c r="A54" s="299">
        <v>11</v>
      </c>
      <c r="B54" s="357">
        <v>45239</v>
      </c>
      <c r="C54" s="358"/>
      <c r="D54" s="358" t="s">
        <v>964</v>
      </c>
      <c r="E54" s="299" t="s">
        <v>603</v>
      </c>
      <c r="F54" s="299">
        <v>1755</v>
      </c>
      <c r="G54" s="299">
        <v>1720</v>
      </c>
      <c r="H54" s="299">
        <v>1785</v>
      </c>
      <c r="I54" s="359" t="s">
        <v>965</v>
      </c>
      <c r="J54" s="312" t="s">
        <v>815</v>
      </c>
      <c r="K54" s="236">
        <f t="shared" si="39"/>
        <v>30</v>
      </c>
      <c r="L54" s="313">
        <f t="shared" si="40"/>
        <v>160.64999999999998</v>
      </c>
      <c r="M54" s="237">
        <f t="shared" si="41"/>
        <v>8839.35</v>
      </c>
      <c r="N54" s="236">
        <v>300</v>
      </c>
      <c r="O54" s="102" t="s">
        <v>594</v>
      </c>
      <c r="P54" s="238">
        <v>45242</v>
      </c>
      <c r="Q54" s="277"/>
      <c r="R54" s="140"/>
      <c r="S54" s="55" t="s">
        <v>593</v>
      </c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141"/>
      <c r="AH54" s="142"/>
      <c r="AI54" s="140"/>
      <c r="AJ54" s="140"/>
      <c r="AK54" s="141"/>
      <c r="AL54" s="141"/>
      <c r="AM54" s="141"/>
    </row>
    <row r="55" spans="1:39" ht="12.75" customHeight="1">
      <c r="A55" s="352">
        <v>12</v>
      </c>
      <c r="B55" s="353">
        <v>45239</v>
      </c>
      <c r="C55" s="354"/>
      <c r="D55" s="354" t="s">
        <v>966</v>
      </c>
      <c r="E55" s="352" t="s">
        <v>603</v>
      </c>
      <c r="F55" s="352">
        <v>1219</v>
      </c>
      <c r="G55" s="355">
        <v>1207</v>
      </c>
      <c r="H55" s="307">
        <v>1207</v>
      </c>
      <c r="I55" s="356" t="s">
        <v>967</v>
      </c>
      <c r="J55" s="295" t="s">
        <v>975</v>
      </c>
      <c r="K55" s="281">
        <f>H55-F55</f>
        <v>-12</v>
      </c>
      <c r="L55" s="282">
        <f t="shared" ref="L55" si="42">(H55*N55)*0.03%</f>
        <v>307.78499999999997</v>
      </c>
      <c r="M55" s="283">
        <f t="shared" ref="M55" si="43">(K55*N55)-L55</f>
        <v>-10507.785</v>
      </c>
      <c r="N55" s="281">
        <v>850</v>
      </c>
      <c r="O55" s="344" t="s">
        <v>604</v>
      </c>
      <c r="P55" s="279">
        <v>45240</v>
      </c>
      <c r="Q55" s="277"/>
      <c r="R55" s="140"/>
      <c r="S55" s="55" t="s">
        <v>605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141"/>
      <c r="AH55" s="142"/>
      <c r="AI55" s="140"/>
      <c r="AJ55" s="140"/>
      <c r="AK55" s="141"/>
      <c r="AL55" s="141"/>
      <c r="AM55" s="141"/>
    </row>
    <row r="56" spans="1:39" ht="12.75" customHeight="1">
      <c r="A56" s="314">
        <v>13</v>
      </c>
      <c r="B56" s="238">
        <v>45239</v>
      </c>
      <c r="C56" s="315"/>
      <c r="D56" s="315" t="s">
        <v>968</v>
      </c>
      <c r="E56" s="314" t="s">
        <v>881</v>
      </c>
      <c r="F56" s="314">
        <v>201</v>
      </c>
      <c r="G56" s="316">
        <v>204</v>
      </c>
      <c r="H56" s="223">
        <v>193.5</v>
      </c>
      <c r="I56" s="218" t="s">
        <v>969</v>
      </c>
      <c r="J56" s="312" t="s">
        <v>971</v>
      </c>
      <c r="K56" s="236">
        <f>F56-H56</f>
        <v>7.5</v>
      </c>
      <c r="L56" s="313">
        <f t="shared" ref="L56:L71" si="44">(H56*N56)*0.03%</f>
        <v>174.14999999999998</v>
      </c>
      <c r="M56" s="237">
        <f t="shared" ref="M56" si="45">(K56*N56)-L56</f>
        <v>22325.85</v>
      </c>
      <c r="N56" s="236">
        <v>3000</v>
      </c>
      <c r="O56" s="102" t="s">
        <v>594</v>
      </c>
      <c r="P56" s="238">
        <v>45240</v>
      </c>
      <c r="Q56" s="277"/>
      <c r="R56" s="140"/>
      <c r="S56" s="55" t="s">
        <v>605</v>
      </c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141"/>
      <c r="AH56" s="142"/>
      <c r="AI56" s="140"/>
      <c r="AJ56" s="140"/>
      <c r="AK56" s="141"/>
      <c r="AL56" s="141"/>
      <c r="AM56" s="141"/>
    </row>
    <row r="57" spans="1:39" ht="12.75" customHeight="1">
      <c r="A57" s="223">
        <v>14</v>
      </c>
      <c r="B57" s="293">
        <v>45240</v>
      </c>
      <c r="C57" s="254"/>
      <c r="D57" s="254" t="s">
        <v>972</v>
      </c>
      <c r="E57" s="223" t="s">
        <v>603</v>
      </c>
      <c r="F57" s="223">
        <v>19440</v>
      </c>
      <c r="G57" s="223">
        <v>19340</v>
      </c>
      <c r="H57" s="223">
        <v>19490</v>
      </c>
      <c r="I57" s="218" t="s">
        <v>973</v>
      </c>
      <c r="J57" s="301" t="s">
        <v>974</v>
      </c>
      <c r="K57" s="236">
        <f t="shared" ref="K57:K65" si="46">H57-F57</f>
        <v>50</v>
      </c>
      <c r="L57" s="313">
        <f t="shared" si="44"/>
        <v>292.34999999999997</v>
      </c>
      <c r="M57" s="237">
        <f t="shared" ref="M57" si="47">(K57*N57)-L57</f>
        <v>2207.65</v>
      </c>
      <c r="N57" s="236">
        <v>50</v>
      </c>
      <c r="O57" s="102" t="s">
        <v>594</v>
      </c>
      <c r="P57" s="238">
        <v>45240</v>
      </c>
      <c r="Q57" s="277"/>
      <c r="R57" s="140"/>
      <c r="S57" s="55" t="s">
        <v>593</v>
      </c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141"/>
      <c r="AH57" s="142"/>
      <c r="AI57" s="140"/>
      <c r="AJ57" s="140"/>
      <c r="AK57" s="141"/>
      <c r="AL57" s="141"/>
      <c r="AM57" s="141"/>
    </row>
    <row r="58" spans="1:39" ht="12.75" customHeight="1">
      <c r="A58" s="314">
        <v>15</v>
      </c>
      <c r="B58" s="238">
        <v>45243</v>
      </c>
      <c r="C58" s="315"/>
      <c r="D58" s="315" t="s">
        <v>977</v>
      </c>
      <c r="E58" s="314" t="s">
        <v>603</v>
      </c>
      <c r="F58" s="314">
        <v>622.5</v>
      </c>
      <c r="G58" s="316">
        <v>612.5</v>
      </c>
      <c r="H58" s="223">
        <v>632</v>
      </c>
      <c r="I58" s="218" t="s">
        <v>978</v>
      </c>
      <c r="J58" s="301" t="s">
        <v>995</v>
      </c>
      <c r="K58" s="236">
        <f t="shared" si="46"/>
        <v>9.5</v>
      </c>
      <c r="L58" s="313">
        <f t="shared" si="44"/>
        <v>208.55999999999997</v>
      </c>
      <c r="M58" s="237">
        <f t="shared" ref="M58" si="48">(K58*N58)-L58</f>
        <v>10241.44</v>
      </c>
      <c r="N58" s="236">
        <v>1100</v>
      </c>
      <c r="O58" s="102" t="s">
        <v>594</v>
      </c>
      <c r="P58" s="238">
        <v>45245</v>
      </c>
      <c r="Q58" s="277"/>
      <c r="R58" s="140"/>
      <c r="S58" s="55" t="s">
        <v>605</v>
      </c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141"/>
      <c r="AH58" s="142"/>
      <c r="AI58" s="140"/>
      <c r="AJ58" s="140"/>
      <c r="AK58" s="141"/>
      <c r="AL58" s="141"/>
      <c r="AM58" s="141"/>
    </row>
    <row r="59" spans="1:39" ht="12.75" customHeight="1">
      <c r="A59" s="314">
        <v>16</v>
      </c>
      <c r="B59" s="238">
        <v>45243</v>
      </c>
      <c r="C59" s="315"/>
      <c r="D59" s="315" t="s">
        <v>980</v>
      </c>
      <c r="E59" s="314" t="s">
        <v>603</v>
      </c>
      <c r="F59" s="314">
        <v>3412.5</v>
      </c>
      <c r="G59" s="316">
        <v>3374</v>
      </c>
      <c r="H59" s="223">
        <v>3455</v>
      </c>
      <c r="I59" s="218" t="s">
        <v>981</v>
      </c>
      <c r="J59" s="388" t="s">
        <v>1079</v>
      </c>
      <c r="K59" s="236">
        <f t="shared" si="46"/>
        <v>42.5</v>
      </c>
      <c r="L59" s="313">
        <f t="shared" si="44"/>
        <v>285.03749999999997</v>
      </c>
      <c r="M59" s="237">
        <f t="shared" ref="M59" si="49">(K59*N59)-L59</f>
        <v>11402.4625</v>
      </c>
      <c r="N59" s="236">
        <v>275</v>
      </c>
      <c r="O59" s="102" t="s">
        <v>594</v>
      </c>
      <c r="P59" s="238">
        <v>45245</v>
      </c>
      <c r="Q59" s="277"/>
      <c r="R59" s="140"/>
      <c r="S59" s="55" t="s">
        <v>605</v>
      </c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141"/>
      <c r="AH59" s="142"/>
      <c r="AI59" s="140"/>
      <c r="AJ59" s="140"/>
      <c r="AK59" s="141"/>
      <c r="AL59" s="141"/>
      <c r="AM59" s="141"/>
    </row>
    <row r="60" spans="1:39" ht="12.75" customHeight="1">
      <c r="A60" s="314">
        <v>17</v>
      </c>
      <c r="B60" s="238">
        <v>45245</v>
      </c>
      <c r="C60" s="315"/>
      <c r="D60" s="315" t="s">
        <v>922</v>
      </c>
      <c r="E60" s="314" t="s">
        <v>603</v>
      </c>
      <c r="F60" s="314">
        <v>4040</v>
      </c>
      <c r="G60" s="316">
        <v>3985</v>
      </c>
      <c r="H60" s="223">
        <v>4070</v>
      </c>
      <c r="I60" s="218" t="s">
        <v>996</v>
      </c>
      <c r="J60" s="301" t="s">
        <v>815</v>
      </c>
      <c r="K60" s="236">
        <f t="shared" si="46"/>
        <v>30</v>
      </c>
      <c r="L60" s="313">
        <f t="shared" si="44"/>
        <v>244.2</v>
      </c>
      <c r="M60" s="237">
        <f t="shared" ref="M60" si="50">(K60*N60)-L60</f>
        <v>5755.8</v>
      </c>
      <c r="N60" s="236">
        <v>200</v>
      </c>
      <c r="O60" s="102" t="s">
        <v>594</v>
      </c>
      <c r="P60" s="238">
        <v>45246</v>
      </c>
      <c r="Q60" s="277"/>
      <c r="R60" s="140"/>
      <c r="S60" s="55" t="s">
        <v>605</v>
      </c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141"/>
      <c r="AH60" s="142"/>
      <c r="AI60" s="140"/>
      <c r="AJ60" s="140"/>
      <c r="AK60" s="141"/>
      <c r="AL60" s="141"/>
      <c r="AM60" s="141"/>
    </row>
    <row r="61" spans="1:39" ht="12.75" customHeight="1">
      <c r="A61" s="314">
        <v>18</v>
      </c>
      <c r="B61" s="238">
        <v>45245</v>
      </c>
      <c r="C61" s="315"/>
      <c r="D61" s="315" t="s">
        <v>980</v>
      </c>
      <c r="E61" s="314" t="s">
        <v>603</v>
      </c>
      <c r="F61" s="314">
        <v>3440</v>
      </c>
      <c r="G61" s="316">
        <v>3404</v>
      </c>
      <c r="H61" s="223">
        <v>3530</v>
      </c>
      <c r="I61" s="218" t="s">
        <v>1002</v>
      </c>
      <c r="J61" s="301" t="s">
        <v>1003</v>
      </c>
      <c r="K61" s="236">
        <f t="shared" si="46"/>
        <v>90</v>
      </c>
      <c r="L61" s="313">
        <f t="shared" si="44"/>
        <v>291.22499999999997</v>
      </c>
      <c r="M61" s="237">
        <f t="shared" ref="M61" si="51">(K61*N61)-L61</f>
        <v>24458.775000000001</v>
      </c>
      <c r="N61" s="236">
        <v>275</v>
      </c>
      <c r="O61" s="102" t="s">
        <v>594</v>
      </c>
      <c r="P61" s="238">
        <v>45245</v>
      </c>
      <c r="Q61" s="277"/>
      <c r="R61" s="140"/>
      <c r="S61" s="55" t="s">
        <v>605</v>
      </c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141"/>
      <c r="AH61" s="142"/>
      <c r="AI61" s="140"/>
      <c r="AJ61" s="140"/>
      <c r="AK61" s="141"/>
      <c r="AL61" s="141"/>
      <c r="AM61" s="141"/>
    </row>
    <row r="62" spans="1:39" ht="12.75" customHeight="1">
      <c r="A62" s="314">
        <v>19</v>
      </c>
      <c r="B62" s="238">
        <v>45245</v>
      </c>
      <c r="C62" s="315"/>
      <c r="D62" s="315" t="s">
        <v>1004</v>
      </c>
      <c r="E62" s="314" t="s">
        <v>603</v>
      </c>
      <c r="F62" s="314">
        <v>4265</v>
      </c>
      <c r="G62" s="316">
        <v>4180</v>
      </c>
      <c r="H62" s="223">
        <v>4327.5</v>
      </c>
      <c r="I62" s="218" t="s">
        <v>1005</v>
      </c>
      <c r="J62" s="301" t="s">
        <v>1032</v>
      </c>
      <c r="K62" s="236">
        <f t="shared" si="46"/>
        <v>62.5</v>
      </c>
      <c r="L62" s="313">
        <f t="shared" si="44"/>
        <v>162.28125</v>
      </c>
      <c r="M62" s="237">
        <f t="shared" ref="M62" si="52">(K62*N62)-L62</f>
        <v>7650.21875</v>
      </c>
      <c r="N62" s="236">
        <v>125</v>
      </c>
      <c r="O62" s="102" t="s">
        <v>594</v>
      </c>
      <c r="P62" s="238">
        <v>45250</v>
      </c>
      <c r="Q62" s="277"/>
      <c r="R62" s="140"/>
      <c r="S62" s="55" t="s">
        <v>605</v>
      </c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141"/>
      <c r="AH62" s="142"/>
      <c r="AI62" s="140"/>
      <c r="AJ62" s="140"/>
      <c r="AK62" s="141"/>
      <c r="AL62" s="141"/>
      <c r="AM62" s="141"/>
    </row>
    <row r="63" spans="1:39" ht="12.75" customHeight="1">
      <c r="A63" s="314">
        <v>20</v>
      </c>
      <c r="B63" s="238">
        <v>45246</v>
      </c>
      <c r="C63" s="315"/>
      <c r="D63" s="315" t="s">
        <v>1010</v>
      </c>
      <c r="E63" s="314" t="s">
        <v>603</v>
      </c>
      <c r="F63" s="314">
        <v>4735</v>
      </c>
      <c r="G63" s="316">
        <v>4660</v>
      </c>
      <c r="H63" s="223">
        <v>4767.5</v>
      </c>
      <c r="I63" s="218" t="s">
        <v>1016</v>
      </c>
      <c r="J63" s="301" t="s">
        <v>757</v>
      </c>
      <c r="K63" s="236">
        <f t="shared" si="46"/>
        <v>32.5</v>
      </c>
      <c r="L63" s="313">
        <f t="shared" si="44"/>
        <v>214.53749999999999</v>
      </c>
      <c r="M63" s="237">
        <f t="shared" ref="M63" si="53">(K63*N63)-L63</f>
        <v>4660.4624999999996</v>
      </c>
      <c r="N63" s="236">
        <v>150</v>
      </c>
      <c r="O63" s="102" t="s">
        <v>594</v>
      </c>
      <c r="P63" s="238">
        <v>45246</v>
      </c>
      <c r="Q63" s="277"/>
      <c r="R63" s="140"/>
      <c r="S63" s="55" t="s">
        <v>605</v>
      </c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141"/>
      <c r="AH63" s="142"/>
      <c r="AI63" s="140"/>
      <c r="AJ63" s="140"/>
      <c r="AK63" s="141"/>
      <c r="AL63" s="141"/>
      <c r="AM63" s="141"/>
    </row>
    <row r="64" spans="1:39" ht="12.75" customHeight="1">
      <c r="A64" s="314">
        <v>21</v>
      </c>
      <c r="B64" s="238">
        <v>45246</v>
      </c>
      <c r="C64" s="315"/>
      <c r="D64" s="315" t="s">
        <v>1011</v>
      </c>
      <c r="E64" s="314" t="s">
        <v>603</v>
      </c>
      <c r="F64" s="314">
        <v>208</v>
      </c>
      <c r="G64" s="316">
        <v>204.5</v>
      </c>
      <c r="H64" s="223">
        <v>210.5</v>
      </c>
      <c r="I64" s="218" t="s">
        <v>1017</v>
      </c>
      <c r="J64" s="301" t="s">
        <v>1027</v>
      </c>
      <c r="K64" s="236">
        <f t="shared" si="46"/>
        <v>2.5</v>
      </c>
      <c r="L64" s="313">
        <f t="shared" si="44"/>
        <v>227.33999999999997</v>
      </c>
      <c r="M64" s="237">
        <f t="shared" ref="M64" si="54">(K64*N64)-L64</f>
        <v>8772.66</v>
      </c>
      <c r="N64" s="236">
        <v>3600</v>
      </c>
      <c r="O64" s="102" t="s">
        <v>594</v>
      </c>
      <c r="P64" s="238">
        <v>45247</v>
      </c>
      <c r="Q64" s="277"/>
      <c r="R64" s="140"/>
      <c r="S64" s="55" t="s">
        <v>605</v>
      </c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141"/>
      <c r="AH64" s="142"/>
      <c r="AI64" s="140"/>
      <c r="AJ64" s="140"/>
      <c r="AK64" s="141"/>
      <c r="AL64" s="141"/>
      <c r="AM64" s="141"/>
    </row>
    <row r="65" spans="1:39" ht="12.75" customHeight="1">
      <c r="A65" s="444">
        <v>22</v>
      </c>
      <c r="B65" s="445">
        <v>45247</v>
      </c>
      <c r="C65" s="254"/>
      <c r="D65" s="254" t="s">
        <v>1021</v>
      </c>
      <c r="E65" s="223" t="s">
        <v>603</v>
      </c>
      <c r="F65" s="223">
        <v>5405</v>
      </c>
      <c r="G65" s="444">
        <v>5280</v>
      </c>
      <c r="H65" s="223">
        <v>5510</v>
      </c>
      <c r="I65" s="446" t="s">
        <v>1023</v>
      </c>
      <c r="J65" s="433" t="s">
        <v>1033</v>
      </c>
      <c r="K65" s="236">
        <f t="shared" si="46"/>
        <v>105</v>
      </c>
      <c r="L65" s="313">
        <f t="shared" si="44"/>
        <v>165.29999999999998</v>
      </c>
      <c r="M65" s="448">
        <v>7350</v>
      </c>
      <c r="N65" s="435">
        <v>100</v>
      </c>
      <c r="O65" s="433" t="s">
        <v>594</v>
      </c>
      <c r="P65" s="426">
        <v>45250</v>
      </c>
      <c r="Q65" s="277"/>
      <c r="R65" s="140"/>
      <c r="S65" s="55" t="s">
        <v>605</v>
      </c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141"/>
      <c r="AH65" s="142"/>
      <c r="AI65" s="140"/>
      <c r="AJ65" s="140"/>
      <c r="AK65" s="141"/>
      <c r="AL65" s="141"/>
      <c r="AM65" s="141"/>
    </row>
    <row r="66" spans="1:39" ht="12.75" customHeight="1">
      <c r="A66" s="420"/>
      <c r="B66" s="422"/>
      <c r="C66" s="254"/>
      <c r="D66" s="254" t="s">
        <v>1022</v>
      </c>
      <c r="E66" s="223" t="s">
        <v>881</v>
      </c>
      <c r="F66" s="223">
        <v>50</v>
      </c>
      <c r="G66" s="420"/>
      <c r="H66" s="223">
        <v>81</v>
      </c>
      <c r="I66" s="447"/>
      <c r="J66" s="434"/>
      <c r="K66" s="236">
        <f>F66-H66</f>
        <v>-31</v>
      </c>
      <c r="L66" s="313">
        <v>50</v>
      </c>
      <c r="M66" s="449"/>
      <c r="N66" s="436"/>
      <c r="O66" s="434"/>
      <c r="P66" s="427"/>
      <c r="Q66" s="277"/>
      <c r="R66" s="140"/>
      <c r="S66" s="55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141"/>
      <c r="AH66" s="142"/>
      <c r="AI66" s="140"/>
      <c r="AJ66" s="140"/>
      <c r="AK66" s="141"/>
      <c r="AL66" s="141"/>
      <c r="AM66" s="141"/>
    </row>
    <row r="67" spans="1:39" ht="12.75" customHeight="1">
      <c r="A67" s="223">
        <v>23</v>
      </c>
      <c r="B67" s="293">
        <v>45247</v>
      </c>
      <c r="C67" s="254"/>
      <c r="D67" s="254" t="s">
        <v>1030</v>
      </c>
      <c r="E67" s="223" t="s">
        <v>603</v>
      </c>
      <c r="F67" s="223">
        <v>1637.5</v>
      </c>
      <c r="G67" s="223">
        <v>1610</v>
      </c>
      <c r="H67" s="223">
        <v>1660</v>
      </c>
      <c r="I67" s="218" t="s">
        <v>1031</v>
      </c>
      <c r="J67" s="301" t="s">
        <v>1052</v>
      </c>
      <c r="K67" s="236">
        <f t="shared" ref="K67" si="55">H67-F67</f>
        <v>22.5</v>
      </c>
      <c r="L67" s="313">
        <f t="shared" si="44"/>
        <v>199.2</v>
      </c>
      <c r="M67" s="237">
        <f t="shared" ref="M67" si="56">(K67*N67)-L67</f>
        <v>8800.7999999999993</v>
      </c>
      <c r="N67" s="236">
        <v>400</v>
      </c>
      <c r="O67" s="102" t="s">
        <v>594</v>
      </c>
      <c r="P67" s="238">
        <v>45251</v>
      </c>
      <c r="Q67" s="277"/>
      <c r="R67" s="140"/>
      <c r="S67" s="55" t="s">
        <v>605</v>
      </c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141"/>
      <c r="AH67" s="142"/>
      <c r="AI67" s="140"/>
      <c r="AJ67" s="140"/>
      <c r="AK67" s="141"/>
      <c r="AL67" s="141"/>
      <c r="AM67" s="141"/>
    </row>
    <row r="68" spans="1:39" ht="12.75" customHeight="1">
      <c r="A68" s="234">
        <v>24</v>
      </c>
      <c r="B68" s="308">
        <v>45250</v>
      </c>
      <c r="C68" s="309"/>
      <c r="D68" s="309" t="s">
        <v>1010</v>
      </c>
      <c r="E68" s="234" t="s">
        <v>603</v>
      </c>
      <c r="F68" s="234">
        <v>4830</v>
      </c>
      <c r="G68" s="234">
        <v>4760</v>
      </c>
      <c r="H68" s="234">
        <v>4760</v>
      </c>
      <c r="I68" s="235" t="s">
        <v>1035</v>
      </c>
      <c r="J68" s="310" t="s">
        <v>976</v>
      </c>
      <c r="K68" s="281">
        <f>H68-F68</f>
        <v>-70</v>
      </c>
      <c r="L68" s="281">
        <f t="shared" si="44"/>
        <v>214.2</v>
      </c>
      <c r="M68" s="283">
        <f t="shared" ref="M68" si="57">(K68*N68)-L68</f>
        <v>-10714.2</v>
      </c>
      <c r="N68" s="281">
        <v>150</v>
      </c>
      <c r="O68" s="284" t="s">
        <v>604</v>
      </c>
      <c r="P68" s="279">
        <v>45250</v>
      </c>
      <c r="Q68" s="277"/>
      <c r="R68" s="140"/>
      <c r="S68" s="55" t="s">
        <v>605</v>
      </c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141"/>
      <c r="AH68" s="142"/>
      <c r="AI68" s="140"/>
      <c r="AJ68" s="140"/>
      <c r="AK68" s="141"/>
      <c r="AL68" s="141"/>
      <c r="AM68" s="141"/>
    </row>
    <row r="69" spans="1:39" ht="12.75" customHeight="1">
      <c r="A69" s="234">
        <v>25</v>
      </c>
      <c r="B69" s="308">
        <v>45250</v>
      </c>
      <c r="C69" s="309"/>
      <c r="D69" s="309" t="s">
        <v>1036</v>
      </c>
      <c r="E69" s="234" t="s">
        <v>603</v>
      </c>
      <c r="F69" s="234">
        <v>252.25</v>
      </c>
      <c r="G69" s="234">
        <v>248.75</v>
      </c>
      <c r="H69" s="234">
        <v>248.75</v>
      </c>
      <c r="I69" s="235" t="s">
        <v>1037</v>
      </c>
      <c r="J69" s="310" t="s">
        <v>1054</v>
      </c>
      <c r="K69" s="281">
        <f>H69-F69</f>
        <v>-3.5</v>
      </c>
      <c r="L69" s="281">
        <f t="shared" si="44"/>
        <v>223.87499999999997</v>
      </c>
      <c r="M69" s="283">
        <f t="shared" ref="M69" si="58">(K69*N69)-L69</f>
        <v>-10723.875</v>
      </c>
      <c r="N69" s="281">
        <v>3000</v>
      </c>
      <c r="O69" s="284" t="s">
        <v>604</v>
      </c>
      <c r="P69" s="279">
        <v>45251</v>
      </c>
      <c r="Q69" s="277"/>
      <c r="R69" s="140"/>
      <c r="S69" s="55" t="s">
        <v>605</v>
      </c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141"/>
      <c r="AH69" s="142"/>
      <c r="AI69" s="140"/>
      <c r="AJ69" s="140"/>
      <c r="AK69" s="141"/>
      <c r="AL69" s="141"/>
      <c r="AM69" s="141"/>
    </row>
    <row r="70" spans="1:39" ht="12.75" customHeight="1">
      <c r="A70" s="234">
        <v>26</v>
      </c>
      <c r="B70" s="308">
        <v>45251</v>
      </c>
      <c r="C70" s="309"/>
      <c r="D70" s="309" t="s">
        <v>1004</v>
      </c>
      <c r="E70" s="234" t="s">
        <v>603</v>
      </c>
      <c r="F70" s="234">
        <v>4345</v>
      </c>
      <c r="G70" s="234">
        <v>4260</v>
      </c>
      <c r="H70" s="234">
        <v>4260</v>
      </c>
      <c r="I70" s="235" t="s">
        <v>1053</v>
      </c>
      <c r="J70" s="310" t="s">
        <v>1066</v>
      </c>
      <c r="K70" s="281">
        <f>H70-F70</f>
        <v>-85</v>
      </c>
      <c r="L70" s="281">
        <f t="shared" si="44"/>
        <v>159.75</v>
      </c>
      <c r="M70" s="283">
        <f t="shared" ref="M70" si="59">(K70*N70)-L70</f>
        <v>-10784.75</v>
      </c>
      <c r="N70" s="281">
        <v>125</v>
      </c>
      <c r="O70" s="284" t="s">
        <v>604</v>
      </c>
      <c r="P70" s="279">
        <v>45252</v>
      </c>
      <c r="Q70" s="277"/>
      <c r="R70" s="140"/>
      <c r="S70" s="55" t="s">
        <v>605</v>
      </c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141"/>
      <c r="AH70" s="142"/>
      <c r="AI70" s="140"/>
      <c r="AJ70" s="140"/>
      <c r="AK70" s="141"/>
      <c r="AL70" s="141"/>
      <c r="AM70" s="141"/>
    </row>
    <row r="71" spans="1:39" ht="12.75" customHeight="1">
      <c r="A71" s="223">
        <v>27</v>
      </c>
      <c r="B71" s="293">
        <v>45251</v>
      </c>
      <c r="C71" s="254"/>
      <c r="D71" s="254" t="s">
        <v>1011</v>
      </c>
      <c r="E71" s="223" t="s">
        <v>603</v>
      </c>
      <c r="F71" s="223">
        <v>209.25</v>
      </c>
      <c r="G71" s="223">
        <v>206</v>
      </c>
      <c r="H71" s="223">
        <v>211.25</v>
      </c>
      <c r="I71" s="218" t="s">
        <v>1060</v>
      </c>
      <c r="J71" s="301" t="s">
        <v>1059</v>
      </c>
      <c r="K71" s="236">
        <f t="shared" ref="K71" si="60">H71-F71</f>
        <v>2</v>
      </c>
      <c r="L71" s="313">
        <f t="shared" si="44"/>
        <v>228.14999999999998</v>
      </c>
      <c r="M71" s="237">
        <f t="shared" ref="M71" si="61">(K71*N71)-L71</f>
        <v>6971.85</v>
      </c>
      <c r="N71" s="236">
        <v>3600</v>
      </c>
      <c r="O71" s="102" t="s">
        <v>594</v>
      </c>
      <c r="P71" s="238">
        <v>45252</v>
      </c>
      <c r="Q71" s="277"/>
      <c r="R71" s="140"/>
      <c r="S71" s="55" t="s">
        <v>605</v>
      </c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141"/>
      <c r="AH71" s="142"/>
      <c r="AI71" s="140"/>
      <c r="AJ71" s="140"/>
      <c r="AK71" s="141"/>
      <c r="AL71" s="141"/>
      <c r="AM71" s="141"/>
    </row>
    <row r="72" spans="1:39" ht="12.75" customHeight="1">
      <c r="A72" s="345">
        <v>28</v>
      </c>
      <c r="B72" s="346">
        <v>45252</v>
      </c>
      <c r="C72" s="347"/>
      <c r="D72" s="347" t="s">
        <v>1064</v>
      </c>
      <c r="E72" s="345" t="s">
        <v>603</v>
      </c>
      <c r="F72" s="345">
        <v>1607</v>
      </c>
      <c r="G72" s="345">
        <v>1580</v>
      </c>
      <c r="H72" s="345">
        <v>1614</v>
      </c>
      <c r="I72" s="399" t="s">
        <v>1065</v>
      </c>
      <c r="J72" s="381" t="s">
        <v>1123</v>
      </c>
      <c r="K72" s="382">
        <f t="shared" ref="K72" si="62">H72-F72</f>
        <v>7</v>
      </c>
      <c r="L72" s="400">
        <f t="shared" ref="L72" si="63">(H72*N72)*0.03%</f>
        <v>181.57499999999999</v>
      </c>
      <c r="M72" s="384">
        <f t="shared" ref="M72" si="64">(K72*N72)-L72</f>
        <v>2443.4250000000002</v>
      </c>
      <c r="N72" s="382">
        <v>375</v>
      </c>
      <c r="O72" s="385" t="s">
        <v>612</v>
      </c>
      <c r="P72" s="386">
        <v>45258</v>
      </c>
      <c r="Q72" s="277"/>
      <c r="R72" s="140"/>
      <c r="S72" s="55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141"/>
      <c r="AH72" s="142"/>
      <c r="AI72" s="140"/>
      <c r="AJ72" s="140"/>
      <c r="AK72" s="141"/>
      <c r="AL72" s="141"/>
      <c r="AM72" s="141"/>
    </row>
    <row r="73" spans="1:39" ht="12.75" customHeight="1">
      <c r="A73" s="234">
        <v>29</v>
      </c>
      <c r="B73" s="308">
        <v>45252</v>
      </c>
      <c r="C73" s="309"/>
      <c r="D73" s="309" t="s">
        <v>1070</v>
      </c>
      <c r="E73" s="234" t="s">
        <v>603</v>
      </c>
      <c r="F73" s="234">
        <v>1086</v>
      </c>
      <c r="G73" s="234">
        <v>1070</v>
      </c>
      <c r="H73" s="234">
        <v>1070</v>
      </c>
      <c r="I73" s="235" t="s">
        <v>1071</v>
      </c>
      <c r="J73" s="389" t="s">
        <v>1083</v>
      </c>
      <c r="K73" s="281">
        <f t="shared" ref="K73" si="65">H73-F73</f>
        <v>-16</v>
      </c>
      <c r="L73" s="282">
        <f t="shared" ref="L73" si="66">(H73*N73)*0.03%</f>
        <v>208.64999999999998</v>
      </c>
      <c r="M73" s="283">
        <f t="shared" ref="M73" si="67">(K73*N73)-L73</f>
        <v>-10608.65</v>
      </c>
      <c r="N73" s="281">
        <v>650</v>
      </c>
      <c r="O73" s="284" t="s">
        <v>604</v>
      </c>
      <c r="P73" s="279">
        <v>45253</v>
      </c>
      <c r="Q73" s="277"/>
      <c r="R73" s="140"/>
      <c r="S73" s="55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141"/>
      <c r="AH73" s="142"/>
      <c r="AI73" s="140"/>
      <c r="AJ73" s="140"/>
      <c r="AK73" s="141"/>
      <c r="AL73" s="141"/>
      <c r="AM73" s="141"/>
    </row>
    <row r="74" spans="1:39" ht="12.75" customHeight="1">
      <c r="A74" s="234">
        <v>30</v>
      </c>
      <c r="B74" s="308">
        <v>45253</v>
      </c>
      <c r="C74" s="309"/>
      <c r="D74" s="309" t="s">
        <v>1080</v>
      </c>
      <c r="E74" s="234" t="s">
        <v>603</v>
      </c>
      <c r="F74" s="234">
        <v>3530</v>
      </c>
      <c r="G74" s="234">
        <v>3473</v>
      </c>
      <c r="H74" s="234">
        <v>3508.5</v>
      </c>
      <c r="I74" s="235" t="s">
        <v>1081</v>
      </c>
      <c r="J74" s="389" t="s">
        <v>1085</v>
      </c>
      <c r="K74" s="281">
        <f t="shared" ref="K74" si="68">H74-F74</f>
        <v>-21.5</v>
      </c>
      <c r="L74" s="282">
        <f t="shared" ref="L74" si="69">(H74*N74)*0.03%</f>
        <v>184.19624999999999</v>
      </c>
      <c r="M74" s="283">
        <f t="shared" ref="M74" si="70">(K74*N74)-L74</f>
        <v>-3946.69625</v>
      </c>
      <c r="N74" s="281">
        <v>175</v>
      </c>
      <c r="O74" s="284" t="s">
        <v>604</v>
      </c>
      <c r="P74" s="279">
        <v>45253</v>
      </c>
      <c r="Q74" s="277"/>
      <c r="R74" s="140"/>
      <c r="S74" s="55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141"/>
      <c r="AH74" s="142"/>
      <c r="AI74" s="140"/>
      <c r="AJ74" s="140"/>
      <c r="AK74" s="141"/>
      <c r="AL74" s="141"/>
      <c r="AM74" s="141"/>
    </row>
    <row r="75" spans="1:39" ht="12.75" customHeight="1">
      <c r="A75" s="345">
        <v>31</v>
      </c>
      <c r="B75" s="346">
        <v>45258</v>
      </c>
      <c r="C75" s="347"/>
      <c r="D75" s="347" t="s">
        <v>1124</v>
      </c>
      <c r="E75" s="345" t="s">
        <v>603</v>
      </c>
      <c r="F75" s="345">
        <v>237.5</v>
      </c>
      <c r="G75" s="345">
        <v>233.5</v>
      </c>
      <c r="H75" s="345">
        <v>237.75</v>
      </c>
      <c r="I75" s="399" t="s">
        <v>1125</v>
      </c>
      <c r="J75" s="381" t="s">
        <v>1277</v>
      </c>
      <c r="K75" s="382">
        <f t="shared" ref="K75" si="71">H75-F75</f>
        <v>0.25</v>
      </c>
      <c r="L75" s="400">
        <f t="shared" ref="L75" si="72">(H75*N75)*0.03%</f>
        <v>178.31249999999997</v>
      </c>
      <c r="M75" s="384">
        <f t="shared" ref="M75" si="73">(K75*N75)-L75</f>
        <v>446.6875</v>
      </c>
      <c r="N75" s="382">
        <v>2500</v>
      </c>
      <c r="O75" s="385" t="s">
        <v>612</v>
      </c>
      <c r="P75" s="386">
        <v>45258</v>
      </c>
      <c r="Q75" s="277"/>
      <c r="R75" s="140"/>
      <c r="S75" s="55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141"/>
      <c r="AH75" s="142"/>
      <c r="AI75" s="140"/>
      <c r="AJ75" s="140"/>
      <c r="AK75" s="141"/>
      <c r="AL75" s="141"/>
      <c r="AM75" s="141"/>
    </row>
    <row r="76" spans="1:39" ht="12.75" customHeight="1">
      <c r="A76" s="396">
        <v>32</v>
      </c>
      <c r="B76" s="397">
        <v>45258</v>
      </c>
      <c r="C76" s="285"/>
      <c r="D76" s="285" t="s">
        <v>1127</v>
      </c>
      <c r="E76" s="396" t="s">
        <v>603</v>
      </c>
      <c r="F76" s="396" t="s">
        <v>1128</v>
      </c>
      <c r="G76" s="396">
        <v>1660</v>
      </c>
      <c r="H76" s="396"/>
      <c r="I76" s="398" t="s">
        <v>1129</v>
      </c>
      <c r="J76" s="219" t="s">
        <v>592</v>
      </c>
      <c r="K76" s="98"/>
      <c r="L76" s="333"/>
      <c r="M76" s="287"/>
      <c r="N76" s="98"/>
      <c r="O76" s="100"/>
      <c r="P76" s="360"/>
      <c r="Q76" s="277"/>
      <c r="R76" s="140"/>
      <c r="S76" s="55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141"/>
      <c r="AH76" s="142"/>
      <c r="AI76" s="140"/>
      <c r="AJ76" s="140"/>
      <c r="AK76" s="141"/>
      <c r="AL76" s="141"/>
      <c r="AM76" s="141"/>
    </row>
    <row r="77" spans="1:39" ht="12.75" customHeight="1">
      <c r="A77" s="396"/>
      <c r="B77" s="397"/>
      <c r="C77" s="285"/>
      <c r="D77" s="285"/>
      <c r="E77" s="396"/>
      <c r="F77" s="396"/>
      <c r="G77" s="396"/>
      <c r="H77" s="396"/>
      <c r="I77" s="398"/>
      <c r="J77" s="219"/>
      <c r="K77" s="98"/>
      <c r="L77" s="333"/>
      <c r="M77" s="287"/>
      <c r="N77" s="98"/>
      <c r="O77" s="100"/>
      <c r="P77" s="360"/>
      <c r="Q77" s="277"/>
      <c r="R77" s="140"/>
      <c r="S77" s="55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141"/>
      <c r="AH77" s="142"/>
      <c r="AI77" s="140"/>
      <c r="AJ77" s="140"/>
      <c r="AK77" s="141"/>
      <c r="AL77" s="141"/>
      <c r="AM77" s="141"/>
    </row>
    <row r="78" spans="1:39" ht="12.75" customHeight="1">
      <c r="A78" s="220"/>
      <c r="B78" s="332"/>
      <c r="C78" s="285"/>
      <c r="D78" s="285"/>
      <c r="E78" s="220"/>
      <c r="F78" s="220"/>
      <c r="G78" s="220"/>
      <c r="H78" s="220"/>
      <c r="I78" s="222"/>
      <c r="J78" s="219"/>
      <c r="K78" s="98"/>
      <c r="L78" s="333"/>
      <c r="M78" s="287"/>
      <c r="N78" s="98"/>
      <c r="O78" s="100"/>
      <c r="P78" s="360"/>
      <c r="Q78" s="277"/>
      <c r="R78" s="140"/>
      <c r="S78" s="55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141"/>
      <c r="AH78" s="142"/>
      <c r="AI78" s="140"/>
      <c r="AJ78" s="140"/>
      <c r="AK78" s="141"/>
      <c r="AL78" s="141"/>
      <c r="AM78" s="141"/>
    </row>
    <row r="80" spans="1:39" ht="12.75" customHeight="1">
      <c r="A80" s="141"/>
      <c r="B80" s="144"/>
      <c r="C80" s="140"/>
      <c r="D80" s="140"/>
      <c r="E80" s="141"/>
      <c r="F80" s="141"/>
      <c r="G80" s="141"/>
      <c r="H80" s="145"/>
      <c r="I80" s="145"/>
      <c r="J80" s="145"/>
      <c r="K80" s="140"/>
      <c r="L80" s="141"/>
      <c r="M80" s="141"/>
      <c r="N80" s="141"/>
      <c r="O80" s="145"/>
      <c r="P80" s="145"/>
      <c r="Q80" s="145"/>
      <c r="R80" s="140"/>
      <c r="S80" s="55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141"/>
      <c r="AH80" s="142"/>
      <c r="AI80" s="140"/>
      <c r="AJ80" s="140"/>
      <c r="AK80" s="141"/>
      <c r="AL80" s="141"/>
      <c r="AM80" s="141"/>
    </row>
    <row r="81" spans="1:39">
      <c r="A81" s="146" t="s">
        <v>610</v>
      </c>
      <c r="B81" s="146"/>
      <c r="C81" s="146"/>
      <c r="D81" s="146"/>
      <c r="E81" s="147"/>
      <c r="F81" s="108"/>
      <c r="G81" s="108"/>
      <c r="H81" s="108"/>
      <c r="I81" s="108"/>
      <c r="J81" s="1"/>
      <c r="K81" s="6"/>
      <c r="L81" s="6"/>
      <c r="M81" s="6"/>
      <c r="N81" s="1"/>
      <c r="O81" s="1"/>
      <c r="P81" s="37"/>
      <c r="Q81" s="37"/>
      <c r="R81" s="37"/>
      <c r="S81" s="6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37"/>
      <c r="AH81" s="37"/>
      <c r="AI81" s="37"/>
      <c r="AJ81" s="37"/>
      <c r="AK81" s="37"/>
      <c r="AL81" s="37"/>
      <c r="AM81" s="37"/>
    </row>
    <row r="82" spans="1:39" ht="38.25">
      <c r="A82" s="95" t="s">
        <v>16</v>
      </c>
      <c r="B82" s="95" t="s">
        <v>566</v>
      </c>
      <c r="C82" s="95"/>
      <c r="D82" s="96" t="s">
        <v>578</v>
      </c>
      <c r="E82" s="95" t="s">
        <v>579</v>
      </c>
      <c r="F82" s="95" t="s">
        <v>580</v>
      </c>
      <c r="G82" s="95" t="s">
        <v>601</v>
      </c>
      <c r="H82" s="95" t="s">
        <v>582</v>
      </c>
      <c r="I82" s="95" t="s">
        <v>583</v>
      </c>
      <c r="J82" s="94" t="s">
        <v>584</v>
      </c>
      <c r="K82" s="94" t="s">
        <v>611</v>
      </c>
      <c r="L82" s="97" t="s">
        <v>586</v>
      </c>
      <c r="M82" s="139" t="s">
        <v>608</v>
      </c>
      <c r="N82" s="95" t="s">
        <v>609</v>
      </c>
      <c r="O82" s="95" t="s">
        <v>588</v>
      </c>
      <c r="P82" s="96" t="s">
        <v>589</v>
      </c>
      <c r="Q82" s="296"/>
      <c r="R82" s="37"/>
      <c r="S82" s="6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37"/>
      <c r="AH82" s="37"/>
      <c r="AI82" s="37"/>
      <c r="AJ82" s="37"/>
      <c r="AK82" s="37"/>
      <c r="AL82" s="37"/>
      <c r="AM82" s="37"/>
    </row>
    <row r="83" spans="1:39" ht="15" customHeight="1">
      <c r="A83" s="444">
        <v>1</v>
      </c>
      <c r="B83" s="445">
        <v>45226</v>
      </c>
      <c r="C83" s="302"/>
      <c r="D83" s="302" t="s">
        <v>897</v>
      </c>
      <c r="E83" s="298" t="s">
        <v>603</v>
      </c>
      <c r="F83" s="298">
        <v>60</v>
      </c>
      <c r="G83" s="298"/>
      <c r="H83" s="300">
        <v>43</v>
      </c>
      <c r="I83" s="300"/>
      <c r="J83" s="417" t="s">
        <v>807</v>
      </c>
      <c r="K83" s="236">
        <f t="shared" ref="K83" si="74">H83-F83</f>
        <v>-17</v>
      </c>
      <c r="L83" s="245">
        <v>50</v>
      </c>
      <c r="M83" s="448">
        <v>300</v>
      </c>
      <c r="N83" s="236">
        <v>50</v>
      </c>
      <c r="O83" s="433" t="s">
        <v>594</v>
      </c>
      <c r="P83" s="238">
        <v>45231</v>
      </c>
      <c r="Q83" s="277"/>
      <c r="R83" s="141"/>
      <c r="S83" s="55" t="s">
        <v>593</v>
      </c>
      <c r="T83" s="141"/>
      <c r="U83" s="141"/>
      <c r="V83" s="141"/>
      <c r="W83" s="141"/>
      <c r="X83" s="141"/>
      <c r="Y83" s="141"/>
      <c r="Z83" s="141"/>
      <c r="AA83" s="141"/>
      <c r="AB83" s="141"/>
      <c r="AC83" s="141"/>
      <c r="AD83" s="141"/>
      <c r="AE83" s="141"/>
      <c r="AF83" s="141"/>
      <c r="AG83" s="141"/>
      <c r="AH83" s="141"/>
      <c r="AI83" s="141"/>
      <c r="AJ83" s="141"/>
      <c r="AK83" s="141"/>
      <c r="AL83" s="141"/>
      <c r="AM83" s="141"/>
    </row>
    <row r="84" spans="1:39" ht="15" customHeight="1">
      <c r="A84" s="420"/>
      <c r="B84" s="422"/>
      <c r="C84" s="254"/>
      <c r="D84" s="254" t="s">
        <v>898</v>
      </c>
      <c r="E84" s="223" t="s">
        <v>881</v>
      </c>
      <c r="F84" s="223">
        <v>37</v>
      </c>
      <c r="G84" s="223"/>
      <c r="H84" s="218">
        <v>24</v>
      </c>
      <c r="I84" s="218"/>
      <c r="J84" s="432"/>
      <c r="K84" s="236">
        <v>26</v>
      </c>
      <c r="L84" s="245">
        <v>100</v>
      </c>
      <c r="M84" s="416"/>
      <c r="N84" s="236">
        <v>50</v>
      </c>
      <c r="O84" s="425"/>
      <c r="P84" s="238">
        <v>45230</v>
      </c>
      <c r="Q84" s="277"/>
      <c r="R84" s="141"/>
      <c r="S84" s="55"/>
      <c r="T84" s="141"/>
      <c r="U84" s="141"/>
      <c r="V84" s="141"/>
      <c r="W84" s="141"/>
      <c r="X84" s="141"/>
      <c r="Y84" s="141"/>
      <c r="Z84" s="141"/>
      <c r="AA84" s="141"/>
      <c r="AB84" s="141"/>
      <c r="AC84" s="141"/>
      <c r="AD84" s="141"/>
      <c r="AE84" s="141"/>
      <c r="AF84" s="141"/>
      <c r="AG84" s="141"/>
      <c r="AH84" s="141"/>
      <c r="AI84" s="141"/>
      <c r="AJ84" s="141"/>
      <c r="AK84" s="141"/>
      <c r="AL84" s="141"/>
      <c r="AM84" s="141"/>
    </row>
    <row r="85" spans="1:39" ht="15" customHeight="1">
      <c r="A85" s="419">
        <v>2</v>
      </c>
      <c r="B85" s="421">
        <v>45229</v>
      </c>
      <c r="C85" s="254"/>
      <c r="D85" s="254" t="s">
        <v>900</v>
      </c>
      <c r="E85" s="223" t="s">
        <v>603</v>
      </c>
      <c r="F85" s="223">
        <v>57</v>
      </c>
      <c r="G85" s="223"/>
      <c r="H85" s="218">
        <v>98</v>
      </c>
      <c r="I85" s="218"/>
      <c r="J85" s="431" t="s">
        <v>1014</v>
      </c>
      <c r="K85" s="236">
        <f>H85-F85</f>
        <v>41</v>
      </c>
      <c r="L85" s="245">
        <v>50</v>
      </c>
      <c r="M85" s="415">
        <v>3750</v>
      </c>
      <c r="N85" s="236">
        <v>175</v>
      </c>
      <c r="O85" s="424" t="s">
        <v>594</v>
      </c>
      <c r="P85" s="426">
        <v>45246</v>
      </c>
      <c r="Q85" s="277"/>
      <c r="R85" s="141"/>
      <c r="S85" s="55" t="s">
        <v>593</v>
      </c>
      <c r="T85" s="141"/>
      <c r="U85" s="141"/>
      <c r="V85" s="141"/>
      <c r="W85" s="141"/>
      <c r="X85" s="141"/>
      <c r="Y85" s="141"/>
      <c r="Z85" s="141"/>
      <c r="AA85" s="141"/>
      <c r="AB85" s="141"/>
      <c r="AC85" s="141"/>
      <c r="AD85" s="141"/>
      <c r="AE85" s="141"/>
      <c r="AF85" s="141"/>
      <c r="AG85" s="141"/>
      <c r="AH85" s="141"/>
      <c r="AI85" s="141"/>
      <c r="AJ85" s="141"/>
      <c r="AK85" s="141"/>
      <c r="AL85" s="141"/>
      <c r="AM85" s="141"/>
    </row>
    <row r="86" spans="1:39" ht="15" customHeight="1">
      <c r="A86" s="420"/>
      <c r="B86" s="422"/>
      <c r="C86" s="254"/>
      <c r="D86" s="254" t="s">
        <v>901</v>
      </c>
      <c r="E86" s="223" t="s">
        <v>881</v>
      </c>
      <c r="F86" s="223">
        <v>27</v>
      </c>
      <c r="G86" s="223"/>
      <c r="H86" s="218">
        <v>46</v>
      </c>
      <c r="I86" s="218"/>
      <c r="J86" s="418"/>
      <c r="K86" s="236">
        <f>F86-H86</f>
        <v>-19</v>
      </c>
      <c r="L86" s="245">
        <v>50</v>
      </c>
      <c r="M86" s="449"/>
      <c r="N86" s="236">
        <v>175</v>
      </c>
      <c r="O86" s="434"/>
      <c r="P86" s="427"/>
      <c r="Q86" s="277"/>
      <c r="R86" s="141"/>
      <c r="S86" s="55"/>
      <c r="T86" s="141"/>
      <c r="U86" s="141"/>
      <c r="V86" s="141"/>
      <c r="W86" s="141"/>
      <c r="X86" s="141"/>
      <c r="Y86" s="141"/>
      <c r="Z86" s="141"/>
      <c r="AA86" s="141"/>
      <c r="AB86" s="141"/>
      <c r="AC86" s="141"/>
      <c r="AD86" s="141"/>
      <c r="AE86" s="141"/>
      <c r="AF86" s="141"/>
      <c r="AG86" s="141"/>
      <c r="AH86" s="141"/>
      <c r="AI86" s="141"/>
      <c r="AJ86" s="141"/>
      <c r="AK86" s="141"/>
      <c r="AL86" s="141"/>
      <c r="AM86" s="141"/>
    </row>
    <row r="87" spans="1:39" ht="15" customHeight="1">
      <c r="A87" s="299">
        <v>3</v>
      </c>
      <c r="B87" s="293">
        <v>45231</v>
      </c>
      <c r="C87" s="254"/>
      <c r="D87" s="254" t="s">
        <v>903</v>
      </c>
      <c r="E87" s="223" t="s">
        <v>881</v>
      </c>
      <c r="F87" s="223">
        <v>57</v>
      </c>
      <c r="G87" s="223">
        <v>105</v>
      </c>
      <c r="H87" s="218">
        <v>16</v>
      </c>
      <c r="I87" s="218">
        <v>0.1</v>
      </c>
      <c r="J87" s="301" t="s">
        <v>906</v>
      </c>
      <c r="K87" s="236">
        <f>F87-H87</f>
        <v>41</v>
      </c>
      <c r="L87" s="245">
        <v>50</v>
      </c>
      <c r="M87" s="237">
        <f t="shared" ref="M87" si="75">(K87*N87)-L87</f>
        <v>565</v>
      </c>
      <c r="N87" s="236">
        <v>15</v>
      </c>
      <c r="O87" s="102" t="s">
        <v>594</v>
      </c>
      <c r="P87" s="238">
        <v>45231</v>
      </c>
      <c r="Q87" s="277"/>
      <c r="R87" s="141"/>
      <c r="S87" s="55" t="s">
        <v>593</v>
      </c>
      <c r="T87" s="141"/>
      <c r="U87" s="141"/>
      <c r="V87" s="141"/>
      <c r="W87" s="141"/>
      <c r="X87" s="141"/>
      <c r="Y87" s="141"/>
      <c r="Z87" s="141"/>
      <c r="AA87" s="141"/>
      <c r="AB87" s="141"/>
      <c r="AC87" s="141"/>
      <c r="AD87" s="141"/>
      <c r="AE87" s="141"/>
      <c r="AF87" s="141"/>
      <c r="AG87" s="141"/>
      <c r="AH87" s="141"/>
      <c r="AI87" s="141"/>
      <c r="AJ87" s="141"/>
      <c r="AK87" s="141"/>
      <c r="AL87" s="141"/>
      <c r="AM87" s="141"/>
    </row>
    <row r="88" spans="1:39" ht="15" customHeight="1">
      <c r="A88" s="419">
        <v>4</v>
      </c>
      <c r="B88" s="421">
        <v>45231</v>
      </c>
      <c r="C88" s="254"/>
      <c r="D88" s="254" t="s">
        <v>907</v>
      </c>
      <c r="E88" s="223" t="s">
        <v>603</v>
      </c>
      <c r="F88" s="223">
        <v>13.25</v>
      </c>
      <c r="G88" s="223"/>
      <c r="H88" s="218">
        <v>15.5</v>
      </c>
      <c r="I88" s="218"/>
      <c r="J88" s="417" t="s">
        <v>932</v>
      </c>
      <c r="K88" s="236">
        <f>H88-F88</f>
        <v>2.25</v>
      </c>
      <c r="L88" s="245">
        <v>50</v>
      </c>
      <c r="M88" s="448">
        <v>1250</v>
      </c>
      <c r="N88" s="236">
        <v>900</v>
      </c>
      <c r="O88" s="433" t="s">
        <v>594</v>
      </c>
      <c r="P88" s="426">
        <v>45236</v>
      </c>
      <c r="Q88" s="277"/>
      <c r="R88" s="141"/>
      <c r="S88" s="55" t="s">
        <v>605</v>
      </c>
      <c r="T88" s="141"/>
      <c r="U88" s="141"/>
      <c r="V88" s="141"/>
      <c r="W88" s="141"/>
      <c r="X88" s="141"/>
      <c r="Y88" s="141"/>
      <c r="Z88" s="141"/>
      <c r="AA88" s="141"/>
      <c r="AB88" s="141"/>
      <c r="AC88" s="141"/>
      <c r="AD88" s="141"/>
      <c r="AE88" s="141"/>
      <c r="AF88" s="141"/>
      <c r="AG88" s="141"/>
      <c r="AH88" s="141"/>
      <c r="AI88" s="141"/>
      <c r="AJ88" s="141"/>
      <c r="AK88" s="141"/>
      <c r="AL88" s="141"/>
      <c r="AM88" s="141"/>
    </row>
    <row r="89" spans="1:39" ht="15" customHeight="1">
      <c r="A89" s="420"/>
      <c r="B89" s="422"/>
      <c r="C89" s="254"/>
      <c r="D89" s="254" t="s">
        <v>908</v>
      </c>
      <c r="E89" s="223" t="s">
        <v>881</v>
      </c>
      <c r="F89" s="223">
        <v>8.25</v>
      </c>
      <c r="G89" s="223"/>
      <c r="H89" s="218">
        <v>9</v>
      </c>
      <c r="I89" s="218"/>
      <c r="J89" s="418"/>
      <c r="K89" s="236">
        <f>F89-H89</f>
        <v>-0.75</v>
      </c>
      <c r="L89" s="245">
        <v>50</v>
      </c>
      <c r="M89" s="449"/>
      <c r="N89" s="236">
        <v>900</v>
      </c>
      <c r="O89" s="434"/>
      <c r="P89" s="427"/>
      <c r="Q89" s="277"/>
      <c r="R89" s="141"/>
      <c r="S89" s="55"/>
      <c r="T89" s="141"/>
      <c r="U89" s="141"/>
      <c r="V89" s="141"/>
      <c r="W89" s="141"/>
      <c r="X89" s="141"/>
      <c r="Y89" s="141"/>
      <c r="Z89" s="141"/>
      <c r="AA89" s="141"/>
      <c r="AB89" s="141"/>
      <c r="AC89" s="141"/>
      <c r="AD89" s="141"/>
      <c r="AE89" s="141"/>
      <c r="AF89" s="141"/>
      <c r="AG89" s="141"/>
      <c r="AH89" s="141"/>
      <c r="AI89" s="141"/>
      <c r="AJ89" s="141"/>
      <c r="AK89" s="141"/>
      <c r="AL89" s="141"/>
      <c r="AM89" s="141"/>
    </row>
    <row r="90" spans="1:39" ht="15" customHeight="1">
      <c r="A90" s="307">
        <v>5</v>
      </c>
      <c r="B90" s="308">
        <v>45232</v>
      </c>
      <c r="C90" s="309"/>
      <c r="D90" s="309" t="s">
        <v>916</v>
      </c>
      <c r="E90" s="234" t="s">
        <v>603</v>
      </c>
      <c r="F90" s="234">
        <v>11</v>
      </c>
      <c r="G90" s="234">
        <v>0</v>
      </c>
      <c r="H90" s="235">
        <v>0</v>
      </c>
      <c r="I90" s="235" t="s">
        <v>917</v>
      </c>
      <c r="J90" s="310" t="s">
        <v>918</v>
      </c>
      <c r="K90" s="281">
        <f>H90-F90</f>
        <v>-11</v>
      </c>
      <c r="L90" s="311">
        <v>25</v>
      </c>
      <c r="M90" s="283">
        <f t="shared" ref="M90" si="76">(K90*N90)-L90</f>
        <v>-575</v>
      </c>
      <c r="N90" s="281">
        <v>50</v>
      </c>
      <c r="O90" s="284" t="s">
        <v>604</v>
      </c>
      <c r="P90" s="279">
        <v>45232</v>
      </c>
      <c r="Q90" s="277"/>
      <c r="R90" s="141"/>
      <c r="S90" s="55" t="s">
        <v>605</v>
      </c>
      <c r="T90" s="141"/>
      <c r="U90" s="141"/>
      <c r="V90" s="141"/>
      <c r="W90" s="141"/>
      <c r="X90" s="141"/>
      <c r="Y90" s="141"/>
      <c r="Z90" s="141"/>
      <c r="AA90" s="141"/>
      <c r="AB90" s="141"/>
      <c r="AC90" s="141"/>
      <c r="AD90" s="141"/>
      <c r="AE90" s="141"/>
      <c r="AF90" s="141"/>
      <c r="AG90" s="141"/>
      <c r="AH90" s="141"/>
      <c r="AI90" s="141"/>
      <c r="AJ90" s="141"/>
      <c r="AK90" s="141"/>
      <c r="AL90" s="141"/>
      <c r="AM90" s="141"/>
    </row>
    <row r="91" spans="1:39" ht="12.75" customHeight="1">
      <c r="A91" s="428">
        <v>5</v>
      </c>
      <c r="B91" s="426">
        <v>45233</v>
      </c>
      <c r="C91" s="315"/>
      <c r="D91" s="315" t="s">
        <v>920</v>
      </c>
      <c r="E91" s="314" t="s">
        <v>881</v>
      </c>
      <c r="F91" s="314">
        <v>24</v>
      </c>
      <c r="G91" s="316"/>
      <c r="H91" s="223">
        <v>29</v>
      </c>
      <c r="I91" s="218"/>
      <c r="J91" s="417" t="s">
        <v>933</v>
      </c>
      <c r="K91" s="236">
        <f>F91-H91</f>
        <v>-5</v>
      </c>
      <c r="L91" s="245">
        <v>50</v>
      </c>
      <c r="M91" s="448">
        <v>560</v>
      </c>
      <c r="N91" s="236">
        <v>40</v>
      </c>
      <c r="O91" s="433" t="s">
        <v>594</v>
      </c>
      <c r="P91" s="426">
        <v>45236</v>
      </c>
      <c r="Q91" s="277"/>
      <c r="R91" s="140"/>
      <c r="S91" s="55" t="s">
        <v>593</v>
      </c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141"/>
      <c r="AH91" s="142"/>
      <c r="AI91" s="140"/>
      <c r="AJ91" s="140"/>
      <c r="AK91" s="141"/>
      <c r="AL91" s="141"/>
      <c r="AM91" s="141"/>
    </row>
    <row r="92" spans="1:39" ht="12.75" customHeight="1">
      <c r="A92" s="429"/>
      <c r="B92" s="430"/>
      <c r="C92" s="320"/>
      <c r="D92" s="320" t="s">
        <v>921</v>
      </c>
      <c r="E92" s="319" t="s">
        <v>881</v>
      </c>
      <c r="F92" s="319">
        <v>27</v>
      </c>
      <c r="G92" s="321"/>
      <c r="H92" s="298">
        <v>5.5</v>
      </c>
      <c r="I92" s="300"/>
      <c r="J92" s="432"/>
      <c r="K92" s="236">
        <f>F92-H92</f>
        <v>21.5</v>
      </c>
      <c r="L92" s="245">
        <v>50</v>
      </c>
      <c r="M92" s="416"/>
      <c r="N92" s="236">
        <v>40</v>
      </c>
      <c r="O92" s="425"/>
      <c r="P92" s="414"/>
      <c r="Q92" s="277"/>
      <c r="R92" s="140"/>
      <c r="S92" s="55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141"/>
      <c r="AH92" s="142"/>
      <c r="AI92" s="140"/>
      <c r="AJ92" s="140"/>
      <c r="AK92" s="141"/>
      <c r="AL92" s="141"/>
      <c r="AM92" s="141"/>
    </row>
    <row r="93" spans="1:39" ht="12.75" customHeight="1">
      <c r="A93" s="428">
        <v>6</v>
      </c>
      <c r="B93" s="426">
        <v>45233</v>
      </c>
      <c r="C93" s="315"/>
      <c r="D93" s="315" t="s">
        <v>926</v>
      </c>
      <c r="E93" s="314" t="s">
        <v>603</v>
      </c>
      <c r="F93" s="314">
        <v>16.5</v>
      </c>
      <c r="G93" s="223"/>
      <c r="H93" s="223">
        <v>19.5</v>
      </c>
      <c r="I93" s="218"/>
      <c r="J93" s="431" t="s">
        <v>991</v>
      </c>
      <c r="K93" s="236">
        <f>H93-F93</f>
        <v>3</v>
      </c>
      <c r="L93" s="245">
        <v>50</v>
      </c>
      <c r="M93" s="415">
        <v>4250</v>
      </c>
      <c r="N93" s="236">
        <v>1450</v>
      </c>
      <c r="O93" s="424" t="s">
        <v>594</v>
      </c>
      <c r="P93" s="413">
        <v>45245</v>
      </c>
      <c r="Q93" s="277"/>
      <c r="R93" s="140"/>
      <c r="S93" s="55" t="s">
        <v>593</v>
      </c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141"/>
      <c r="AH93" s="142"/>
      <c r="AI93" s="140"/>
      <c r="AJ93" s="140"/>
      <c r="AK93" s="141"/>
      <c r="AL93" s="141"/>
      <c r="AM93" s="141"/>
    </row>
    <row r="94" spans="1:39" ht="12.75" customHeight="1">
      <c r="A94" s="429"/>
      <c r="B94" s="430"/>
      <c r="C94" s="320"/>
      <c r="D94" s="320" t="s">
        <v>927</v>
      </c>
      <c r="E94" s="319" t="s">
        <v>881</v>
      </c>
      <c r="F94" s="319">
        <v>6.5</v>
      </c>
      <c r="G94" s="223"/>
      <c r="H94" s="223">
        <v>6.5</v>
      </c>
      <c r="I94" s="218"/>
      <c r="J94" s="432"/>
      <c r="K94" s="236">
        <f>F94-H94</f>
        <v>0</v>
      </c>
      <c r="L94" s="245">
        <v>50</v>
      </c>
      <c r="M94" s="416"/>
      <c r="N94" s="236">
        <v>1450</v>
      </c>
      <c r="O94" s="425"/>
      <c r="P94" s="414"/>
      <c r="Q94" s="277"/>
      <c r="R94" s="140"/>
      <c r="S94" s="55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141"/>
      <c r="AH94" s="142"/>
      <c r="AI94" s="140"/>
      <c r="AJ94" s="140"/>
      <c r="AK94" s="141"/>
      <c r="AL94" s="141"/>
      <c r="AM94" s="141"/>
    </row>
    <row r="95" spans="1:39" ht="12.75" customHeight="1">
      <c r="A95" s="419">
        <v>7</v>
      </c>
      <c r="B95" s="421">
        <v>45236</v>
      </c>
      <c r="C95" s="254"/>
      <c r="D95" s="254" t="s">
        <v>920</v>
      </c>
      <c r="E95" s="223" t="s">
        <v>881</v>
      </c>
      <c r="F95" s="223">
        <v>39.5</v>
      </c>
      <c r="G95" s="223"/>
      <c r="H95" s="223">
        <v>11</v>
      </c>
      <c r="I95" s="218"/>
      <c r="J95" s="431" t="s">
        <v>953</v>
      </c>
      <c r="K95" s="236">
        <f>F95-H95</f>
        <v>28.5</v>
      </c>
      <c r="L95" s="245">
        <v>50</v>
      </c>
      <c r="M95" s="415">
        <v>1440</v>
      </c>
      <c r="N95" s="236">
        <v>40</v>
      </c>
      <c r="O95" s="424" t="s">
        <v>594</v>
      </c>
      <c r="P95" s="413">
        <v>45237</v>
      </c>
      <c r="Q95" s="277"/>
      <c r="R95" s="140"/>
      <c r="S95" s="55" t="s">
        <v>605</v>
      </c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141"/>
      <c r="AH95" s="142"/>
      <c r="AI95" s="140"/>
      <c r="AJ95" s="140"/>
      <c r="AK95" s="141"/>
      <c r="AL95" s="141"/>
      <c r="AM95" s="141"/>
    </row>
    <row r="96" spans="1:39" ht="12.75" customHeight="1">
      <c r="A96" s="420"/>
      <c r="B96" s="450"/>
      <c r="C96" s="254"/>
      <c r="D96" s="254" t="s">
        <v>943</v>
      </c>
      <c r="E96" s="223" t="s">
        <v>881</v>
      </c>
      <c r="F96" s="223">
        <v>41</v>
      </c>
      <c r="G96" s="223"/>
      <c r="H96" s="223">
        <v>31</v>
      </c>
      <c r="I96" s="218"/>
      <c r="J96" s="418"/>
      <c r="K96" s="236">
        <f>F96-H96</f>
        <v>10</v>
      </c>
      <c r="L96" s="245">
        <v>50</v>
      </c>
      <c r="M96" s="416"/>
      <c r="N96" s="236">
        <v>40</v>
      </c>
      <c r="O96" s="425"/>
      <c r="P96" s="414"/>
      <c r="Q96" s="277"/>
      <c r="R96" s="140"/>
      <c r="S96" s="55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141"/>
      <c r="AH96" s="142"/>
      <c r="AI96" s="140"/>
      <c r="AJ96" s="140"/>
      <c r="AK96" s="141"/>
      <c r="AL96" s="141"/>
      <c r="AM96" s="141"/>
    </row>
    <row r="97" spans="1:39" ht="12.75" customHeight="1">
      <c r="A97" s="223">
        <v>8</v>
      </c>
      <c r="B97" s="293">
        <v>45237</v>
      </c>
      <c r="C97" s="254"/>
      <c r="D97" s="254" t="s">
        <v>945</v>
      </c>
      <c r="E97" s="223" t="s">
        <v>603</v>
      </c>
      <c r="F97" s="223">
        <v>21.5</v>
      </c>
      <c r="G97" s="223"/>
      <c r="H97" s="223">
        <v>31.5</v>
      </c>
      <c r="I97" s="218" t="s">
        <v>946</v>
      </c>
      <c r="J97" s="301" t="s">
        <v>944</v>
      </c>
      <c r="K97" s="236">
        <f>H97-F97</f>
        <v>10</v>
      </c>
      <c r="L97" s="245">
        <v>50</v>
      </c>
      <c r="M97" s="237">
        <f t="shared" ref="M97" si="77">(K97*N97)-L97</f>
        <v>350</v>
      </c>
      <c r="N97" s="236">
        <v>40</v>
      </c>
      <c r="O97" s="102" t="s">
        <v>594</v>
      </c>
      <c r="P97" s="238">
        <v>45237</v>
      </c>
      <c r="Q97" s="277"/>
      <c r="R97" s="140"/>
      <c r="S97" s="55" t="s">
        <v>605</v>
      </c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141"/>
      <c r="AH97" s="142"/>
      <c r="AI97" s="140"/>
      <c r="AJ97" s="140"/>
      <c r="AK97" s="141"/>
      <c r="AL97" s="141"/>
      <c r="AM97" s="141"/>
    </row>
    <row r="98" spans="1:39" ht="12.75" customHeight="1">
      <c r="A98" s="419">
        <v>9</v>
      </c>
      <c r="B98" s="421">
        <v>45237</v>
      </c>
      <c r="C98" s="254"/>
      <c r="D98" s="254" t="s">
        <v>951</v>
      </c>
      <c r="E98" s="223" t="s">
        <v>603</v>
      </c>
      <c r="F98" s="223">
        <v>275</v>
      </c>
      <c r="G98" s="223"/>
      <c r="H98" s="223">
        <v>265</v>
      </c>
      <c r="I98" s="218"/>
      <c r="J98" s="417" t="s">
        <v>960</v>
      </c>
      <c r="K98" s="236">
        <f>H98-F98</f>
        <v>-10</v>
      </c>
      <c r="L98" s="245">
        <v>50</v>
      </c>
      <c r="M98" s="448">
        <v>875</v>
      </c>
      <c r="N98" s="236">
        <v>15</v>
      </c>
      <c r="O98" s="433" t="s">
        <v>594</v>
      </c>
      <c r="P98" s="426">
        <v>45238</v>
      </c>
      <c r="Q98" s="277"/>
      <c r="R98" s="140"/>
      <c r="S98" s="55" t="s">
        <v>593</v>
      </c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141"/>
      <c r="AH98" s="142"/>
      <c r="AI98" s="140"/>
      <c r="AJ98" s="140"/>
      <c r="AK98" s="141"/>
      <c r="AL98" s="141"/>
      <c r="AM98" s="141"/>
    </row>
    <row r="99" spans="1:39" ht="12.75" customHeight="1">
      <c r="A99" s="420"/>
      <c r="B99" s="422"/>
      <c r="C99" s="254"/>
      <c r="D99" s="254" t="s">
        <v>952</v>
      </c>
      <c r="E99" s="223" t="s">
        <v>881</v>
      </c>
      <c r="F99" s="223">
        <v>85</v>
      </c>
      <c r="G99" s="223"/>
      <c r="H99" s="223">
        <v>10</v>
      </c>
      <c r="I99" s="218"/>
      <c r="J99" s="418"/>
      <c r="K99" s="236">
        <f>F99-H99</f>
        <v>75</v>
      </c>
      <c r="L99" s="245">
        <v>50</v>
      </c>
      <c r="M99" s="449"/>
      <c r="N99" s="236">
        <v>15</v>
      </c>
      <c r="O99" s="434"/>
      <c r="P99" s="427"/>
      <c r="Q99" s="277"/>
      <c r="R99" s="140"/>
      <c r="S99" s="55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141"/>
      <c r="AH99" s="142"/>
      <c r="AI99" s="140"/>
      <c r="AJ99" s="140"/>
      <c r="AK99" s="141"/>
      <c r="AL99" s="141"/>
      <c r="AM99" s="141"/>
    </row>
    <row r="100" spans="1:39" ht="12.75" customHeight="1">
      <c r="A100" s="234">
        <v>11</v>
      </c>
      <c r="B100" s="308">
        <v>45238</v>
      </c>
      <c r="C100" s="309"/>
      <c r="D100" s="309" t="s">
        <v>955</v>
      </c>
      <c r="E100" s="234" t="s">
        <v>603</v>
      </c>
      <c r="F100" s="234">
        <v>90</v>
      </c>
      <c r="G100" s="234">
        <v>59</v>
      </c>
      <c r="H100" s="234">
        <v>40</v>
      </c>
      <c r="I100" s="235" t="s">
        <v>956</v>
      </c>
      <c r="J100" s="310" t="s">
        <v>970</v>
      </c>
      <c r="K100" s="281">
        <f>H100-F100</f>
        <v>-50</v>
      </c>
      <c r="L100" s="311">
        <v>25</v>
      </c>
      <c r="M100" s="283">
        <f t="shared" ref="M100" si="78">(K100*N100)-L100</f>
        <v>-2025</v>
      </c>
      <c r="N100" s="281">
        <v>40</v>
      </c>
      <c r="O100" s="284" t="s">
        <v>604</v>
      </c>
      <c r="P100" s="279">
        <v>45240</v>
      </c>
      <c r="Q100" s="277"/>
      <c r="R100" s="140"/>
      <c r="S100" s="55" t="s">
        <v>605</v>
      </c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141"/>
      <c r="AH100" s="142"/>
      <c r="AI100" s="140"/>
      <c r="AJ100" s="140"/>
      <c r="AK100" s="141"/>
      <c r="AL100" s="141"/>
      <c r="AM100" s="141"/>
    </row>
    <row r="101" spans="1:39" ht="12.75" customHeight="1">
      <c r="A101" s="419">
        <v>12</v>
      </c>
      <c r="B101" s="421">
        <v>45238</v>
      </c>
      <c r="C101" s="254"/>
      <c r="D101" s="254" t="s">
        <v>961</v>
      </c>
      <c r="E101" s="223" t="s">
        <v>603</v>
      </c>
      <c r="F101" s="223">
        <v>72</v>
      </c>
      <c r="G101" s="223"/>
      <c r="H101" s="223">
        <v>85</v>
      </c>
      <c r="I101" s="218"/>
      <c r="J101" s="417" t="s">
        <v>994</v>
      </c>
      <c r="K101" s="236">
        <f>H101-F101</f>
        <v>13</v>
      </c>
      <c r="L101" s="245">
        <v>50</v>
      </c>
      <c r="M101" s="448">
        <v>1375</v>
      </c>
      <c r="N101" s="236">
        <v>50</v>
      </c>
      <c r="O101" s="433" t="s">
        <v>594</v>
      </c>
      <c r="P101" s="426">
        <v>45245</v>
      </c>
      <c r="Q101" s="277"/>
      <c r="R101" s="140"/>
      <c r="S101" s="55" t="s">
        <v>593</v>
      </c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141"/>
      <c r="AH101" s="142"/>
      <c r="AI101" s="140"/>
      <c r="AJ101" s="140"/>
      <c r="AK101" s="141"/>
      <c r="AL101" s="141"/>
      <c r="AM101" s="141"/>
    </row>
    <row r="102" spans="1:39" ht="12.75" customHeight="1">
      <c r="A102" s="420"/>
      <c r="B102" s="422"/>
      <c r="C102" s="254"/>
      <c r="D102" s="254" t="s">
        <v>962</v>
      </c>
      <c r="E102" s="223" t="s">
        <v>881</v>
      </c>
      <c r="F102" s="223">
        <v>16</v>
      </c>
      <c r="G102" s="223"/>
      <c r="H102" s="223">
        <v>0</v>
      </c>
      <c r="I102" s="218"/>
      <c r="J102" s="418"/>
      <c r="K102" s="236">
        <f>F102-H102</f>
        <v>16</v>
      </c>
      <c r="L102" s="245">
        <v>25</v>
      </c>
      <c r="M102" s="449"/>
      <c r="N102" s="236">
        <v>50</v>
      </c>
      <c r="O102" s="434"/>
      <c r="P102" s="427"/>
      <c r="Q102" s="277"/>
      <c r="R102" s="140"/>
      <c r="S102" s="55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141"/>
      <c r="AH102" s="142"/>
      <c r="AI102" s="140"/>
      <c r="AJ102" s="140"/>
      <c r="AK102" s="141"/>
      <c r="AL102" s="141"/>
      <c r="AM102" s="141"/>
    </row>
    <row r="103" spans="1:39" ht="12.75" customHeight="1">
      <c r="A103" s="223">
        <v>13</v>
      </c>
      <c r="B103" s="293">
        <v>45243</v>
      </c>
      <c r="C103" s="254"/>
      <c r="D103" s="254" t="s">
        <v>955</v>
      </c>
      <c r="E103" s="223" t="s">
        <v>603</v>
      </c>
      <c r="F103" s="223">
        <v>25</v>
      </c>
      <c r="G103" s="223">
        <v>0</v>
      </c>
      <c r="H103" s="223">
        <v>50</v>
      </c>
      <c r="I103" s="218" t="s">
        <v>979</v>
      </c>
      <c r="J103" s="301" t="s">
        <v>762</v>
      </c>
      <c r="K103" s="236">
        <f>H103-F103</f>
        <v>25</v>
      </c>
      <c r="L103" s="245">
        <v>50</v>
      </c>
      <c r="M103" s="237">
        <f t="shared" ref="M103" si="79">(K103*N103)-L103</f>
        <v>950</v>
      </c>
      <c r="N103" s="236">
        <v>40</v>
      </c>
      <c r="O103" s="102" t="s">
        <v>594</v>
      </c>
      <c r="P103" s="238">
        <v>45243</v>
      </c>
      <c r="Q103" s="277"/>
      <c r="R103" s="140"/>
      <c r="S103" s="55" t="s">
        <v>605</v>
      </c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141"/>
      <c r="AH103" s="142"/>
      <c r="AI103" s="140"/>
      <c r="AJ103" s="140"/>
      <c r="AK103" s="141"/>
      <c r="AL103" s="141"/>
      <c r="AM103" s="141"/>
    </row>
    <row r="104" spans="1:39" ht="12.75" customHeight="1">
      <c r="A104" s="440">
        <v>14</v>
      </c>
      <c r="B104" s="442">
        <v>45243</v>
      </c>
      <c r="C104" s="309"/>
      <c r="D104" s="309" t="s">
        <v>982</v>
      </c>
      <c r="E104" s="234" t="s">
        <v>881</v>
      </c>
      <c r="F104" s="234">
        <v>92.5</v>
      </c>
      <c r="G104" s="234"/>
      <c r="H104" s="234">
        <v>9</v>
      </c>
      <c r="I104" s="235"/>
      <c r="J104" s="455" t="s">
        <v>993</v>
      </c>
      <c r="K104" s="281">
        <f>F104-H104</f>
        <v>83.5</v>
      </c>
      <c r="L104" s="311">
        <v>50</v>
      </c>
      <c r="M104" s="451">
        <v>-272.5</v>
      </c>
      <c r="N104" s="281">
        <v>15</v>
      </c>
      <c r="O104" s="453" t="s">
        <v>604</v>
      </c>
      <c r="P104" s="457">
        <v>45245</v>
      </c>
      <c r="Q104" s="277"/>
      <c r="R104" s="140"/>
      <c r="S104" s="55" t="s">
        <v>605</v>
      </c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141"/>
      <c r="AH104" s="142"/>
      <c r="AI104" s="140"/>
      <c r="AJ104" s="140"/>
      <c r="AK104" s="141"/>
      <c r="AL104" s="141"/>
      <c r="AM104" s="141"/>
    </row>
    <row r="105" spans="1:39" ht="12.75" customHeight="1">
      <c r="A105" s="441"/>
      <c r="B105" s="443"/>
      <c r="C105" s="309"/>
      <c r="D105" s="309" t="s">
        <v>983</v>
      </c>
      <c r="E105" s="234" t="s">
        <v>881</v>
      </c>
      <c r="F105" s="234">
        <v>70</v>
      </c>
      <c r="G105" s="234"/>
      <c r="H105" s="234">
        <v>165</v>
      </c>
      <c r="I105" s="235"/>
      <c r="J105" s="456"/>
      <c r="K105" s="281">
        <f>F105-H105</f>
        <v>-95</v>
      </c>
      <c r="L105" s="311">
        <v>50</v>
      </c>
      <c r="M105" s="452"/>
      <c r="N105" s="281">
        <v>15</v>
      </c>
      <c r="O105" s="454"/>
      <c r="P105" s="458"/>
      <c r="Q105" s="277"/>
      <c r="R105" s="140"/>
      <c r="S105" s="55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141"/>
      <c r="AH105" s="142"/>
      <c r="AI105" s="140"/>
      <c r="AJ105" s="140"/>
      <c r="AK105" s="141"/>
      <c r="AL105" s="141"/>
      <c r="AM105" s="141"/>
    </row>
    <row r="106" spans="1:39" ht="12.75" customHeight="1">
      <c r="A106" s="234">
        <v>15</v>
      </c>
      <c r="B106" s="308">
        <v>45245</v>
      </c>
      <c r="C106" s="309"/>
      <c r="D106" s="309" t="s">
        <v>997</v>
      </c>
      <c r="E106" s="234" t="s">
        <v>603</v>
      </c>
      <c r="F106" s="234">
        <v>36</v>
      </c>
      <c r="G106" s="234">
        <v>0</v>
      </c>
      <c r="H106" s="234">
        <v>0</v>
      </c>
      <c r="I106" s="235" t="s">
        <v>998</v>
      </c>
      <c r="J106" s="310" t="s">
        <v>999</v>
      </c>
      <c r="K106" s="281">
        <f>H106-F106</f>
        <v>-36</v>
      </c>
      <c r="L106" s="311">
        <v>50</v>
      </c>
      <c r="M106" s="283">
        <f t="shared" ref="M106" si="80">(K106*N106)-L106</f>
        <v>-590</v>
      </c>
      <c r="N106" s="281">
        <v>15</v>
      </c>
      <c r="O106" s="284" t="s">
        <v>604</v>
      </c>
      <c r="P106" s="279">
        <v>45245</v>
      </c>
      <c r="Q106" s="277"/>
      <c r="R106" s="140"/>
      <c r="S106" s="55" t="s">
        <v>605</v>
      </c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141"/>
      <c r="AH106" s="142"/>
      <c r="AI106" s="140"/>
      <c r="AJ106" s="140"/>
      <c r="AK106" s="141"/>
      <c r="AL106" s="141"/>
      <c r="AM106" s="141"/>
    </row>
    <row r="107" spans="1:39" ht="12.75" customHeight="1">
      <c r="A107" s="234">
        <v>16</v>
      </c>
      <c r="B107" s="308">
        <v>45245</v>
      </c>
      <c r="C107" s="309"/>
      <c r="D107" s="309" t="s">
        <v>1000</v>
      </c>
      <c r="E107" s="234" t="s">
        <v>603</v>
      </c>
      <c r="F107" s="234">
        <v>109</v>
      </c>
      <c r="G107" s="234">
        <v>70</v>
      </c>
      <c r="H107" s="234">
        <v>70</v>
      </c>
      <c r="I107" s="235" t="s">
        <v>1001</v>
      </c>
      <c r="J107" s="310" t="s">
        <v>1006</v>
      </c>
      <c r="K107" s="281">
        <f>H107-F107</f>
        <v>-39</v>
      </c>
      <c r="L107" s="311">
        <v>50</v>
      </c>
      <c r="M107" s="283">
        <f t="shared" ref="M107" si="81">(K107*N107)-L107</f>
        <v>-1610</v>
      </c>
      <c r="N107" s="281">
        <v>40</v>
      </c>
      <c r="O107" s="284" t="s">
        <v>604</v>
      </c>
      <c r="P107" s="279">
        <v>45246</v>
      </c>
      <c r="Q107" s="277"/>
      <c r="R107" s="140"/>
      <c r="S107" s="55" t="s">
        <v>605</v>
      </c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141"/>
      <c r="AH107" s="142"/>
      <c r="AI107" s="140"/>
      <c r="AJ107" s="140"/>
      <c r="AK107" s="141"/>
      <c r="AL107" s="141"/>
      <c r="AM107" s="141"/>
    </row>
    <row r="108" spans="1:39" ht="12.75" customHeight="1">
      <c r="A108" s="234">
        <v>17</v>
      </c>
      <c r="B108" s="308">
        <v>45246</v>
      </c>
      <c r="C108" s="309"/>
      <c r="D108" s="309" t="s">
        <v>1007</v>
      </c>
      <c r="E108" s="234" t="s">
        <v>603</v>
      </c>
      <c r="F108" s="234">
        <v>22.5</v>
      </c>
      <c r="G108" s="234">
        <v>0</v>
      </c>
      <c r="H108" s="234">
        <v>0</v>
      </c>
      <c r="I108" s="235" t="s">
        <v>1012</v>
      </c>
      <c r="J108" s="310" t="s">
        <v>1013</v>
      </c>
      <c r="K108" s="281">
        <f>H108-F108</f>
        <v>-22.5</v>
      </c>
      <c r="L108" s="311">
        <v>25</v>
      </c>
      <c r="M108" s="283">
        <f t="shared" ref="M108" si="82">(K108*N108)-L108</f>
        <v>-1150</v>
      </c>
      <c r="N108" s="281">
        <v>50</v>
      </c>
      <c r="O108" s="284" t="s">
        <v>604</v>
      </c>
      <c r="P108" s="279">
        <v>45246</v>
      </c>
      <c r="Q108" s="277"/>
      <c r="R108" s="140"/>
      <c r="S108" s="55" t="s">
        <v>605</v>
      </c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141"/>
      <c r="AH108" s="142"/>
      <c r="AI108" s="140"/>
      <c r="AJ108" s="140"/>
      <c r="AK108" s="141"/>
      <c r="AL108" s="141"/>
      <c r="AM108" s="141"/>
    </row>
    <row r="109" spans="1:39" ht="12.75" customHeight="1">
      <c r="A109" s="419">
        <v>18</v>
      </c>
      <c r="B109" s="421">
        <v>45246</v>
      </c>
      <c r="C109" s="254"/>
      <c r="D109" s="254" t="s">
        <v>1008</v>
      </c>
      <c r="E109" s="223" t="s">
        <v>603</v>
      </c>
      <c r="F109" s="223">
        <v>97</v>
      </c>
      <c r="G109" s="223"/>
      <c r="H109" s="223">
        <v>166</v>
      </c>
      <c r="I109" s="218"/>
      <c r="J109" s="417" t="s">
        <v>1015</v>
      </c>
      <c r="K109" s="236">
        <f>H109-F109</f>
        <v>69</v>
      </c>
      <c r="L109" s="245">
        <v>50</v>
      </c>
      <c r="M109" s="448">
        <v>2350</v>
      </c>
      <c r="N109" s="236">
        <v>100</v>
      </c>
      <c r="O109" s="433" t="s">
        <v>594</v>
      </c>
      <c r="P109" s="426">
        <v>45246</v>
      </c>
      <c r="Q109" s="277"/>
      <c r="R109" s="140"/>
      <c r="S109" s="55" t="s">
        <v>605</v>
      </c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141"/>
      <c r="AH109" s="142"/>
      <c r="AI109" s="140"/>
      <c r="AJ109" s="140"/>
      <c r="AK109" s="141"/>
      <c r="AL109" s="141"/>
      <c r="AM109" s="141"/>
    </row>
    <row r="110" spans="1:39" ht="12.75" customHeight="1">
      <c r="A110" s="420"/>
      <c r="B110" s="422"/>
      <c r="C110" s="254"/>
      <c r="D110" s="254" t="s">
        <v>1009</v>
      </c>
      <c r="E110" s="223" t="s">
        <v>881</v>
      </c>
      <c r="F110" s="223">
        <v>51.5</v>
      </c>
      <c r="G110" s="223"/>
      <c r="H110" s="223">
        <v>96</v>
      </c>
      <c r="I110" s="218"/>
      <c r="J110" s="418"/>
      <c r="K110" s="236">
        <f>F110-H110</f>
        <v>-44.5</v>
      </c>
      <c r="L110" s="245">
        <v>50</v>
      </c>
      <c r="M110" s="463"/>
      <c r="N110" s="236">
        <v>100</v>
      </c>
      <c r="O110" s="434"/>
      <c r="P110" s="427"/>
      <c r="Q110" s="277"/>
      <c r="R110" s="140"/>
      <c r="S110" s="55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141"/>
      <c r="AH110" s="142"/>
      <c r="AI110" s="140"/>
      <c r="AJ110" s="140"/>
      <c r="AK110" s="141"/>
      <c r="AL110" s="141"/>
      <c r="AM110" s="141"/>
    </row>
    <row r="111" spans="1:39" ht="12.75" customHeight="1">
      <c r="A111" s="440">
        <v>19</v>
      </c>
      <c r="B111" s="442">
        <v>45247</v>
      </c>
      <c r="C111" s="309"/>
      <c r="D111" s="309" t="s">
        <v>1019</v>
      </c>
      <c r="E111" s="234" t="s">
        <v>603</v>
      </c>
      <c r="F111" s="234">
        <v>43</v>
      </c>
      <c r="G111" s="234"/>
      <c r="H111" s="234">
        <v>27</v>
      </c>
      <c r="I111" s="235"/>
      <c r="J111" s="455" t="s">
        <v>1086</v>
      </c>
      <c r="K111" s="281">
        <f>H111-F111</f>
        <v>-16</v>
      </c>
      <c r="L111" s="311">
        <v>50</v>
      </c>
      <c r="M111" s="451">
        <v>800</v>
      </c>
      <c r="N111" s="281">
        <v>175</v>
      </c>
      <c r="O111" s="453" t="s">
        <v>604</v>
      </c>
      <c r="P111" s="457">
        <v>45254</v>
      </c>
      <c r="Q111" s="277"/>
      <c r="R111" s="140"/>
      <c r="S111" s="55" t="s">
        <v>593</v>
      </c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141"/>
      <c r="AH111" s="142"/>
      <c r="AI111" s="140"/>
      <c r="AJ111" s="140"/>
      <c r="AK111" s="141"/>
      <c r="AL111" s="141"/>
      <c r="AM111" s="141"/>
    </row>
    <row r="112" spans="1:39" ht="12.75" customHeight="1">
      <c r="A112" s="460"/>
      <c r="B112" s="461"/>
      <c r="C112" s="394"/>
      <c r="D112" s="394" t="s">
        <v>1020</v>
      </c>
      <c r="E112" s="393" t="s">
        <v>881</v>
      </c>
      <c r="F112" s="393">
        <v>15</v>
      </c>
      <c r="G112" s="393"/>
      <c r="H112" s="393">
        <v>3</v>
      </c>
      <c r="I112" s="339"/>
      <c r="J112" s="470"/>
      <c r="K112" s="281">
        <f>F112-H112</f>
        <v>12</v>
      </c>
      <c r="L112" s="311">
        <v>50</v>
      </c>
      <c r="M112" s="462"/>
      <c r="N112" s="281">
        <v>175</v>
      </c>
      <c r="O112" s="471"/>
      <c r="P112" s="459"/>
      <c r="Q112" s="277"/>
      <c r="R112" s="140"/>
      <c r="S112" s="55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141"/>
      <c r="AH112" s="142"/>
      <c r="AI112" s="140"/>
      <c r="AJ112" s="140"/>
      <c r="AK112" s="141"/>
      <c r="AL112" s="141"/>
      <c r="AM112" s="141"/>
    </row>
    <row r="113" spans="1:39" ht="15" customHeight="1">
      <c r="A113" s="437">
        <v>20</v>
      </c>
      <c r="B113" s="438">
        <v>45250</v>
      </c>
      <c r="C113" s="285"/>
      <c r="D113" s="285" t="s">
        <v>1009</v>
      </c>
      <c r="E113" s="220" t="s">
        <v>603</v>
      </c>
      <c r="F113" s="220" t="s">
        <v>1039</v>
      </c>
      <c r="G113" s="276"/>
      <c r="H113" s="276"/>
      <c r="I113" s="276"/>
      <c r="J113" s="439" t="s">
        <v>592</v>
      </c>
      <c r="K113" s="276"/>
      <c r="L113" s="276"/>
      <c r="M113" s="276"/>
      <c r="N113" s="276"/>
      <c r="O113" s="423"/>
      <c r="P113" s="423"/>
      <c r="S113" s="387" t="s">
        <v>605</v>
      </c>
    </row>
    <row r="114" spans="1:39" ht="15" customHeight="1">
      <c r="A114" s="437"/>
      <c r="B114" s="438"/>
      <c r="C114" s="285"/>
      <c r="D114" s="285" t="s">
        <v>1038</v>
      </c>
      <c r="E114" s="220" t="s">
        <v>881</v>
      </c>
      <c r="F114" s="220" t="s">
        <v>1040</v>
      </c>
      <c r="G114" s="276"/>
      <c r="H114" s="276"/>
      <c r="I114" s="276"/>
      <c r="J114" s="439"/>
      <c r="K114" s="276"/>
      <c r="L114" s="276"/>
      <c r="M114" s="276"/>
      <c r="N114" s="276"/>
      <c r="O114" s="423"/>
      <c r="P114" s="423"/>
    </row>
    <row r="115" spans="1:39" ht="15" customHeight="1">
      <c r="A115" s="419">
        <v>21</v>
      </c>
      <c r="B115" s="421">
        <v>45250</v>
      </c>
      <c r="C115" s="254"/>
      <c r="D115" s="254" t="s">
        <v>1045</v>
      </c>
      <c r="E115" s="223" t="s">
        <v>881</v>
      </c>
      <c r="F115" s="223">
        <v>29</v>
      </c>
      <c r="G115" s="375"/>
      <c r="H115" s="218">
        <v>32.5</v>
      </c>
      <c r="I115" s="375"/>
      <c r="J115" s="472" t="s">
        <v>1049</v>
      </c>
      <c r="K115" s="236">
        <f>F115-H115</f>
        <v>-3.5</v>
      </c>
      <c r="L115" s="245">
        <v>50</v>
      </c>
      <c r="M115" s="415">
        <v>480</v>
      </c>
      <c r="N115" s="236">
        <v>40</v>
      </c>
      <c r="O115" s="424" t="s">
        <v>594</v>
      </c>
      <c r="P115" s="413">
        <v>45251</v>
      </c>
      <c r="S115" s="387" t="s">
        <v>605</v>
      </c>
    </row>
    <row r="116" spans="1:39" ht="15" customHeight="1">
      <c r="A116" s="420"/>
      <c r="B116" s="422"/>
      <c r="C116" s="254"/>
      <c r="D116" s="254" t="s">
        <v>1046</v>
      </c>
      <c r="E116" s="223" t="s">
        <v>881</v>
      </c>
      <c r="F116" s="223">
        <v>22</v>
      </c>
      <c r="G116" s="375"/>
      <c r="H116" s="218">
        <v>4</v>
      </c>
      <c r="I116" s="375"/>
      <c r="J116" s="473"/>
      <c r="K116" s="236">
        <f>F116-H116</f>
        <v>18</v>
      </c>
      <c r="L116" s="245">
        <v>50</v>
      </c>
      <c r="M116" s="416"/>
      <c r="N116" s="236">
        <v>40</v>
      </c>
      <c r="O116" s="425"/>
      <c r="P116" s="414"/>
    </row>
    <row r="117" spans="1:39" ht="12.75" customHeight="1">
      <c r="A117" s="234">
        <v>22</v>
      </c>
      <c r="B117" s="308">
        <v>45251</v>
      </c>
      <c r="C117" s="309"/>
      <c r="D117" s="309" t="s">
        <v>1055</v>
      </c>
      <c r="E117" s="234" t="s">
        <v>603</v>
      </c>
      <c r="F117" s="234">
        <v>12.5</v>
      </c>
      <c r="G117" s="234">
        <v>0</v>
      </c>
      <c r="H117" s="234">
        <v>0</v>
      </c>
      <c r="I117" s="235" t="s">
        <v>1056</v>
      </c>
      <c r="J117" s="310" t="s">
        <v>1057</v>
      </c>
      <c r="K117" s="281">
        <f>H117-F117</f>
        <v>-12.5</v>
      </c>
      <c r="L117" s="311">
        <v>25</v>
      </c>
      <c r="M117" s="283">
        <f t="shared" ref="M117" si="83">(K117*N117)-L117</f>
        <v>-525</v>
      </c>
      <c r="N117" s="281">
        <v>40</v>
      </c>
      <c r="O117" s="284" t="s">
        <v>604</v>
      </c>
      <c r="P117" s="279">
        <v>45251</v>
      </c>
      <c r="Q117" s="277"/>
      <c r="R117" s="140"/>
      <c r="S117" s="55" t="s">
        <v>605</v>
      </c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141"/>
      <c r="AH117" s="142"/>
      <c r="AI117" s="140"/>
      <c r="AJ117" s="140"/>
      <c r="AK117" s="141"/>
      <c r="AL117" s="141"/>
      <c r="AM117" s="141"/>
    </row>
    <row r="118" spans="1:39" ht="12.75" customHeight="1">
      <c r="A118" s="345">
        <v>23</v>
      </c>
      <c r="B118" s="346">
        <v>45252</v>
      </c>
      <c r="C118" s="347"/>
      <c r="D118" s="347" t="s">
        <v>1062</v>
      </c>
      <c r="E118" s="345" t="s">
        <v>603</v>
      </c>
      <c r="F118" s="345">
        <v>55</v>
      </c>
      <c r="G118" s="345">
        <v>0</v>
      </c>
      <c r="H118" s="345">
        <v>52.5</v>
      </c>
      <c r="I118" s="345" t="s">
        <v>1063</v>
      </c>
      <c r="J118" s="381" t="s">
        <v>1074</v>
      </c>
      <c r="K118" s="382">
        <f>H118-F118</f>
        <v>-2.5</v>
      </c>
      <c r="L118" s="383">
        <v>50</v>
      </c>
      <c r="M118" s="384">
        <f t="shared" ref="M118" si="84">(K118*N118)-L118</f>
        <v>-87.5</v>
      </c>
      <c r="N118" s="382">
        <v>15</v>
      </c>
      <c r="O118" s="385" t="s">
        <v>612</v>
      </c>
      <c r="P118" s="386">
        <v>45252</v>
      </c>
      <c r="Q118" s="277"/>
      <c r="R118" s="140"/>
      <c r="S118" s="55" t="s">
        <v>605</v>
      </c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141"/>
      <c r="AH118" s="142"/>
      <c r="AI118" s="140"/>
      <c r="AJ118" s="140"/>
      <c r="AK118" s="141"/>
      <c r="AL118" s="141"/>
      <c r="AM118" s="141"/>
    </row>
    <row r="119" spans="1:39" ht="12.75" customHeight="1">
      <c r="A119" s="464">
        <v>24</v>
      </c>
      <c r="B119" s="466">
        <v>45254</v>
      </c>
      <c r="C119" s="285"/>
      <c r="D119" s="285" t="s">
        <v>1088</v>
      </c>
      <c r="E119" s="390" t="s">
        <v>603</v>
      </c>
      <c r="F119" s="390" t="s">
        <v>1089</v>
      </c>
      <c r="G119" s="220"/>
      <c r="H119" s="220"/>
      <c r="I119" s="222"/>
      <c r="J119" s="468" t="s">
        <v>592</v>
      </c>
      <c r="K119" s="220"/>
      <c r="L119" s="361"/>
      <c r="M119" s="373"/>
      <c r="N119" s="220"/>
      <c r="O119" s="222"/>
      <c r="P119" s="332"/>
      <c r="Q119" s="277"/>
      <c r="R119" s="140"/>
      <c r="S119" s="55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141"/>
      <c r="AH119" s="142"/>
      <c r="AI119" s="140"/>
      <c r="AJ119" s="140"/>
      <c r="AK119" s="141"/>
      <c r="AL119" s="141"/>
      <c r="AM119" s="141"/>
    </row>
    <row r="120" spans="1:39" ht="12.75" customHeight="1">
      <c r="A120" s="465"/>
      <c r="B120" s="467"/>
      <c r="C120" s="285"/>
      <c r="D120" s="285" t="s">
        <v>1090</v>
      </c>
      <c r="E120" s="390" t="s">
        <v>881</v>
      </c>
      <c r="F120" s="390" t="s">
        <v>1091</v>
      </c>
      <c r="G120" s="220"/>
      <c r="H120" s="220"/>
      <c r="I120" s="222"/>
      <c r="J120" s="469"/>
      <c r="K120" s="220"/>
      <c r="L120" s="361"/>
      <c r="M120" s="373"/>
      <c r="N120" s="220"/>
      <c r="O120" s="222"/>
      <c r="P120" s="332"/>
      <c r="Q120" s="277"/>
      <c r="R120" s="140"/>
      <c r="S120" s="55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141"/>
      <c r="AH120" s="142"/>
      <c r="AI120" s="140"/>
      <c r="AJ120" s="140"/>
      <c r="AK120" s="141"/>
      <c r="AL120" s="141"/>
      <c r="AM120" s="141"/>
    </row>
    <row r="121" spans="1:39" ht="12.75" customHeight="1">
      <c r="A121" s="390"/>
      <c r="B121" s="391"/>
      <c r="C121" s="285"/>
      <c r="D121" s="285"/>
      <c r="E121" s="390"/>
      <c r="F121" s="390"/>
      <c r="G121" s="390"/>
      <c r="H121" s="390"/>
      <c r="I121" s="392"/>
      <c r="J121" s="392"/>
      <c r="K121" s="390"/>
      <c r="L121" s="361"/>
      <c r="M121" s="373"/>
      <c r="N121" s="390"/>
      <c r="O121" s="392"/>
      <c r="P121" s="391"/>
      <c r="Q121" s="277"/>
      <c r="R121" s="140"/>
      <c r="S121" s="55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141"/>
      <c r="AH121" s="142"/>
      <c r="AI121" s="140"/>
      <c r="AJ121" s="140"/>
      <c r="AK121" s="141"/>
      <c r="AL121" s="141"/>
      <c r="AM121" s="141"/>
    </row>
    <row r="122" spans="1:39" ht="12.75" customHeight="1">
      <c r="A122" s="390"/>
      <c r="B122" s="391"/>
      <c r="C122" s="285"/>
      <c r="D122" s="285"/>
      <c r="E122" s="390"/>
      <c r="F122" s="390"/>
      <c r="G122" s="390"/>
      <c r="H122" s="390"/>
      <c r="I122" s="392"/>
      <c r="J122" s="392"/>
      <c r="K122" s="390"/>
      <c r="L122" s="361"/>
      <c r="M122" s="373"/>
      <c r="N122" s="390"/>
      <c r="O122" s="392"/>
      <c r="P122" s="391"/>
      <c r="Q122" s="277"/>
      <c r="R122" s="140"/>
      <c r="S122" s="55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141"/>
      <c r="AH122" s="142"/>
      <c r="AI122" s="140"/>
      <c r="AJ122" s="140"/>
      <c r="AK122" s="141"/>
      <c r="AL122" s="141"/>
      <c r="AM122" s="141"/>
    </row>
    <row r="123" spans="1:39" ht="12.75" customHeight="1">
      <c r="A123" s="220"/>
      <c r="B123" s="332"/>
      <c r="C123" s="285"/>
      <c r="D123" s="285"/>
      <c r="E123" s="220"/>
      <c r="F123" s="220"/>
      <c r="G123" s="220"/>
      <c r="H123" s="220"/>
      <c r="I123" s="222"/>
      <c r="J123" s="222"/>
      <c r="K123" s="220"/>
      <c r="L123" s="361"/>
      <c r="M123" s="373"/>
      <c r="N123" s="220"/>
      <c r="O123" s="222"/>
      <c r="P123" s="332"/>
      <c r="Q123" s="277"/>
      <c r="R123" s="140"/>
      <c r="S123" s="55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141"/>
      <c r="AH123" s="142"/>
      <c r="AI123" s="140"/>
      <c r="AJ123" s="140"/>
      <c r="AK123" s="141"/>
      <c r="AL123" s="141"/>
      <c r="AM123" s="141"/>
    </row>
    <row r="124" spans="1:39" ht="38.25" customHeight="1">
      <c r="A124" s="93" t="s">
        <v>616</v>
      </c>
      <c r="B124" s="148"/>
      <c r="C124" s="148"/>
      <c r="D124" s="149"/>
      <c r="E124" s="129"/>
      <c r="F124" s="6"/>
      <c r="G124" s="6"/>
      <c r="H124" s="130"/>
      <c r="I124" s="150"/>
      <c r="J124" s="1"/>
      <c r="K124" s="6"/>
      <c r="L124" s="6"/>
      <c r="M124" s="6"/>
      <c r="N124" s="1"/>
      <c r="O124" s="1"/>
      <c r="R124" s="1"/>
      <c r="S124" s="6"/>
      <c r="T124" s="1"/>
      <c r="U124" s="1"/>
      <c r="V124" s="1"/>
      <c r="W124" s="1"/>
      <c r="X124" s="1"/>
      <c r="Y124" s="6"/>
      <c r="Z124" s="1"/>
      <c r="AA124" s="1"/>
      <c r="AB124" s="1"/>
      <c r="AC124" s="1"/>
      <c r="AD124" s="1"/>
      <c r="AE124" s="6"/>
      <c r="AF124" s="1"/>
      <c r="AG124" s="1"/>
      <c r="AH124" s="1"/>
      <c r="AI124" s="1"/>
      <c r="AJ124" s="1"/>
      <c r="AK124" s="6"/>
      <c r="AL124" s="1"/>
    </row>
    <row r="125" spans="1:39" ht="38.25">
      <c r="A125" s="94" t="s">
        <v>16</v>
      </c>
      <c r="B125" s="95" t="s">
        <v>566</v>
      </c>
      <c r="C125" s="95"/>
      <c r="D125" s="96" t="s">
        <v>578</v>
      </c>
      <c r="E125" s="95" t="s">
        <v>579</v>
      </c>
      <c r="F125" s="95" t="s">
        <v>580</v>
      </c>
      <c r="G125" s="95" t="s">
        <v>581</v>
      </c>
      <c r="H125" s="95" t="s">
        <v>582</v>
      </c>
      <c r="I125" s="95" t="s">
        <v>583</v>
      </c>
      <c r="J125" s="94" t="s">
        <v>584</v>
      </c>
      <c r="K125" s="133" t="s">
        <v>602</v>
      </c>
      <c r="L125" s="134" t="s">
        <v>586</v>
      </c>
      <c r="M125" s="97" t="s">
        <v>587</v>
      </c>
      <c r="N125" s="95" t="s">
        <v>588</v>
      </c>
      <c r="O125" s="96" t="s">
        <v>589</v>
      </c>
      <c r="P125" s="231" t="s">
        <v>590</v>
      </c>
      <c r="Q125" s="233" t="s">
        <v>891</v>
      </c>
      <c r="R125" s="37"/>
      <c r="S125" s="6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  <c r="AM125" s="37"/>
    </row>
    <row r="126" spans="1:39" ht="14.25" customHeight="1">
      <c r="A126" s="314">
        <v>1</v>
      </c>
      <c r="B126" s="374">
        <v>45169</v>
      </c>
      <c r="C126" s="315"/>
      <c r="D126" s="315" t="s">
        <v>871</v>
      </c>
      <c r="E126" s="314" t="s">
        <v>591</v>
      </c>
      <c r="F126" s="314">
        <v>422.5</v>
      </c>
      <c r="G126" s="314">
        <v>350</v>
      </c>
      <c r="H126" s="314">
        <v>487.5</v>
      </c>
      <c r="I126" s="314" t="s">
        <v>872</v>
      </c>
      <c r="J126" s="327" t="s">
        <v>960</v>
      </c>
      <c r="K126" s="327">
        <f t="shared" ref="K126" si="85">H126-F126</f>
        <v>65</v>
      </c>
      <c r="L126" s="328">
        <f>(F126*-0.3)/100</f>
        <v>-1.2675000000000001</v>
      </c>
      <c r="M126" s="329">
        <f t="shared" ref="M126" si="86">(K126+L126)/F126</f>
        <v>0.15084615384615385</v>
      </c>
      <c r="N126" s="327" t="s">
        <v>594</v>
      </c>
      <c r="O126" s="330">
        <v>45251</v>
      </c>
      <c r="P126" s="323"/>
      <c r="Q126" s="221"/>
      <c r="R126" s="37"/>
      <c r="S126" s="37" t="s">
        <v>593</v>
      </c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37"/>
      <c r="AM126" s="37"/>
    </row>
    <row r="127" spans="1:39" ht="14.25" customHeight="1">
      <c r="A127" s="314">
        <v>2</v>
      </c>
      <c r="B127" s="374">
        <v>45173</v>
      </c>
      <c r="C127" s="315"/>
      <c r="D127" s="315" t="s">
        <v>168</v>
      </c>
      <c r="E127" s="314" t="s">
        <v>984</v>
      </c>
      <c r="F127" s="314">
        <v>5125</v>
      </c>
      <c r="G127" s="314">
        <v>4770</v>
      </c>
      <c r="H127" s="314">
        <v>5625</v>
      </c>
      <c r="I127" s="314" t="s">
        <v>873</v>
      </c>
      <c r="J127" s="327" t="s">
        <v>1034</v>
      </c>
      <c r="K127" s="327">
        <f t="shared" ref="K127" si="87">H127-F127</f>
        <v>500</v>
      </c>
      <c r="L127" s="328">
        <f>(F127*-0.3)/100</f>
        <v>-15.375</v>
      </c>
      <c r="M127" s="329">
        <f t="shared" ref="M127" si="88">(K127+L127)/F127</f>
        <v>9.4560975609756098E-2</v>
      </c>
      <c r="N127" s="327" t="s">
        <v>594</v>
      </c>
      <c r="O127" s="330">
        <v>45250</v>
      </c>
      <c r="P127" s="323"/>
      <c r="Q127" s="221">
        <v>45217</v>
      </c>
      <c r="R127" s="37"/>
      <c r="S127" s="37" t="s">
        <v>593</v>
      </c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37"/>
      <c r="AM127" s="37"/>
    </row>
    <row r="128" spans="1:39" ht="14.25" customHeight="1">
      <c r="A128" s="98">
        <v>3</v>
      </c>
      <c r="B128" s="99">
        <v>45252</v>
      </c>
      <c r="C128" s="143"/>
      <c r="D128" s="143" t="s">
        <v>1067</v>
      </c>
      <c r="E128" s="98" t="s">
        <v>591</v>
      </c>
      <c r="F128" s="98" t="s">
        <v>1068</v>
      </c>
      <c r="G128" s="98">
        <v>2480</v>
      </c>
      <c r="H128" s="98"/>
      <c r="I128" s="98" t="s">
        <v>1069</v>
      </c>
      <c r="J128" s="100" t="s">
        <v>592</v>
      </c>
      <c r="K128" s="100"/>
      <c r="L128" s="101"/>
      <c r="M128" s="377"/>
      <c r="N128" s="372"/>
      <c r="O128" s="378"/>
      <c r="P128" s="379"/>
      <c r="Q128" s="221"/>
      <c r="R128" s="37"/>
      <c r="S128" s="37" t="s">
        <v>593</v>
      </c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37"/>
      <c r="AM128" s="37"/>
    </row>
    <row r="129" spans="1:39" ht="14.25" customHeight="1">
      <c r="A129" s="98"/>
      <c r="B129" s="99"/>
      <c r="C129" s="143"/>
      <c r="D129" s="143"/>
      <c r="E129" s="98"/>
      <c r="F129" s="98"/>
      <c r="G129" s="98"/>
      <c r="H129" s="98"/>
      <c r="I129" s="98"/>
      <c r="J129" s="100"/>
      <c r="K129" s="100"/>
      <c r="L129" s="376"/>
      <c r="M129" s="228"/>
      <c r="N129" s="222"/>
      <c r="O129" s="229"/>
      <c r="P129" s="221"/>
      <c r="Q129" s="221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37"/>
      <c r="AM129" s="37"/>
    </row>
    <row r="130" spans="1:39" ht="14.25" customHeight="1">
      <c r="A130" s="98"/>
      <c r="B130" s="99"/>
      <c r="C130" s="143"/>
      <c r="D130" s="143"/>
      <c r="E130" s="98"/>
      <c r="F130" s="98"/>
      <c r="G130" s="98"/>
      <c r="H130" s="98"/>
      <c r="I130" s="98"/>
      <c r="J130" s="100"/>
      <c r="K130" s="100"/>
      <c r="L130" s="376"/>
      <c r="M130" s="228"/>
      <c r="N130" s="222"/>
      <c r="O130" s="229"/>
      <c r="P130" s="221"/>
      <c r="Q130" s="221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37"/>
      <c r="AM130" s="37"/>
    </row>
    <row r="131" spans="1:39" ht="12.75" customHeight="1">
      <c r="A131" s="98"/>
      <c r="B131" s="99"/>
      <c r="C131" s="143"/>
      <c r="D131" s="143"/>
      <c r="E131" s="98"/>
      <c r="F131" s="98"/>
      <c r="G131" s="98"/>
      <c r="H131" s="98"/>
      <c r="I131" s="98"/>
      <c r="J131" s="100"/>
      <c r="K131" s="100"/>
      <c r="L131" s="376"/>
      <c r="M131" s="380"/>
      <c r="N131" s="222"/>
      <c r="O131" s="222"/>
      <c r="P131" s="221"/>
      <c r="Q131" s="221"/>
      <c r="S131" s="6"/>
      <c r="T131" s="1"/>
      <c r="U131" s="1"/>
      <c r="V131" s="1"/>
      <c r="W131" s="1"/>
      <c r="X131" s="1"/>
      <c r="Y131" s="1"/>
      <c r="Z131" s="1"/>
    </row>
    <row r="132" spans="1:39" ht="12.75" customHeight="1">
      <c r="A132" s="115" t="s">
        <v>595</v>
      </c>
      <c r="B132" s="115"/>
      <c r="C132" s="115"/>
      <c r="D132" s="115"/>
      <c r="E132" s="37"/>
      <c r="F132" s="122" t="s">
        <v>597</v>
      </c>
      <c r="G132" s="55"/>
      <c r="H132" s="55"/>
      <c r="I132" s="55"/>
      <c r="J132" s="6"/>
      <c r="K132" s="135"/>
      <c r="L132" s="136"/>
      <c r="M132" s="6"/>
      <c r="N132" s="105"/>
      <c r="O132" s="151"/>
      <c r="P132" s="1"/>
      <c r="Q132" s="244"/>
      <c r="R132" s="1"/>
      <c r="S132" s="6"/>
      <c r="T132" s="1"/>
      <c r="U132" s="1"/>
      <c r="V132" s="1"/>
      <c r="W132" s="1"/>
      <c r="X132" s="1"/>
      <c r="Y132" s="1"/>
      <c r="Z132" s="1"/>
      <c r="AA132" s="1"/>
    </row>
    <row r="133" spans="1:39" ht="12.75" customHeight="1">
      <c r="A133" s="121" t="s">
        <v>596</v>
      </c>
      <c r="B133" s="115"/>
      <c r="C133" s="115"/>
      <c r="D133" s="115"/>
      <c r="E133" s="6"/>
      <c r="F133" s="122" t="s">
        <v>600</v>
      </c>
      <c r="G133" s="6"/>
      <c r="H133" s="6" t="s">
        <v>618</v>
      </c>
      <c r="I133" s="6"/>
      <c r="J133" s="1"/>
      <c r="K133" s="6"/>
      <c r="L133" s="6"/>
      <c r="M133" s="6"/>
      <c r="N133" s="1"/>
      <c r="O133" s="1"/>
      <c r="R133" s="1"/>
      <c r="S133" s="6"/>
      <c r="T133" s="1"/>
      <c r="U133" s="1"/>
      <c r="V133" s="1"/>
      <c r="W133" s="1"/>
      <c r="X133" s="1"/>
      <c r="Y133" s="1"/>
      <c r="Z133" s="1"/>
      <c r="AA133" s="1"/>
    </row>
    <row r="134" spans="1:39" ht="12.75" customHeight="1">
      <c r="A134" s="121"/>
      <c r="B134" s="115"/>
      <c r="C134" s="115"/>
      <c r="D134" s="115"/>
      <c r="E134" s="6"/>
      <c r="F134" s="122"/>
      <c r="G134" s="6"/>
      <c r="H134" s="6"/>
      <c r="I134" s="6"/>
      <c r="J134" s="1"/>
      <c r="K134" s="6"/>
      <c r="L134" s="6"/>
      <c r="M134" s="6"/>
      <c r="N134" s="1"/>
      <c r="O134" s="1"/>
      <c r="R134" s="1"/>
      <c r="S134" s="55"/>
      <c r="T134" s="1"/>
      <c r="U134" s="1"/>
      <c r="V134" s="1"/>
      <c r="W134" s="1"/>
      <c r="X134" s="1"/>
      <c r="Y134" s="1"/>
      <c r="Z134" s="1"/>
      <c r="AA134" s="1"/>
    </row>
    <row r="135" spans="1:39" ht="12.75" customHeight="1">
      <c r="A135" s="121"/>
      <c r="B135" s="115"/>
      <c r="C135" s="115"/>
      <c r="D135" s="115"/>
      <c r="E135" s="6"/>
      <c r="F135" s="122"/>
      <c r="G135" s="55"/>
      <c r="H135" s="37"/>
      <c r="I135" s="55"/>
      <c r="J135" s="6"/>
      <c r="K135" s="135"/>
      <c r="L135" s="136"/>
      <c r="M135" s="6"/>
      <c r="N135" s="105"/>
      <c r="O135" s="137"/>
      <c r="P135" s="1"/>
      <c r="Q135" s="244"/>
      <c r="R135" s="1"/>
      <c r="S135" s="6"/>
      <c r="T135" s="1"/>
      <c r="U135" s="1"/>
      <c r="V135" s="1"/>
      <c r="W135" s="1"/>
      <c r="X135" s="1"/>
      <c r="Y135" s="1"/>
      <c r="Z135" s="1"/>
      <c r="AA135" s="1"/>
    </row>
    <row r="136" spans="1:39" ht="12.75" customHeight="1">
      <c r="A136" s="121"/>
      <c r="B136" s="115"/>
      <c r="C136" s="115"/>
      <c r="D136" s="115"/>
      <c r="E136" s="6"/>
      <c r="F136" s="122"/>
      <c r="G136" s="55"/>
      <c r="H136" s="37"/>
      <c r="I136" s="55"/>
      <c r="J136" s="6"/>
      <c r="K136" s="135"/>
      <c r="L136" s="136"/>
      <c r="M136" s="6"/>
      <c r="N136" s="105"/>
      <c r="O136" s="137"/>
      <c r="P136" s="1"/>
      <c r="Q136" s="244"/>
      <c r="R136" s="1"/>
      <c r="S136" s="6"/>
      <c r="T136" s="1"/>
      <c r="U136" s="1"/>
      <c r="V136" s="1"/>
      <c r="W136" s="1"/>
      <c r="X136" s="1"/>
      <c r="Y136" s="1"/>
      <c r="Z136" s="1"/>
      <c r="AA136" s="1"/>
    </row>
    <row r="137" spans="1:39" ht="12.75" customHeight="1">
      <c r="A137" s="121"/>
      <c r="B137" s="115"/>
      <c r="C137" s="115"/>
      <c r="D137" s="115"/>
      <c r="E137" s="6"/>
      <c r="F137" s="122"/>
      <c r="G137" s="55"/>
      <c r="H137" s="37"/>
      <c r="I137" s="55"/>
      <c r="J137" s="6"/>
      <c r="K137" s="135"/>
      <c r="L137" s="136"/>
      <c r="M137" s="6"/>
      <c r="N137" s="105"/>
      <c r="O137" s="137"/>
      <c r="P137" s="1"/>
      <c r="Q137" s="244"/>
      <c r="R137" s="1"/>
      <c r="S137" s="6"/>
      <c r="T137" s="1"/>
      <c r="U137" s="1"/>
      <c r="V137" s="1"/>
      <c r="W137" s="1"/>
      <c r="X137" s="1"/>
      <c r="Y137" s="1"/>
      <c r="Z137" s="1"/>
      <c r="AA137" s="1"/>
    </row>
    <row r="138" spans="1:39" ht="12.75" customHeight="1">
      <c r="A138" s="121"/>
      <c r="B138" s="115"/>
      <c r="C138" s="115"/>
      <c r="D138" s="115"/>
      <c r="E138" s="6"/>
      <c r="F138" s="122"/>
      <c r="G138" s="55"/>
      <c r="H138" s="37"/>
      <c r="I138" s="55"/>
      <c r="J138" s="6"/>
      <c r="K138" s="135"/>
      <c r="L138" s="136"/>
      <c r="M138" s="6"/>
      <c r="N138" s="105"/>
      <c r="O138" s="137"/>
      <c r="P138" s="1"/>
      <c r="Q138" s="244"/>
      <c r="R138" s="1"/>
      <c r="S138" s="6"/>
      <c r="T138" s="1"/>
      <c r="U138" s="1"/>
      <c r="V138" s="1"/>
      <c r="W138" s="1"/>
      <c r="X138" s="1"/>
      <c r="Y138" s="1"/>
      <c r="Z138" s="1"/>
      <c r="AA138" s="1"/>
    </row>
    <row r="139" spans="1:39" ht="12.75" customHeight="1">
      <c r="A139" s="121"/>
      <c r="B139" s="115"/>
      <c r="C139" s="115"/>
      <c r="D139" s="115"/>
      <c r="E139" s="6"/>
      <c r="F139" s="122"/>
      <c r="G139" s="55"/>
      <c r="H139" s="37"/>
      <c r="I139" s="55"/>
      <c r="J139" s="6"/>
      <c r="K139" s="135"/>
      <c r="L139" s="136"/>
      <c r="M139" s="6"/>
      <c r="N139" s="105"/>
      <c r="O139" s="137"/>
      <c r="P139" s="1"/>
      <c r="Q139" s="244"/>
      <c r="R139" s="1"/>
      <c r="S139" s="6"/>
      <c r="T139" s="1"/>
      <c r="U139" s="1"/>
      <c r="V139" s="1"/>
      <c r="W139" s="1"/>
      <c r="X139" s="1"/>
      <c r="Y139" s="1"/>
      <c r="Z139" s="1"/>
      <c r="AA139" s="1"/>
    </row>
    <row r="140" spans="1:39" ht="12.75" customHeight="1">
      <c r="A140" s="121"/>
      <c r="B140" s="115"/>
      <c r="C140" s="115"/>
      <c r="D140" s="115"/>
      <c r="E140" s="6"/>
      <c r="F140" s="122"/>
      <c r="G140" s="55"/>
      <c r="H140" s="37"/>
      <c r="I140" s="55"/>
      <c r="J140" s="6"/>
      <c r="K140" s="135"/>
      <c r="L140" s="136"/>
      <c r="M140" s="6"/>
      <c r="N140" s="105"/>
      <c r="O140" s="137"/>
      <c r="P140" s="1"/>
      <c r="Q140" s="244"/>
      <c r="R140" s="1"/>
      <c r="S140" s="6"/>
      <c r="T140" s="1"/>
      <c r="U140" s="1"/>
      <c r="V140" s="1"/>
      <c r="W140" s="1"/>
      <c r="X140" s="1"/>
      <c r="Y140" s="1"/>
      <c r="Z140" s="1"/>
      <c r="AA140" s="1"/>
    </row>
    <row r="141" spans="1:39" ht="12.75" customHeight="1">
      <c r="A141" s="55"/>
      <c r="B141" s="104"/>
      <c r="C141" s="104"/>
      <c r="D141" s="37"/>
      <c r="E141" s="55"/>
      <c r="F141" s="55"/>
      <c r="G141" s="55"/>
      <c r="H141" s="37"/>
      <c r="I141" s="55"/>
      <c r="J141" s="6"/>
      <c r="K141" s="135"/>
      <c r="L141" s="136"/>
      <c r="M141" s="6"/>
      <c r="N141" s="105"/>
      <c r="O141" s="137"/>
      <c r="P141" s="1"/>
      <c r="Q141" s="244"/>
      <c r="R141" s="1"/>
      <c r="S141" s="6"/>
      <c r="T141" s="1"/>
      <c r="U141" s="1"/>
      <c r="V141" s="1"/>
      <c r="W141" s="1"/>
      <c r="X141" s="1"/>
      <c r="Y141" s="1"/>
      <c r="Z141" s="1"/>
      <c r="AA141" s="1"/>
    </row>
    <row r="142" spans="1:39" ht="38.25" customHeight="1">
      <c r="A142" s="37"/>
      <c r="B142" s="152" t="s">
        <v>619</v>
      </c>
      <c r="C142" s="152"/>
      <c r="D142" s="152"/>
      <c r="E142" s="152"/>
      <c r="F142" s="6"/>
      <c r="G142" s="6"/>
      <c r="H142" s="131"/>
      <c r="I142" s="6"/>
      <c r="J142" s="131"/>
      <c r="K142" s="132"/>
      <c r="L142" s="6"/>
      <c r="M142" s="6"/>
      <c r="N142" s="1"/>
      <c r="O142" s="1"/>
      <c r="P142" s="1"/>
      <c r="Q142" s="244"/>
      <c r="R142" s="1"/>
      <c r="S142" s="6"/>
      <c r="T142" s="1"/>
      <c r="U142" s="1"/>
      <c r="V142" s="1"/>
      <c r="W142" s="1"/>
      <c r="X142" s="1"/>
      <c r="Y142" s="1"/>
      <c r="Z142" s="1"/>
      <c r="AA142" s="1"/>
    </row>
    <row r="143" spans="1:39" ht="12.75" customHeight="1">
      <c r="A143" s="94" t="s">
        <v>16</v>
      </c>
      <c r="B143" s="95" t="s">
        <v>566</v>
      </c>
      <c r="C143" s="95"/>
      <c r="D143" s="96" t="s">
        <v>578</v>
      </c>
      <c r="E143" s="95" t="s">
        <v>579</v>
      </c>
      <c r="F143" s="95" t="s">
        <v>580</v>
      </c>
      <c r="G143" s="95" t="s">
        <v>620</v>
      </c>
      <c r="H143" s="95" t="s">
        <v>621</v>
      </c>
      <c r="I143" s="95" t="s">
        <v>583</v>
      </c>
      <c r="J143" s="153" t="s">
        <v>584</v>
      </c>
      <c r="K143" s="95" t="s">
        <v>585</v>
      </c>
      <c r="L143" s="95" t="s">
        <v>622</v>
      </c>
      <c r="M143" s="95" t="s">
        <v>588</v>
      </c>
      <c r="N143" s="96" t="s">
        <v>589</v>
      </c>
      <c r="O143" s="1"/>
      <c r="P143" s="1"/>
      <c r="Q143" s="244"/>
      <c r="R143" s="1"/>
      <c r="S143" s="6"/>
      <c r="T143" s="1"/>
      <c r="U143" s="1"/>
      <c r="V143" s="1"/>
      <c r="W143" s="1"/>
      <c r="X143" s="1"/>
      <c r="Y143" s="1"/>
      <c r="Z143" s="1"/>
      <c r="AA143" s="1"/>
    </row>
    <row r="144" spans="1:39" ht="12.75" customHeight="1">
      <c r="A144" s="154">
        <v>1</v>
      </c>
      <c r="B144" s="155">
        <v>41579</v>
      </c>
      <c r="C144" s="155"/>
      <c r="D144" s="156" t="s">
        <v>623</v>
      </c>
      <c r="E144" s="157" t="s">
        <v>591</v>
      </c>
      <c r="F144" s="158">
        <v>82</v>
      </c>
      <c r="G144" s="157" t="s">
        <v>624</v>
      </c>
      <c r="H144" s="157">
        <v>100</v>
      </c>
      <c r="I144" s="159">
        <v>100</v>
      </c>
      <c r="J144" s="160" t="s">
        <v>625</v>
      </c>
      <c r="K144" s="161">
        <f t="shared" ref="K144:K196" si="89">H144-F144</f>
        <v>18</v>
      </c>
      <c r="L144" s="162">
        <f t="shared" ref="L144:L196" si="90">K144/F144</f>
        <v>0.21951219512195122</v>
      </c>
      <c r="M144" s="157" t="s">
        <v>594</v>
      </c>
      <c r="N144" s="163">
        <v>42657</v>
      </c>
      <c r="O144" s="1"/>
      <c r="P144" s="1"/>
      <c r="Q144" s="244"/>
      <c r="R144" s="1"/>
      <c r="S144" s="6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>
      <c r="A145" s="154">
        <v>2</v>
      </c>
      <c r="B145" s="155">
        <v>41794</v>
      </c>
      <c r="C145" s="155"/>
      <c r="D145" s="156" t="s">
        <v>626</v>
      </c>
      <c r="E145" s="157" t="s">
        <v>603</v>
      </c>
      <c r="F145" s="158">
        <v>257</v>
      </c>
      <c r="G145" s="157" t="s">
        <v>624</v>
      </c>
      <c r="H145" s="157">
        <v>300</v>
      </c>
      <c r="I145" s="159">
        <v>300</v>
      </c>
      <c r="J145" s="160" t="s">
        <v>625</v>
      </c>
      <c r="K145" s="161">
        <f t="shared" si="89"/>
        <v>43</v>
      </c>
      <c r="L145" s="162">
        <f t="shared" si="90"/>
        <v>0.16731517509727625</v>
      </c>
      <c r="M145" s="157" t="s">
        <v>594</v>
      </c>
      <c r="N145" s="163">
        <v>41822</v>
      </c>
      <c r="O145" s="1"/>
      <c r="P145" s="1"/>
      <c r="Q145" s="244"/>
      <c r="R145" s="1"/>
      <c r="S145" s="6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>
      <c r="A146" s="154">
        <v>3</v>
      </c>
      <c r="B146" s="155">
        <v>41828</v>
      </c>
      <c r="C146" s="155"/>
      <c r="D146" s="156" t="s">
        <v>627</v>
      </c>
      <c r="E146" s="157" t="s">
        <v>603</v>
      </c>
      <c r="F146" s="158">
        <v>393</v>
      </c>
      <c r="G146" s="157" t="s">
        <v>624</v>
      </c>
      <c r="H146" s="157">
        <v>468</v>
      </c>
      <c r="I146" s="159">
        <v>468</v>
      </c>
      <c r="J146" s="160" t="s">
        <v>625</v>
      </c>
      <c r="K146" s="161">
        <f t="shared" si="89"/>
        <v>75</v>
      </c>
      <c r="L146" s="162">
        <f t="shared" si="90"/>
        <v>0.19083969465648856</v>
      </c>
      <c r="M146" s="157" t="s">
        <v>594</v>
      </c>
      <c r="N146" s="163">
        <v>41863</v>
      </c>
      <c r="O146" s="1"/>
      <c r="P146" s="1"/>
      <c r="Q146" s="244"/>
      <c r="R146" s="1"/>
      <c r="S146" s="6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>
      <c r="A147" s="154">
        <v>4</v>
      </c>
      <c r="B147" s="155">
        <v>41857</v>
      </c>
      <c r="C147" s="155"/>
      <c r="D147" s="156" t="s">
        <v>628</v>
      </c>
      <c r="E147" s="157" t="s">
        <v>603</v>
      </c>
      <c r="F147" s="158">
        <v>205</v>
      </c>
      <c r="G147" s="157" t="s">
        <v>624</v>
      </c>
      <c r="H147" s="157">
        <v>275</v>
      </c>
      <c r="I147" s="159">
        <v>250</v>
      </c>
      <c r="J147" s="160" t="s">
        <v>625</v>
      </c>
      <c r="K147" s="161">
        <f t="shared" si="89"/>
        <v>70</v>
      </c>
      <c r="L147" s="162">
        <f t="shared" si="90"/>
        <v>0.34146341463414637</v>
      </c>
      <c r="M147" s="157" t="s">
        <v>594</v>
      </c>
      <c r="N147" s="163">
        <v>41962</v>
      </c>
      <c r="O147" s="1"/>
      <c r="P147" s="1"/>
      <c r="Q147" s="244"/>
      <c r="R147" s="1"/>
      <c r="S147" s="6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>
      <c r="A148" s="154">
        <v>5</v>
      </c>
      <c r="B148" s="155">
        <v>41886</v>
      </c>
      <c r="C148" s="155"/>
      <c r="D148" s="156" t="s">
        <v>629</v>
      </c>
      <c r="E148" s="157" t="s">
        <v>603</v>
      </c>
      <c r="F148" s="158">
        <v>162</v>
      </c>
      <c r="G148" s="157" t="s">
        <v>624</v>
      </c>
      <c r="H148" s="157">
        <v>190</v>
      </c>
      <c r="I148" s="159">
        <v>190</v>
      </c>
      <c r="J148" s="160" t="s">
        <v>625</v>
      </c>
      <c r="K148" s="161">
        <f t="shared" si="89"/>
        <v>28</v>
      </c>
      <c r="L148" s="162">
        <f t="shared" si="90"/>
        <v>0.1728395061728395</v>
      </c>
      <c r="M148" s="157" t="s">
        <v>594</v>
      </c>
      <c r="N148" s="163">
        <v>42006</v>
      </c>
      <c r="O148" s="1"/>
      <c r="P148" s="1"/>
      <c r="Q148" s="244"/>
      <c r="R148" s="1"/>
      <c r="S148" s="6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154">
        <v>6</v>
      </c>
      <c r="B149" s="155">
        <v>41886</v>
      </c>
      <c r="C149" s="155"/>
      <c r="D149" s="156" t="s">
        <v>630</v>
      </c>
      <c r="E149" s="157" t="s">
        <v>603</v>
      </c>
      <c r="F149" s="158">
        <v>75</v>
      </c>
      <c r="G149" s="157" t="s">
        <v>624</v>
      </c>
      <c r="H149" s="157">
        <v>91.5</v>
      </c>
      <c r="I149" s="159" t="s">
        <v>617</v>
      </c>
      <c r="J149" s="160" t="s">
        <v>631</v>
      </c>
      <c r="K149" s="161">
        <f t="shared" si="89"/>
        <v>16.5</v>
      </c>
      <c r="L149" s="162">
        <f t="shared" si="90"/>
        <v>0.22</v>
      </c>
      <c r="M149" s="157" t="s">
        <v>594</v>
      </c>
      <c r="N149" s="163">
        <v>41954</v>
      </c>
      <c r="O149" s="1"/>
      <c r="P149" s="1"/>
      <c r="Q149" s="244"/>
      <c r="R149" s="1"/>
      <c r="S149" s="6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>
      <c r="A150" s="154">
        <v>7</v>
      </c>
      <c r="B150" s="155">
        <v>41913</v>
      </c>
      <c r="C150" s="155"/>
      <c r="D150" s="156" t="s">
        <v>632</v>
      </c>
      <c r="E150" s="157" t="s">
        <v>603</v>
      </c>
      <c r="F150" s="158">
        <v>850</v>
      </c>
      <c r="G150" s="157" t="s">
        <v>624</v>
      </c>
      <c r="H150" s="157">
        <v>982.5</v>
      </c>
      <c r="I150" s="159">
        <v>1050</v>
      </c>
      <c r="J150" s="160" t="s">
        <v>633</v>
      </c>
      <c r="K150" s="161">
        <f t="shared" si="89"/>
        <v>132.5</v>
      </c>
      <c r="L150" s="162">
        <f t="shared" si="90"/>
        <v>0.15588235294117647</v>
      </c>
      <c r="M150" s="157" t="s">
        <v>594</v>
      </c>
      <c r="N150" s="163">
        <v>42039</v>
      </c>
      <c r="O150" s="1"/>
      <c r="P150" s="1"/>
      <c r="Q150" s="244"/>
      <c r="R150" s="1"/>
      <c r="S150" s="6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154">
        <v>8</v>
      </c>
      <c r="B151" s="155">
        <v>41913</v>
      </c>
      <c r="C151" s="155"/>
      <c r="D151" s="156" t="s">
        <v>634</v>
      </c>
      <c r="E151" s="157" t="s">
        <v>603</v>
      </c>
      <c r="F151" s="158">
        <v>475</v>
      </c>
      <c r="G151" s="157" t="s">
        <v>624</v>
      </c>
      <c r="H151" s="157">
        <v>515</v>
      </c>
      <c r="I151" s="159">
        <v>600</v>
      </c>
      <c r="J151" s="160" t="s">
        <v>635</v>
      </c>
      <c r="K151" s="161">
        <f t="shared" si="89"/>
        <v>40</v>
      </c>
      <c r="L151" s="162">
        <f t="shared" si="90"/>
        <v>8.4210526315789472E-2</v>
      </c>
      <c r="M151" s="157" t="s">
        <v>594</v>
      </c>
      <c r="N151" s="163">
        <v>41939</v>
      </c>
      <c r="O151" s="1"/>
      <c r="P151" s="1"/>
      <c r="Q151" s="244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>
      <c r="A152" s="154">
        <v>9</v>
      </c>
      <c r="B152" s="155">
        <v>41913</v>
      </c>
      <c r="C152" s="155"/>
      <c r="D152" s="156" t="s">
        <v>636</v>
      </c>
      <c r="E152" s="157" t="s">
        <v>603</v>
      </c>
      <c r="F152" s="158">
        <v>86</v>
      </c>
      <c r="G152" s="157" t="s">
        <v>624</v>
      </c>
      <c r="H152" s="157">
        <v>99</v>
      </c>
      <c r="I152" s="159">
        <v>140</v>
      </c>
      <c r="J152" s="160" t="s">
        <v>637</v>
      </c>
      <c r="K152" s="161">
        <f t="shared" si="89"/>
        <v>13</v>
      </c>
      <c r="L152" s="162">
        <f t="shared" si="90"/>
        <v>0.15116279069767441</v>
      </c>
      <c r="M152" s="157" t="s">
        <v>594</v>
      </c>
      <c r="N152" s="163">
        <v>41939</v>
      </c>
      <c r="O152" s="1"/>
      <c r="P152" s="1"/>
      <c r="Q152" s="244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>
      <c r="A153" s="154">
        <v>10</v>
      </c>
      <c r="B153" s="155">
        <v>41926</v>
      </c>
      <c r="C153" s="155"/>
      <c r="D153" s="156" t="s">
        <v>638</v>
      </c>
      <c r="E153" s="157" t="s">
        <v>603</v>
      </c>
      <c r="F153" s="158">
        <v>496.6</v>
      </c>
      <c r="G153" s="157" t="s">
        <v>624</v>
      </c>
      <c r="H153" s="157">
        <v>621</v>
      </c>
      <c r="I153" s="159">
        <v>580</v>
      </c>
      <c r="J153" s="160" t="s">
        <v>625</v>
      </c>
      <c r="K153" s="161">
        <f t="shared" si="89"/>
        <v>124.39999999999998</v>
      </c>
      <c r="L153" s="162">
        <f t="shared" si="90"/>
        <v>0.25050342327829234</v>
      </c>
      <c r="M153" s="157" t="s">
        <v>594</v>
      </c>
      <c r="N153" s="163">
        <v>42605</v>
      </c>
      <c r="O153" s="1"/>
      <c r="P153" s="1"/>
      <c r="Q153" s="244"/>
      <c r="R153" s="1"/>
      <c r="S153" s="6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154">
        <v>11</v>
      </c>
      <c r="B154" s="155">
        <v>41926</v>
      </c>
      <c r="C154" s="155"/>
      <c r="D154" s="156" t="s">
        <v>639</v>
      </c>
      <c r="E154" s="157" t="s">
        <v>603</v>
      </c>
      <c r="F154" s="158">
        <v>2481.9</v>
      </c>
      <c r="G154" s="157" t="s">
        <v>624</v>
      </c>
      <c r="H154" s="157">
        <v>2840</v>
      </c>
      <c r="I154" s="159">
        <v>2870</v>
      </c>
      <c r="J154" s="160" t="s">
        <v>640</v>
      </c>
      <c r="K154" s="161">
        <f t="shared" si="89"/>
        <v>358.09999999999991</v>
      </c>
      <c r="L154" s="162">
        <f t="shared" si="90"/>
        <v>0.14428462065353154</v>
      </c>
      <c r="M154" s="157" t="s">
        <v>594</v>
      </c>
      <c r="N154" s="163">
        <v>42017</v>
      </c>
      <c r="O154" s="1"/>
      <c r="P154" s="1"/>
      <c r="Q154" s="244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>
      <c r="A155" s="154">
        <v>12</v>
      </c>
      <c r="B155" s="155">
        <v>41928</v>
      </c>
      <c r="C155" s="155"/>
      <c r="D155" s="156" t="s">
        <v>641</v>
      </c>
      <c r="E155" s="157" t="s">
        <v>603</v>
      </c>
      <c r="F155" s="158">
        <v>84.5</v>
      </c>
      <c r="G155" s="157" t="s">
        <v>624</v>
      </c>
      <c r="H155" s="157">
        <v>93</v>
      </c>
      <c r="I155" s="159">
        <v>110</v>
      </c>
      <c r="J155" s="160" t="s">
        <v>642</v>
      </c>
      <c r="K155" s="161">
        <f t="shared" si="89"/>
        <v>8.5</v>
      </c>
      <c r="L155" s="162">
        <f t="shared" si="90"/>
        <v>0.10059171597633136</v>
      </c>
      <c r="M155" s="157" t="s">
        <v>594</v>
      </c>
      <c r="N155" s="163">
        <v>41939</v>
      </c>
      <c r="O155" s="1"/>
      <c r="P155" s="1"/>
      <c r="Q155" s="244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>
      <c r="A156" s="154">
        <v>13</v>
      </c>
      <c r="B156" s="155">
        <v>41928</v>
      </c>
      <c r="C156" s="155"/>
      <c r="D156" s="156" t="s">
        <v>643</v>
      </c>
      <c r="E156" s="157" t="s">
        <v>603</v>
      </c>
      <c r="F156" s="158">
        <v>401</v>
      </c>
      <c r="G156" s="157" t="s">
        <v>624</v>
      </c>
      <c r="H156" s="157">
        <v>428</v>
      </c>
      <c r="I156" s="159">
        <v>450</v>
      </c>
      <c r="J156" s="160" t="s">
        <v>644</v>
      </c>
      <c r="K156" s="161">
        <f t="shared" si="89"/>
        <v>27</v>
      </c>
      <c r="L156" s="162">
        <f t="shared" si="90"/>
        <v>6.7331670822942641E-2</v>
      </c>
      <c r="M156" s="157" t="s">
        <v>594</v>
      </c>
      <c r="N156" s="163">
        <v>42020</v>
      </c>
      <c r="O156" s="1"/>
      <c r="P156" s="1"/>
      <c r="Q156" s="244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154">
        <v>14</v>
      </c>
      <c r="B157" s="155">
        <v>41928</v>
      </c>
      <c r="C157" s="155"/>
      <c r="D157" s="156" t="s">
        <v>645</v>
      </c>
      <c r="E157" s="157" t="s">
        <v>603</v>
      </c>
      <c r="F157" s="158">
        <v>101</v>
      </c>
      <c r="G157" s="157" t="s">
        <v>624</v>
      </c>
      <c r="H157" s="157">
        <v>112</v>
      </c>
      <c r="I157" s="159">
        <v>120</v>
      </c>
      <c r="J157" s="160" t="s">
        <v>646</v>
      </c>
      <c r="K157" s="161">
        <f t="shared" si="89"/>
        <v>11</v>
      </c>
      <c r="L157" s="162">
        <f t="shared" si="90"/>
        <v>0.10891089108910891</v>
      </c>
      <c r="M157" s="157" t="s">
        <v>594</v>
      </c>
      <c r="N157" s="163">
        <v>41939</v>
      </c>
      <c r="O157" s="1"/>
      <c r="P157" s="1"/>
      <c r="Q157" s="244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>
      <c r="A158" s="154">
        <v>15</v>
      </c>
      <c r="B158" s="155">
        <v>41954</v>
      </c>
      <c r="C158" s="155"/>
      <c r="D158" s="156" t="s">
        <v>647</v>
      </c>
      <c r="E158" s="157" t="s">
        <v>603</v>
      </c>
      <c r="F158" s="158">
        <v>59</v>
      </c>
      <c r="G158" s="157" t="s">
        <v>624</v>
      </c>
      <c r="H158" s="157">
        <v>76</v>
      </c>
      <c r="I158" s="159">
        <v>76</v>
      </c>
      <c r="J158" s="160" t="s">
        <v>625</v>
      </c>
      <c r="K158" s="161">
        <f t="shared" si="89"/>
        <v>17</v>
      </c>
      <c r="L158" s="162">
        <f t="shared" si="90"/>
        <v>0.28813559322033899</v>
      </c>
      <c r="M158" s="157" t="s">
        <v>594</v>
      </c>
      <c r="N158" s="163">
        <v>43032</v>
      </c>
      <c r="O158" s="1"/>
      <c r="P158" s="1"/>
      <c r="Q158" s="244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154">
        <v>16</v>
      </c>
      <c r="B159" s="155">
        <v>41954</v>
      </c>
      <c r="C159" s="155"/>
      <c r="D159" s="156" t="s">
        <v>636</v>
      </c>
      <c r="E159" s="157" t="s">
        <v>603</v>
      </c>
      <c r="F159" s="158">
        <v>99</v>
      </c>
      <c r="G159" s="157" t="s">
        <v>624</v>
      </c>
      <c r="H159" s="157">
        <v>120</v>
      </c>
      <c r="I159" s="159">
        <v>120</v>
      </c>
      <c r="J159" s="160" t="s">
        <v>613</v>
      </c>
      <c r="K159" s="161">
        <f t="shared" si="89"/>
        <v>21</v>
      </c>
      <c r="L159" s="162">
        <f t="shared" si="90"/>
        <v>0.21212121212121213</v>
      </c>
      <c r="M159" s="157" t="s">
        <v>594</v>
      </c>
      <c r="N159" s="163">
        <v>41960</v>
      </c>
      <c r="O159" s="1"/>
      <c r="P159" s="1"/>
      <c r="Q159" s="244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54">
        <v>17</v>
      </c>
      <c r="B160" s="155">
        <v>41956</v>
      </c>
      <c r="C160" s="155"/>
      <c r="D160" s="156" t="s">
        <v>648</v>
      </c>
      <c r="E160" s="157" t="s">
        <v>603</v>
      </c>
      <c r="F160" s="158">
        <v>22</v>
      </c>
      <c r="G160" s="157" t="s">
        <v>624</v>
      </c>
      <c r="H160" s="157">
        <v>33.549999999999997</v>
      </c>
      <c r="I160" s="159">
        <v>32</v>
      </c>
      <c r="J160" s="160" t="s">
        <v>649</v>
      </c>
      <c r="K160" s="161">
        <f t="shared" si="89"/>
        <v>11.549999999999997</v>
      </c>
      <c r="L160" s="162">
        <f t="shared" si="90"/>
        <v>0.52499999999999991</v>
      </c>
      <c r="M160" s="157" t="s">
        <v>594</v>
      </c>
      <c r="N160" s="163">
        <v>42188</v>
      </c>
      <c r="O160" s="1"/>
      <c r="P160" s="1"/>
      <c r="Q160" s="244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54">
        <v>18</v>
      </c>
      <c r="B161" s="155">
        <v>41976</v>
      </c>
      <c r="C161" s="155"/>
      <c r="D161" s="156" t="s">
        <v>650</v>
      </c>
      <c r="E161" s="157" t="s">
        <v>603</v>
      </c>
      <c r="F161" s="158">
        <v>440</v>
      </c>
      <c r="G161" s="157" t="s">
        <v>624</v>
      </c>
      <c r="H161" s="157">
        <v>520</v>
      </c>
      <c r="I161" s="159">
        <v>520</v>
      </c>
      <c r="J161" s="160" t="s">
        <v>651</v>
      </c>
      <c r="K161" s="161">
        <f t="shared" si="89"/>
        <v>80</v>
      </c>
      <c r="L161" s="162">
        <f t="shared" si="90"/>
        <v>0.18181818181818182</v>
      </c>
      <c r="M161" s="157" t="s">
        <v>594</v>
      </c>
      <c r="N161" s="163">
        <v>42208</v>
      </c>
      <c r="O161" s="1"/>
      <c r="P161" s="1"/>
      <c r="Q161" s="244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54">
        <v>19</v>
      </c>
      <c r="B162" s="155">
        <v>41976</v>
      </c>
      <c r="C162" s="155"/>
      <c r="D162" s="156" t="s">
        <v>652</v>
      </c>
      <c r="E162" s="157" t="s">
        <v>603</v>
      </c>
      <c r="F162" s="158">
        <v>360</v>
      </c>
      <c r="G162" s="157" t="s">
        <v>624</v>
      </c>
      <c r="H162" s="157">
        <v>427</v>
      </c>
      <c r="I162" s="159">
        <v>425</v>
      </c>
      <c r="J162" s="160" t="s">
        <v>653</v>
      </c>
      <c r="K162" s="161">
        <f t="shared" si="89"/>
        <v>67</v>
      </c>
      <c r="L162" s="162">
        <f t="shared" si="90"/>
        <v>0.18611111111111112</v>
      </c>
      <c r="M162" s="157" t="s">
        <v>594</v>
      </c>
      <c r="N162" s="163">
        <v>42058</v>
      </c>
      <c r="O162" s="1"/>
      <c r="P162" s="1"/>
      <c r="Q162" s="244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54">
        <v>20</v>
      </c>
      <c r="B163" s="155">
        <v>42012</v>
      </c>
      <c r="C163" s="155"/>
      <c r="D163" s="156" t="s">
        <v>654</v>
      </c>
      <c r="E163" s="157" t="s">
        <v>603</v>
      </c>
      <c r="F163" s="158">
        <v>360</v>
      </c>
      <c r="G163" s="157" t="s">
        <v>624</v>
      </c>
      <c r="H163" s="157">
        <v>455</v>
      </c>
      <c r="I163" s="159">
        <v>420</v>
      </c>
      <c r="J163" s="160" t="s">
        <v>655</v>
      </c>
      <c r="K163" s="161">
        <f t="shared" si="89"/>
        <v>95</v>
      </c>
      <c r="L163" s="162">
        <f t="shared" si="90"/>
        <v>0.2638888888888889</v>
      </c>
      <c r="M163" s="157" t="s">
        <v>594</v>
      </c>
      <c r="N163" s="163">
        <v>42024</v>
      </c>
      <c r="O163" s="1"/>
      <c r="P163" s="1"/>
      <c r="Q163" s="244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54">
        <v>21</v>
      </c>
      <c r="B164" s="155">
        <v>42012</v>
      </c>
      <c r="C164" s="155"/>
      <c r="D164" s="156" t="s">
        <v>656</v>
      </c>
      <c r="E164" s="157" t="s">
        <v>603</v>
      </c>
      <c r="F164" s="158">
        <v>130</v>
      </c>
      <c r="G164" s="157"/>
      <c r="H164" s="157">
        <v>175.5</v>
      </c>
      <c r="I164" s="159">
        <v>165</v>
      </c>
      <c r="J164" s="160" t="s">
        <v>657</v>
      </c>
      <c r="K164" s="161">
        <f t="shared" si="89"/>
        <v>45.5</v>
      </c>
      <c r="L164" s="162">
        <f t="shared" si="90"/>
        <v>0.35</v>
      </c>
      <c r="M164" s="157" t="s">
        <v>594</v>
      </c>
      <c r="N164" s="163">
        <v>43088</v>
      </c>
      <c r="O164" s="1"/>
      <c r="P164" s="1"/>
      <c r="Q164" s="244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54">
        <v>22</v>
      </c>
      <c r="B165" s="155">
        <v>42040</v>
      </c>
      <c r="C165" s="155"/>
      <c r="D165" s="156" t="s">
        <v>403</v>
      </c>
      <c r="E165" s="157" t="s">
        <v>591</v>
      </c>
      <c r="F165" s="158">
        <v>98</v>
      </c>
      <c r="G165" s="157"/>
      <c r="H165" s="157">
        <v>120</v>
      </c>
      <c r="I165" s="159">
        <v>120</v>
      </c>
      <c r="J165" s="160" t="s">
        <v>625</v>
      </c>
      <c r="K165" s="161">
        <f t="shared" si="89"/>
        <v>22</v>
      </c>
      <c r="L165" s="162">
        <f t="shared" si="90"/>
        <v>0.22448979591836735</v>
      </c>
      <c r="M165" s="157" t="s">
        <v>594</v>
      </c>
      <c r="N165" s="163">
        <v>42753</v>
      </c>
      <c r="O165" s="1"/>
      <c r="P165" s="1"/>
      <c r="Q165" s="244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54">
        <v>23</v>
      </c>
      <c r="B166" s="155">
        <v>42040</v>
      </c>
      <c r="C166" s="155"/>
      <c r="D166" s="156" t="s">
        <v>658</v>
      </c>
      <c r="E166" s="157" t="s">
        <v>591</v>
      </c>
      <c r="F166" s="158">
        <v>196</v>
      </c>
      <c r="G166" s="157"/>
      <c r="H166" s="157">
        <v>262</v>
      </c>
      <c r="I166" s="159">
        <v>255</v>
      </c>
      <c r="J166" s="160" t="s">
        <v>625</v>
      </c>
      <c r="K166" s="161">
        <f t="shared" si="89"/>
        <v>66</v>
      </c>
      <c r="L166" s="162">
        <f t="shared" si="90"/>
        <v>0.33673469387755101</v>
      </c>
      <c r="M166" s="157" t="s">
        <v>594</v>
      </c>
      <c r="N166" s="163">
        <v>42599</v>
      </c>
      <c r="O166" s="1"/>
      <c r="P166" s="1"/>
      <c r="Q166" s="244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64">
        <v>24</v>
      </c>
      <c r="B167" s="165">
        <v>42067</v>
      </c>
      <c r="C167" s="165"/>
      <c r="D167" s="166" t="s">
        <v>402</v>
      </c>
      <c r="E167" s="167" t="s">
        <v>591</v>
      </c>
      <c r="F167" s="168">
        <v>235</v>
      </c>
      <c r="G167" s="168"/>
      <c r="H167" s="169">
        <v>77</v>
      </c>
      <c r="I167" s="169" t="s">
        <v>659</v>
      </c>
      <c r="J167" s="170" t="s">
        <v>660</v>
      </c>
      <c r="K167" s="171">
        <f t="shared" si="89"/>
        <v>-158</v>
      </c>
      <c r="L167" s="172">
        <f t="shared" si="90"/>
        <v>-0.67234042553191486</v>
      </c>
      <c r="M167" s="168" t="s">
        <v>604</v>
      </c>
      <c r="N167" s="165">
        <v>43522</v>
      </c>
      <c r="O167" s="1"/>
      <c r="P167" s="1"/>
      <c r="Q167" s="244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54">
        <v>25</v>
      </c>
      <c r="B168" s="155">
        <v>42067</v>
      </c>
      <c r="C168" s="155"/>
      <c r="D168" s="156" t="s">
        <v>661</v>
      </c>
      <c r="E168" s="157" t="s">
        <v>591</v>
      </c>
      <c r="F168" s="158">
        <v>185</v>
      </c>
      <c r="G168" s="157"/>
      <c r="H168" s="157">
        <v>224</v>
      </c>
      <c r="I168" s="159" t="s">
        <v>662</v>
      </c>
      <c r="J168" s="160" t="s">
        <v>625</v>
      </c>
      <c r="K168" s="161">
        <f t="shared" si="89"/>
        <v>39</v>
      </c>
      <c r="L168" s="162">
        <f t="shared" si="90"/>
        <v>0.21081081081081082</v>
      </c>
      <c r="M168" s="157" t="s">
        <v>594</v>
      </c>
      <c r="N168" s="163">
        <v>42647</v>
      </c>
      <c r="O168" s="1"/>
      <c r="P168" s="1"/>
      <c r="Q168" s="244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64">
        <v>26</v>
      </c>
      <c r="B169" s="165">
        <v>42090</v>
      </c>
      <c r="C169" s="165"/>
      <c r="D169" s="173" t="s">
        <v>663</v>
      </c>
      <c r="E169" s="168" t="s">
        <v>591</v>
      </c>
      <c r="F169" s="168">
        <v>49.5</v>
      </c>
      <c r="G169" s="169"/>
      <c r="H169" s="169">
        <v>15.85</v>
      </c>
      <c r="I169" s="169">
        <v>67</v>
      </c>
      <c r="J169" s="170" t="s">
        <v>664</v>
      </c>
      <c r="K169" s="169">
        <f t="shared" si="89"/>
        <v>-33.65</v>
      </c>
      <c r="L169" s="174">
        <f t="shared" si="90"/>
        <v>-0.67979797979797973</v>
      </c>
      <c r="M169" s="168" t="s">
        <v>604</v>
      </c>
      <c r="N169" s="175">
        <v>43627</v>
      </c>
      <c r="O169" s="1"/>
      <c r="P169" s="1"/>
      <c r="Q169" s="244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54">
        <v>27</v>
      </c>
      <c r="B170" s="155">
        <v>42093</v>
      </c>
      <c r="C170" s="155"/>
      <c r="D170" s="156" t="s">
        <v>665</v>
      </c>
      <c r="E170" s="157" t="s">
        <v>591</v>
      </c>
      <c r="F170" s="158">
        <v>183.5</v>
      </c>
      <c r="G170" s="157"/>
      <c r="H170" s="157">
        <v>219</v>
      </c>
      <c r="I170" s="159">
        <v>218</v>
      </c>
      <c r="J170" s="160" t="s">
        <v>666</v>
      </c>
      <c r="K170" s="161">
        <f t="shared" si="89"/>
        <v>35.5</v>
      </c>
      <c r="L170" s="162">
        <f t="shared" si="90"/>
        <v>0.19346049046321526</v>
      </c>
      <c r="M170" s="157" t="s">
        <v>594</v>
      </c>
      <c r="N170" s="163">
        <v>42103</v>
      </c>
      <c r="O170" s="1"/>
      <c r="P170" s="1"/>
      <c r="Q170" s="244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54">
        <v>28</v>
      </c>
      <c r="B171" s="155">
        <v>42114</v>
      </c>
      <c r="C171" s="155"/>
      <c r="D171" s="156" t="s">
        <v>667</v>
      </c>
      <c r="E171" s="157" t="s">
        <v>591</v>
      </c>
      <c r="F171" s="158">
        <f>(227+237)/2</f>
        <v>232</v>
      </c>
      <c r="G171" s="157"/>
      <c r="H171" s="157">
        <v>298</v>
      </c>
      <c r="I171" s="159">
        <v>298</v>
      </c>
      <c r="J171" s="160" t="s">
        <v>625</v>
      </c>
      <c r="K171" s="161">
        <f t="shared" si="89"/>
        <v>66</v>
      </c>
      <c r="L171" s="162">
        <f t="shared" si="90"/>
        <v>0.28448275862068967</v>
      </c>
      <c r="M171" s="157" t="s">
        <v>594</v>
      </c>
      <c r="N171" s="163">
        <v>42823</v>
      </c>
      <c r="O171" s="1"/>
      <c r="P171" s="1"/>
      <c r="Q171" s="244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54">
        <v>29</v>
      </c>
      <c r="B172" s="155">
        <v>42128</v>
      </c>
      <c r="C172" s="155"/>
      <c r="D172" s="156" t="s">
        <v>668</v>
      </c>
      <c r="E172" s="157" t="s">
        <v>603</v>
      </c>
      <c r="F172" s="158">
        <v>385</v>
      </c>
      <c r="G172" s="157"/>
      <c r="H172" s="157">
        <f>212.5+331</f>
        <v>543.5</v>
      </c>
      <c r="I172" s="159">
        <v>510</v>
      </c>
      <c r="J172" s="160" t="s">
        <v>669</v>
      </c>
      <c r="K172" s="161">
        <f t="shared" si="89"/>
        <v>158.5</v>
      </c>
      <c r="L172" s="162">
        <f t="shared" si="90"/>
        <v>0.41168831168831171</v>
      </c>
      <c r="M172" s="157" t="s">
        <v>594</v>
      </c>
      <c r="N172" s="163">
        <v>42235</v>
      </c>
      <c r="O172" s="1"/>
      <c r="P172" s="1"/>
      <c r="Q172" s="244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54">
        <v>30</v>
      </c>
      <c r="B173" s="155">
        <v>42128</v>
      </c>
      <c r="C173" s="155"/>
      <c r="D173" s="156" t="s">
        <v>670</v>
      </c>
      <c r="E173" s="157" t="s">
        <v>603</v>
      </c>
      <c r="F173" s="158">
        <v>115.5</v>
      </c>
      <c r="G173" s="157"/>
      <c r="H173" s="157">
        <v>146</v>
      </c>
      <c r="I173" s="159">
        <v>142</v>
      </c>
      <c r="J173" s="160" t="s">
        <v>671</v>
      </c>
      <c r="K173" s="161">
        <f t="shared" si="89"/>
        <v>30.5</v>
      </c>
      <c r="L173" s="162">
        <f t="shared" si="90"/>
        <v>0.26406926406926406</v>
      </c>
      <c r="M173" s="157" t="s">
        <v>594</v>
      </c>
      <c r="N173" s="163">
        <v>42202</v>
      </c>
      <c r="O173" s="1"/>
      <c r="P173" s="1"/>
      <c r="Q173" s="244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54">
        <v>31</v>
      </c>
      <c r="B174" s="155">
        <v>42151</v>
      </c>
      <c r="C174" s="155"/>
      <c r="D174" s="156" t="s">
        <v>540</v>
      </c>
      <c r="E174" s="157" t="s">
        <v>603</v>
      </c>
      <c r="F174" s="158">
        <v>237.5</v>
      </c>
      <c r="G174" s="157"/>
      <c r="H174" s="157">
        <v>279.5</v>
      </c>
      <c r="I174" s="159">
        <v>278</v>
      </c>
      <c r="J174" s="160" t="s">
        <v>625</v>
      </c>
      <c r="K174" s="161">
        <f t="shared" si="89"/>
        <v>42</v>
      </c>
      <c r="L174" s="162">
        <f t="shared" si="90"/>
        <v>0.17684210526315788</v>
      </c>
      <c r="M174" s="157" t="s">
        <v>594</v>
      </c>
      <c r="N174" s="163">
        <v>42222</v>
      </c>
      <c r="O174" s="1"/>
      <c r="P174" s="1"/>
      <c r="Q174" s="244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54">
        <v>32</v>
      </c>
      <c r="B175" s="155">
        <v>42174</v>
      </c>
      <c r="C175" s="155"/>
      <c r="D175" s="156" t="s">
        <v>643</v>
      </c>
      <c r="E175" s="157" t="s">
        <v>591</v>
      </c>
      <c r="F175" s="158">
        <v>340</v>
      </c>
      <c r="G175" s="157"/>
      <c r="H175" s="157">
        <v>448</v>
      </c>
      <c r="I175" s="159">
        <v>448</v>
      </c>
      <c r="J175" s="160" t="s">
        <v>625</v>
      </c>
      <c r="K175" s="161">
        <f t="shared" si="89"/>
        <v>108</v>
      </c>
      <c r="L175" s="162">
        <f t="shared" si="90"/>
        <v>0.31764705882352939</v>
      </c>
      <c r="M175" s="157" t="s">
        <v>594</v>
      </c>
      <c r="N175" s="163">
        <v>43018</v>
      </c>
      <c r="O175" s="1"/>
      <c r="P175" s="1"/>
      <c r="Q175" s="244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54">
        <v>33</v>
      </c>
      <c r="B176" s="155">
        <v>42191</v>
      </c>
      <c r="C176" s="155"/>
      <c r="D176" s="156" t="s">
        <v>672</v>
      </c>
      <c r="E176" s="157" t="s">
        <v>591</v>
      </c>
      <c r="F176" s="158">
        <v>390</v>
      </c>
      <c r="G176" s="157"/>
      <c r="H176" s="157">
        <v>460</v>
      </c>
      <c r="I176" s="159">
        <v>460</v>
      </c>
      <c r="J176" s="160" t="s">
        <v>625</v>
      </c>
      <c r="K176" s="161">
        <f t="shared" si="89"/>
        <v>70</v>
      </c>
      <c r="L176" s="162">
        <f t="shared" si="90"/>
        <v>0.17948717948717949</v>
      </c>
      <c r="M176" s="157" t="s">
        <v>594</v>
      </c>
      <c r="N176" s="163">
        <v>42478</v>
      </c>
      <c r="O176" s="1"/>
      <c r="P176" s="1"/>
      <c r="Q176" s="244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64">
        <v>34</v>
      </c>
      <c r="B177" s="165">
        <v>42195</v>
      </c>
      <c r="C177" s="165"/>
      <c r="D177" s="166" t="s">
        <v>673</v>
      </c>
      <c r="E177" s="167" t="s">
        <v>591</v>
      </c>
      <c r="F177" s="168">
        <v>122.5</v>
      </c>
      <c r="G177" s="168"/>
      <c r="H177" s="169">
        <v>61</v>
      </c>
      <c r="I177" s="169">
        <v>172</v>
      </c>
      <c r="J177" s="170" t="s">
        <v>674</v>
      </c>
      <c r="K177" s="171">
        <f t="shared" si="89"/>
        <v>-61.5</v>
      </c>
      <c r="L177" s="172">
        <f t="shared" si="90"/>
        <v>-0.50204081632653064</v>
      </c>
      <c r="M177" s="168" t="s">
        <v>604</v>
      </c>
      <c r="N177" s="165">
        <v>43333</v>
      </c>
      <c r="O177" s="1"/>
      <c r="P177" s="1"/>
      <c r="Q177" s="244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54">
        <v>35</v>
      </c>
      <c r="B178" s="155">
        <v>42219</v>
      </c>
      <c r="C178" s="155"/>
      <c r="D178" s="156" t="s">
        <v>675</v>
      </c>
      <c r="E178" s="157" t="s">
        <v>591</v>
      </c>
      <c r="F178" s="158">
        <v>297.5</v>
      </c>
      <c r="G178" s="157"/>
      <c r="H178" s="157">
        <v>350</v>
      </c>
      <c r="I178" s="159">
        <v>360</v>
      </c>
      <c r="J178" s="160" t="s">
        <v>676</v>
      </c>
      <c r="K178" s="161">
        <f t="shared" si="89"/>
        <v>52.5</v>
      </c>
      <c r="L178" s="162">
        <f t="shared" si="90"/>
        <v>0.17647058823529413</v>
      </c>
      <c r="M178" s="157" t="s">
        <v>594</v>
      </c>
      <c r="N178" s="163">
        <v>42232</v>
      </c>
      <c r="O178" s="1"/>
      <c r="P178" s="1"/>
      <c r="Q178" s="244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54">
        <v>36</v>
      </c>
      <c r="B179" s="155">
        <v>42219</v>
      </c>
      <c r="C179" s="155"/>
      <c r="D179" s="156" t="s">
        <v>677</v>
      </c>
      <c r="E179" s="157" t="s">
        <v>591</v>
      </c>
      <c r="F179" s="158">
        <v>115.5</v>
      </c>
      <c r="G179" s="157"/>
      <c r="H179" s="157">
        <v>149</v>
      </c>
      <c r="I179" s="159">
        <v>140</v>
      </c>
      <c r="J179" s="160" t="s">
        <v>678</v>
      </c>
      <c r="K179" s="161">
        <f t="shared" si="89"/>
        <v>33.5</v>
      </c>
      <c r="L179" s="162">
        <f t="shared" si="90"/>
        <v>0.29004329004329005</v>
      </c>
      <c r="M179" s="157" t="s">
        <v>594</v>
      </c>
      <c r="N179" s="163">
        <v>42740</v>
      </c>
      <c r="O179" s="1"/>
      <c r="P179" s="1"/>
      <c r="Q179" s="244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54">
        <v>37</v>
      </c>
      <c r="B180" s="155">
        <v>42251</v>
      </c>
      <c r="C180" s="155"/>
      <c r="D180" s="156" t="s">
        <v>540</v>
      </c>
      <c r="E180" s="157" t="s">
        <v>591</v>
      </c>
      <c r="F180" s="158">
        <v>226</v>
      </c>
      <c r="G180" s="157"/>
      <c r="H180" s="157">
        <v>292</v>
      </c>
      <c r="I180" s="159">
        <v>292</v>
      </c>
      <c r="J180" s="160" t="s">
        <v>679</v>
      </c>
      <c r="K180" s="161">
        <f t="shared" si="89"/>
        <v>66</v>
      </c>
      <c r="L180" s="162">
        <f t="shared" si="90"/>
        <v>0.29203539823008851</v>
      </c>
      <c r="M180" s="157" t="s">
        <v>594</v>
      </c>
      <c r="N180" s="163">
        <v>42286</v>
      </c>
      <c r="O180" s="1"/>
      <c r="P180" s="1"/>
      <c r="Q180" s="244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54">
        <v>38</v>
      </c>
      <c r="B181" s="155">
        <v>42254</v>
      </c>
      <c r="C181" s="155"/>
      <c r="D181" s="156" t="s">
        <v>667</v>
      </c>
      <c r="E181" s="157" t="s">
        <v>591</v>
      </c>
      <c r="F181" s="158">
        <v>232.5</v>
      </c>
      <c r="G181" s="157"/>
      <c r="H181" s="157">
        <v>312.5</v>
      </c>
      <c r="I181" s="159">
        <v>310</v>
      </c>
      <c r="J181" s="160" t="s">
        <v>625</v>
      </c>
      <c r="K181" s="161">
        <f t="shared" si="89"/>
        <v>80</v>
      </c>
      <c r="L181" s="162">
        <f t="shared" si="90"/>
        <v>0.34408602150537637</v>
      </c>
      <c r="M181" s="157" t="s">
        <v>594</v>
      </c>
      <c r="N181" s="163">
        <v>42823</v>
      </c>
      <c r="O181" s="1"/>
      <c r="P181" s="1"/>
      <c r="Q181" s="244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54">
        <v>39</v>
      </c>
      <c r="B182" s="155">
        <v>42268</v>
      </c>
      <c r="C182" s="155"/>
      <c r="D182" s="156" t="s">
        <v>680</v>
      </c>
      <c r="E182" s="157" t="s">
        <v>591</v>
      </c>
      <c r="F182" s="158">
        <v>196.5</v>
      </c>
      <c r="G182" s="157"/>
      <c r="H182" s="157">
        <v>238</v>
      </c>
      <c r="I182" s="159">
        <v>238</v>
      </c>
      <c r="J182" s="160" t="s">
        <v>679</v>
      </c>
      <c r="K182" s="161">
        <f t="shared" si="89"/>
        <v>41.5</v>
      </c>
      <c r="L182" s="162">
        <f t="shared" si="90"/>
        <v>0.21119592875318066</v>
      </c>
      <c r="M182" s="157" t="s">
        <v>594</v>
      </c>
      <c r="N182" s="163">
        <v>42291</v>
      </c>
      <c r="O182" s="1"/>
      <c r="P182" s="1"/>
      <c r="Q182" s="244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54">
        <v>40</v>
      </c>
      <c r="B183" s="155">
        <v>42271</v>
      </c>
      <c r="C183" s="155"/>
      <c r="D183" s="156" t="s">
        <v>623</v>
      </c>
      <c r="E183" s="157" t="s">
        <v>591</v>
      </c>
      <c r="F183" s="158">
        <v>65</v>
      </c>
      <c r="G183" s="157"/>
      <c r="H183" s="157">
        <v>82</v>
      </c>
      <c r="I183" s="159">
        <v>82</v>
      </c>
      <c r="J183" s="160" t="s">
        <v>679</v>
      </c>
      <c r="K183" s="161">
        <f t="shared" si="89"/>
        <v>17</v>
      </c>
      <c r="L183" s="162">
        <f t="shared" si="90"/>
        <v>0.26153846153846155</v>
      </c>
      <c r="M183" s="157" t="s">
        <v>594</v>
      </c>
      <c r="N183" s="163">
        <v>42578</v>
      </c>
      <c r="O183" s="1"/>
      <c r="P183" s="1"/>
      <c r="Q183" s="244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54">
        <v>41</v>
      </c>
      <c r="B184" s="155">
        <v>42291</v>
      </c>
      <c r="C184" s="155"/>
      <c r="D184" s="156" t="s">
        <v>681</v>
      </c>
      <c r="E184" s="157" t="s">
        <v>591</v>
      </c>
      <c r="F184" s="158">
        <v>144</v>
      </c>
      <c r="G184" s="157"/>
      <c r="H184" s="157">
        <v>182.5</v>
      </c>
      <c r="I184" s="159">
        <v>181</v>
      </c>
      <c r="J184" s="160" t="s">
        <v>679</v>
      </c>
      <c r="K184" s="161">
        <f t="shared" si="89"/>
        <v>38.5</v>
      </c>
      <c r="L184" s="162">
        <f t="shared" si="90"/>
        <v>0.2673611111111111</v>
      </c>
      <c r="M184" s="157" t="s">
        <v>594</v>
      </c>
      <c r="N184" s="163">
        <v>42817</v>
      </c>
      <c r="O184" s="1"/>
      <c r="P184" s="1"/>
      <c r="Q184" s="244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54">
        <v>42</v>
      </c>
      <c r="B185" s="155">
        <v>42291</v>
      </c>
      <c r="C185" s="155"/>
      <c r="D185" s="156" t="s">
        <v>682</v>
      </c>
      <c r="E185" s="157" t="s">
        <v>591</v>
      </c>
      <c r="F185" s="158">
        <v>264</v>
      </c>
      <c r="G185" s="157"/>
      <c r="H185" s="157">
        <v>311</v>
      </c>
      <c r="I185" s="159">
        <v>311</v>
      </c>
      <c r="J185" s="160" t="s">
        <v>679</v>
      </c>
      <c r="K185" s="161">
        <f t="shared" si="89"/>
        <v>47</v>
      </c>
      <c r="L185" s="162">
        <f t="shared" si="90"/>
        <v>0.17803030303030304</v>
      </c>
      <c r="M185" s="157" t="s">
        <v>594</v>
      </c>
      <c r="N185" s="163">
        <v>42604</v>
      </c>
      <c r="O185" s="1"/>
      <c r="P185" s="1"/>
      <c r="Q185" s="244"/>
      <c r="R185" s="1"/>
      <c r="S185" s="6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54">
        <v>43</v>
      </c>
      <c r="B186" s="155">
        <v>42318</v>
      </c>
      <c r="C186" s="155"/>
      <c r="D186" s="156" t="s">
        <v>683</v>
      </c>
      <c r="E186" s="157" t="s">
        <v>603</v>
      </c>
      <c r="F186" s="158">
        <v>549.5</v>
      </c>
      <c r="G186" s="157"/>
      <c r="H186" s="157">
        <v>630</v>
      </c>
      <c r="I186" s="159">
        <v>630</v>
      </c>
      <c r="J186" s="160" t="s">
        <v>679</v>
      </c>
      <c r="K186" s="161">
        <f t="shared" si="89"/>
        <v>80.5</v>
      </c>
      <c r="L186" s="162">
        <f t="shared" si="90"/>
        <v>0.1464968152866242</v>
      </c>
      <c r="M186" s="157" t="s">
        <v>594</v>
      </c>
      <c r="N186" s="163">
        <v>42419</v>
      </c>
      <c r="O186" s="1"/>
      <c r="P186" s="1"/>
      <c r="Q186" s="244"/>
      <c r="R186" s="1"/>
      <c r="S186" s="6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54">
        <v>44</v>
      </c>
      <c r="B187" s="155">
        <v>42342</v>
      </c>
      <c r="C187" s="155"/>
      <c r="D187" s="156" t="s">
        <v>684</v>
      </c>
      <c r="E187" s="157" t="s">
        <v>591</v>
      </c>
      <c r="F187" s="158">
        <v>1027.5</v>
      </c>
      <c r="G187" s="157"/>
      <c r="H187" s="157">
        <v>1315</v>
      </c>
      <c r="I187" s="159">
        <v>1250</v>
      </c>
      <c r="J187" s="160" t="s">
        <v>679</v>
      </c>
      <c r="K187" s="161">
        <f t="shared" si="89"/>
        <v>287.5</v>
      </c>
      <c r="L187" s="162">
        <f t="shared" si="90"/>
        <v>0.27980535279805352</v>
      </c>
      <c r="M187" s="157" t="s">
        <v>594</v>
      </c>
      <c r="N187" s="163">
        <v>43244</v>
      </c>
      <c r="O187" s="1"/>
      <c r="P187" s="1"/>
      <c r="Q187" s="244"/>
      <c r="R187" s="1"/>
      <c r="S187" s="6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54">
        <v>45</v>
      </c>
      <c r="B188" s="155">
        <v>42367</v>
      </c>
      <c r="C188" s="155"/>
      <c r="D188" s="156" t="s">
        <v>685</v>
      </c>
      <c r="E188" s="157" t="s">
        <v>591</v>
      </c>
      <c r="F188" s="158">
        <v>465</v>
      </c>
      <c r="G188" s="157"/>
      <c r="H188" s="157">
        <v>540</v>
      </c>
      <c r="I188" s="159">
        <v>540</v>
      </c>
      <c r="J188" s="160" t="s">
        <v>679</v>
      </c>
      <c r="K188" s="161">
        <f t="shared" si="89"/>
        <v>75</v>
      </c>
      <c r="L188" s="162">
        <f t="shared" si="90"/>
        <v>0.16129032258064516</v>
      </c>
      <c r="M188" s="157" t="s">
        <v>594</v>
      </c>
      <c r="N188" s="163">
        <v>42530</v>
      </c>
      <c r="O188" s="1"/>
      <c r="P188" s="1"/>
      <c r="Q188" s="244"/>
      <c r="R188" s="1"/>
      <c r="S188" s="6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54">
        <v>46</v>
      </c>
      <c r="B189" s="155">
        <v>42380</v>
      </c>
      <c r="C189" s="155"/>
      <c r="D189" s="156" t="s">
        <v>403</v>
      </c>
      <c r="E189" s="157" t="s">
        <v>603</v>
      </c>
      <c r="F189" s="158">
        <v>81</v>
      </c>
      <c r="G189" s="157"/>
      <c r="H189" s="157">
        <v>110</v>
      </c>
      <c r="I189" s="159">
        <v>110</v>
      </c>
      <c r="J189" s="160" t="s">
        <v>679</v>
      </c>
      <c r="K189" s="161">
        <f t="shared" si="89"/>
        <v>29</v>
      </c>
      <c r="L189" s="162">
        <f t="shared" si="90"/>
        <v>0.35802469135802467</v>
      </c>
      <c r="M189" s="157" t="s">
        <v>594</v>
      </c>
      <c r="N189" s="163">
        <v>42745</v>
      </c>
      <c r="O189" s="1"/>
      <c r="P189" s="1"/>
      <c r="Q189" s="244"/>
      <c r="R189" s="1"/>
      <c r="S189" s="6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54">
        <v>47</v>
      </c>
      <c r="B190" s="155">
        <v>42382</v>
      </c>
      <c r="C190" s="155"/>
      <c r="D190" s="156" t="s">
        <v>686</v>
      </c>
      <c r="E190" s="157" t="s">
        <v>603</v>
      </c>
      <c r="F190" s="158">
        <v>417.5</v>
      </c>
      <c r="G190" s="157"/>
      <c r="H190" s="157">
        <v>547</v>
      </c>
      <c r="I190" s="159">
        <v>535</v>
      </c>
      <c r="J190" s="160" t="s">
        <v>679</v>
      </c>
      <c r="K190" s="161">
        <f t="shared" si="89"/>
        <v>129.5</v>
      </c>
      <c r="L190" s="162">
        <f t="shared" si="90"/>
        <v>0.31017964071856285</v>
      </c>
      <c r="M190" s="157" t="s">
        <v>594</v>
      </c>
      <c r="N190" s="163">
        <v>42578</v>
      </c>
      <c r="O190" s="1"/>
      <c r="P190" s="1"/>
      <c r="Q190" s="244"/>
      <c r="R190" s="1"/>
      <c r="S190" s="6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54">
        <v>48</v>
      </c>
      <c r="B191" s="155">
        <v>42408</v>
      </c>
      <c r="C191" s="155"/>
      <c r="D191" s="156" t="s">
        <v>687</v>
      </c>
      <c r="E191" s="157" t="s">
        <v>591</v>
      </c>
      <c r="F191" s="158">
        <v>650</v>
      </c>
      <c r="G191" s="157"/>
      <c r="H191" s="157">
        <v>800</v>
      </c>
      <c r="I191" s="159">
        <v>800</v>
      </c>
      <c r="J191" s="160" t="s">
        <v>679</v>
      </c>
      <c r="K191" s="161">
        <f t="shared" si="89"/>
        <v>150</v>
      </c>
      <c r="L191" s="162">
        <f t="shared" si="90"/>
        <v>0.23076923076923078</v>
      </c>
      <c r="M191" s="157" t="s">
        <v>594</v>
      </c>
      <c r="N191" s="163">
        <v>43154</v>
      </c>
      <c r="O191" s="1"/>
      <c r="P191" s="1"/>
      <c r="Q191" s="244"/>
      <c r="R191" s="1"/>
      <c r="S191" s="6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54">
        <v>49</v>
      </c>
      <c r="B192" s="155">
        <v>42433</v>
      </c>
      <c r="C192" s="155"/>
      <c r="D192" s="156" t="s">
        <v>237</v>
      </c>
      <c r="E192" s="157" t="s">
        <v>591</v>
      </c>
      <c r="F192" s="158">
        <v>437.5</v>
      </c>
      <c r="G192" s="157"/>
      <c r="H192" s="157">
        <v>504.5</v>
      </c>
      <c r="I192" s="159">
        <v>522</v>
      </c>
      <c r="J192" s="160" t="s">
        <v>688</v>
      </c>
      <c r="K192" s="161">
        <f t="shared" si="89"/>
        <v>67</v>
      </c>
      <c r="L192" s="162">
        <f t="shared" si="90"/>
        <v>0.15314285714285714</v>
      </c>
      <c r="M192" s="157" t="s">
        <v>594</v>
      </c>
      <c r="N192" s="163">
        <v>42480</v>
      </c>
      <c r="O192" s="1"/>
      <c r="P192" s="1"/>
      <c r="Q192" s="244"/>
      <c r="R192" s="1"/>
      <c r="S192" s="6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54">
        <v>50</v>
      </c>
      <c r="B193" s="155">
        <v>42438</v>
      </c>
      <c r="C193" s="155"/>
      <c r="D193" s="156" t="s">
        <v>689</v>
      </c>
      <c r="E193" s="157" t="s">
        <v>591</v>
      </c>
      <c r="F193" s="158">
        <v>189.5</v>
      </c>
      <c r="G193" s="157"/>
      <c r="H193" s="157">
        <v>218</v>
      </c>
      <c r="I193" s="159">
        <v>218</v>
      </c>
      <c r="J193" s="160" t="s">
        <v>679</v>
      </c>
      <c r="K193" s="161">
        <f t="shared" si="89"/>
        <v>28.5</v>
      </c>
      <c r="L193" s="162">
        <f t="shared" si="90"/>
        <v>0.15039577836411611</v>
      </c>
      <c r="M193" s="157" t="s">
        <v>594</v>
      </c>
      <c r="N193" s="163">
        <v>43034</v>
      </c>
      <c r="O193" s="1"/>
      <c r="P193" s="1"/>
      <c r="Q193" s="244"/>
      <c r="R193" s="1"/>
      <c r="S193" s="6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64">
        <v>51</v>
      </c>
      <c r="B194" s="165">
        <v>42471</v>
      </c>
      <c r="C194" s="165"/>
      <c r="D194" s="173" t="s">
        <v>690</v>
      </c>
      <c r="E194" s="168" t="s">
        <v>591</v>
      </c>
      <c r="F194" s="168">
        <v>36.5</v>
      </c>
      <c r="G194" s="169"/>
      <c r="H194" s="169">
        <v>15.85</v>
      </c>
      <c r="I194" s="169">
        <v>60</v>
      </c>
      <c r="J194" s="170" t="s">
        <v>691</v>
      </c>
      <c r="K194" s="171">
        <f t="shared" si="89"/>
        <v>-20.65</v>
      </c>
      <c r="L194" s="172">
        <f t="shared" si="90"/>
        <v>-0.5657534246575342</v>
      </c>
      <c r="M194" s="168" t="s">
        <v>604</v>
      </c>
      <c r="N194" s="176">
        <v>43627</v>
      </c>
      <c r="O194" s="1"/>
      <c r="P194" s="1"/>
      <c r="Q194" s="244"/>
      <c r="R194" s="1"/>
      <c r="S194" s="6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54">
        <v>52</v>
      </c>
      <c r="B195" s="155">
        <v>42472</v>
      </c>
      <c r="C195" s="155"/>
      <c r="D195" s="156" t="s">
        <v>692</v>
      </c>
      <c r="E195" s="157" t="s">
        <v>591</v>
      </c>
      <c r="F195" s="158">
        <v>93</v>
      </c>
      <c r="G195" s="157"/>
      <c r="H195" s="157">
        <v>149</v>
      </c>
      <c r="I195" s="159">
        <v>140</v>
      </c>
      <c r="J195" s="160" t="s">
        <v>693</v>
      </c>
      <c r="K195" s="161">
        <f t="shared" si="89"/>
        <v>56</v>
      </c>
      <c r="L195" s="162">
        <f t="shared" si="90"/>
        <v>0.60215053763440862</v>
      </c>
      <c r="M195" s="157" t="s">
        <v>594</v>
      </c>
      <c r="N195" s="163">
        <v>42740</v>
      </c>
      <c r="O195" s="1"/>
      <c r="P195" s="1"/>
      <c r="Q195" s="244"/>
      <c r="R195" s="1"/>
      <c r="S195" s="6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54">
        <v>53</v>
      </c>
      <c r="B196" s="155">
        <v>42472</v>
      </c>
      <c r="C196" s="155"/>
      <c r="D196" s="156" t="s">
        <v>694</v>
      </c>
      <c r="E196" s="157" t="s">
        <v>591</v>
      </c>
      <c r="F196" s="158">
        <v>130</v>
      </c>
      <c r="G196" s="157"/>
      <c r="H196" s="157">
        <v>150</v>
      </c>
      <c r="I196" s="159" t="s">
        <v>695</v>
      </c>
      <c r="J196" s="160" t="s">
        <v>679</v>
      </c>
      <c r="K196" s="161">
        <f t="shared" si="89"/>
        <v>20</v>
      </c>
      <c r="L196" s="162">
        <f t="shared" si="90"/>
        <v>0.15384615384615385</v>
      </c>
      <c r="M196" s="157" t="s">
        <v>594</v>
      </c>
      <c r="N196" s="163">
        <v>42564</v>
      </c>
      <c r="O196" s="1"/>
      <c r="P196" s="1"/>
      <c r="Q196" s="244"/>
      <c r="R196" s="1"/>
      <c r="S196" s="6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54">
        <v>54</v>
      </c>
      <c r="B197" s="155">
        <v>42473</v>
      </c>
      <c r="C197" s="155"/>
      <c r="D197" s="156" t="s">
        <v>696</v>
      </c>
      <c r="E197" s="157" t="s">
        <v>591</v>
      </c>
      <c r="F197" s="158">
        <v>196</v>
      </c>
      <c r="G197" s="157"/>
      <c r="H197" s="157">
        <v>299</v>
      </c>
      <c r="I197" s="159">
        <v>299</v>
      </c>
      <c r="J197" s="160" t="s">
        <v>679</v>
      </c>
      <c r="K197" s="161">
        <v>103</v>
      </c>
      <c r="L197" s="162">
        <v>0.52551020408163296</v>
      </c>
      <c r="M197" s="157" t="s">
        <v>594</v>
      </c>
      <c r="N197" s="163">
        <v>42620</v>
      </c>
      <c r="O197" s="1"/>
      <c r="P197" s="1"/>
      <c r="Q197" s="244"/>
      <c r="R197" s="1"/>
      <c r="S197" s="6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54">
        <v>55</v>
      </c>
      <c r="B198" s="155">
        <v>42473</v>
      </c>
      <c r="C198" s="155"/>
      <c r="D198" s="156" t="s">
        <v>697</v>
      </c>
      <c r="E198" s="157" t="s">
        <v>591</v>
      </c>
      <c r="F198" s="158">
        <v>88</v>
      </c>
      <c r="G198" s="157"/>
      <c r="H198" s="157">
        <v>103</v>
      </c>
      <c r="I198" s="159">
        <v>103</v>
      </c>
      <c r="J198" s="160" t="s">
        <v>679</v>
      </c>
      <c r="K198" s="161">
        <v>15</v>
      </c>
      <c r="L198" s="162">
        <v>0.170454545454545</v>
      </c>
      <c r="M198" s="157" t="s">
        <v>594</v>
      </c>
      <c r="N198" s="163">
        <v>42530</v>
      </c>
      <c r="O198" s="1"/>
      <c r="P198" s="1"/>
      <c r="Q198" s="244"/>
      <c r="R198" s="1"/>
      <c r="S198" s="6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54">
        <v>56</v>
      </c>
      <c r="B199" s="155">
        <v>42492</v>
      </c>
      <c r="C199" s="155"/>
      <c r="D199" s="156" t="s">
        <v>698</v>
      </c>
      <c r="E199" s="157" t="s">
        <v>591</v>
      </c>
      <c r="F199" s="158">
        <v>127.5</v>
      </c>
      <c r="G199" s="157"/>
      <c r="H199" s="157">
        <v>148</v>
      </c>
      <c r="I199" s="159" t="s">
        <v>699</v>
      </c>
      <c r="J199" s="160" t="s">
        <v>679</v>
      </c>
      <c r="K199" s="161">
        <f t="shared" ref="K199:K203" si="91">H199-F199</f>
        <v>20.5</v>
      </c>
      <c r="L199" s="162">
        <f t="shared" ref="L199:L203" si="92">K199/F199</f>
        <v>0.16078431372549021</v>
      </c>
      <c r="M199" s="157" t="s">
        <v>594</v>
      </c>
      <c r="N199" s="163">
        <v>42564</v>
      </c>
      <c r="O199" s="1"/>
      <c r="P199" s="1"/>
      <c r="Q199" s="244"/>
      <c r="R199" s="1"/>
      <c r="S199" s="6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54">
        <v>57</v>
      </c>
      <c r="B200" s="155">
        <v>42493</v>
      </c>
      <c r="C200" s="155"/>
      <c r="D200" s="156" t="s">
        <v>700</v>
      </c>
      <c r="E200" s="157" t="s">
        <v>591</v>
      </c>
      <c r="F200" s="158">
        <v>675</v>
      </c>
      <c r="G200" s="157"/>
      <c r="H200" s="157">
        <v>815</v>
      </c>
      <c r="I200" s="159" t="s">
        <v>701</v>
      </c>
      <c r="J200" s="160" t="s">
        <v>679</v>
      </c>
      <c r="K200" s="161">
        <f t="shared" si="91"/>
        <v>140</v>
      </c>
      <c r="L200" s="162">
        <f t="shared" si="92"/>
        <v>0.2074074074074074</v>
      </c>
      <c r="M200" s="157" t="s">
        <v>594</v>
      </c>
      <c r="N200" s="163">
        <v>43154</v>
      </c>
      <c r="O200" s="1"/>
      <c r="P200" s="1"/>
      <c r="Q200" s="244"/>
      <c r="R200" s="1"/>
      <c r="S200" s="6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64">
        <v>58</v>
      </c>
      <c r="B201" s="165">
        <v>42522</v>
      </c>
      <c r="C201" s="165"/>
      <c r="D201" s="166" t="s">
        <v>702</v>
      </c>
      <c r="E201" s="167" t="s">
        <v>591</v>
      </c>
      <c r="F201" s="168">
        <v>500</v>
      </c>
      <c r="G201" s="168"/>
      <c r="H201" s="169">
        <v>232.5</v>
      </c>
      <c r="I201" s="169" t="s">
        <v>703</v>
      </c>
      <c r="J201" s="170" t="s">
        <v>704</v>
      </c>
      <c r="K201" s="171">
        <f t="shared" si="91"/>
        <v>-267.5</v>
      </c>
      <c r="L201" s="172">
        <f t="shared" si="92"/>
        <v>-0.53500000000000003</v>
      </c>
      <c r="M201" s="168" t="s">
        <v>604</v>
      </c>
      <c r="N201" s="165">
        <v>43735</v>
      </c>
      <c r="O201" s="1"/>
      <c r="P201" s="1"/>
      <c r="Q201" s="244"/>
      <c r="R201" s="1"/>
      <c r="S201" s="6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54">
        <v>59</v>
      </c>
      <c r="B202" s="155">
        <v>42527</v>
      </c>
      <c r="C202" s="155"/>
      <c r="D202" s="156" t="s">
        <v>542</v>
      </c>
      <c r="E202" s="157" t="s">
        <v>591</v>
      </c>
      <c r="F202" s="158">
        <v>110</v>
      </c>
      <c r="G202" s="157"/>
      <c r="H202" s="157">
        <v>126.5</v>
      </c>
      <c r="I202" s="159">
        <v>125</v>
      </c>
      <c r="J202" s="160" t="s">
        <v>631</v>
      </c>
      <c r="K202" s="161">
        <f t="shared" si="91"/>
        <v>16.5</v>
      </c>
      <c r="L202" s="162">
        <f t="shared" si="92"/>
        <v>0.15</v>
      </c>
      <c r="M202" s="157" t="s">
        <v>594</v>
      </c>
      <c r="N202" s="163">
        <v>42552</v>
      </c>
      <c r="O202" s="1"/>
      <c r="P202" s="1"/>
      <c r="Q202" s="244"/>
      <c r="R202" s="1"/>
      <c r="S202" s="6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54">
        <v>60</v>
      </c>
      <c r="B203" s="155">
        <v>42538</v>
      </c>
      <c r="C203" s="155"/>
      <c r="D203" s="156" t="s">
        <v>705</v>
      </c>
      <c r="E203" s="157" t="s">
        <v>591</v>
      </c>
      <c r="F203" s="158">
        <v>44</v>
      </c>
      <c r="G203" s="157"/>
      <c r="H203" s="157">
        <v>69.5</v>
      </c>
      <c r="I203" s="159">
        <v>69.5</v>
      </c>
      <c r="J203" s="160" t="s">
        <v>706</v>
      </c>
      <c r="K203" s="161">
        <f t="shared" si="91"/>
        <v>25.5</v>
      </c>
      <c r="L203" s="162">
        <f t="shared" si="92"/>
        <v>0.57954545454545459</v>
      </c>
      <c r="M203" s="157" t="s">
        <v>594</v>
      </c>
      <c r="N203" s="163">
        <v>42977</v>
      </c>
      <c r="O203" s="1"/>
      <c r="P203" s="1"/>
      <c r="Q203" s="244"/>
      <c r="R203" s="1"/>
      <c r="S203" s="6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54">
        <v>61</v>
      </c>
      <c r="B204" s="155">
        <v>42549</v>
      </c>
      <c r="C204" s="155"/>
      <c r="D204" s="156" t="s">
        <v>707</v>
      </c>
      <c r="E204" s="157" t="s">
        <v>591</v>
      </c>
      <c r="F204" s="158">
        <v>262.5</v>
      </c>
      <c r="G204" s="157"/>
      <c r="H204" s="157">
        <v>340</v>
      </c>
      <c r="I204" s="159">
        <v>333</v>
      </c>
      <c r="J204" s="160" t="s">
        <v>708</v>
      </c>
      <c r="K204" s="161">
        <v>77.5</v>
      </c>
      <c r="L204" s="162">
        <v>0.29523809523809502</v>
      </c>
      <c r="M204" s="157" t="s">
        <v>594</v>
      </c>
      <c r="N204" s="163">
        <v>43017</v>
      </c>
      <c r="O204" s="1"/>
      <c r="P204" s="1"/>
      <c r="Q204" s="244"/>
      <c r="R204" s="1"/>
      <c r="S204" s="6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54">
        <v>62</v>
      </c>
      <c r="B205" s="155">
        <v>42549</v>
      </c>
      <c r="C205" s="155"/>
      <c r="D205" s="156" t="s">
        <v>709</v>
      </c>
      <c r="E205" s="157" t="s">
        <v>591</v>
      </c>
      <c r="F205" s="158">
        <v>840</v>
      </c>
      <c r="G205" s="157"/>
      <c r="H205" s="157">
        <v>1230</v>
      </c>
      <c r="I205" s="159">
        <v>1230</v>
      </c>
      <c r="J205" s="160" t="s">
        <v>679</v>
      </c>
      <c r="K205" s="161">
        <v>390</v>
      </c>
      <c r="L205" s="162">
        <v>0.46428571428571402</v>
      </c>
      <c r="M205" s="157" t="s">
        <v>594</v>
      </c>
      <c r="N205" s="163">
        <v>42649</v>
      </c>
      <c r="O205" s="1"/>
      <c r="P205" s="1"/>
      <c r="Q205" s="244"/>
      <c r="R205" s="1"/>
      <c r="S205" s="6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77">
        <v>63</v>
      </c>
      <c r="B206" s="178">
        <v>42556</v>
      </c>
      <c r="C206" s="178"/>
      <c r="D206" s="179" t="s">
        <v>710</v>
      </c>
      <c r="E206" s="180" t="s">
        <v>591</v>
      </c>
      <c r="F206" s="180">
        <v>395</v>
      </c>
      <c r="G206" s="181"/>
      <c r="H206" s="181">
        <f>(468.5+342.5)/2</f>
        <v>405.5</v>
      </c>
      <c r="I206" s="181">
        <v>510</v>
      </c>
      <c r="J206" s="182" t="s">
        <v>711</v>
      </c>
      <c r="K206" s="183">
        <f t="shared" ref="K206:K212" si="93">H206-F206</f>
        <v>10.5</v>
      </c>
      <c r="L206" s="184">
        <f t="shared" ref="L206:L212" si="94">K206/F206</f>
        <v>2.6582278481012658E-2</v>
      </c>
      <c r="M206" s="180" t="s">
        <v>612</v>
      </c>
      <c r="N206" s="178">
        <v>43606</v>
      </c>
      <c r="O206" s="1"/>
      <c r="P206" s="1"/>
      <c r="Q206" s="244"/>
      <c r="R206" s="1"/>
      <c r="S206" s="6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64">
        <v>64</v>
      </c>
      <c r="B207" s="165">
        <v>42584</v>
      </c>
      <c r="C207" s="165"/>
      <c r="D207" s="166" t="s">
        <v>712</v>
      </c>
      <c r="E207" s="167" t="s">
        <v>603</v>
      </c>
      <c r="F207" s="168">
        <f>169.5-12.8</f>
        <v>156.69999999999999</v>
      </c>
      <c r="G207" s="168"/>
      <c r="H207" s="169">
        <v>77</v>
      </c>
      <c r="I207" s="169" t="s">
        <v>713</v>
      </c>
      <c r="J207" s="170" t="s">
        <v>714</v>
      </c>
      <c r="K207" s="171">
        <f t="shared" si="93"/>
        <v>-79.699999999999989</v>
      </c>
      <c r="L207" s="172">
        <f t="shared" si="94"/>
        <v>-0.50861518825781749</v>
      </c>
      <c r="M207" s="168" t="s">
        <v>604</v>
      </c>
      <c r="N207" s="165">
        <v>43522</v>
      </c>
      <c r="O207" s="1"/>
      <c r="P207" s="1"/>
      <c r="Q207" s="244"/>
      <c r="R207" s="1"/>
      <c r="S207" s="6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64">
        <v>65</v>
      </c>
      <c r="B208" s="165">
        <v>42586</v>
      </c>
      <c r="C208" s="165"/>
      <c r="D208" s="166" t="s">
        <v>715</v>
      </c>
      <c r="E208" s="167" t="s">
        <v>591</v>
      </c>
      <c r="F208" s="168">
        <v>400</v>
      </c>
      <c r="G208" s="168"/>
      <c r="H208" s="169">
        <v>305</v>
      </c>
      <c r="I208" s="169">
        <v>475</v>
      </c>
      <c r="J208" s="170" t="s">
        <v>716</v>
      </c>
      <c r="K208" s="171">
        <f t="shared" si="93"/>
        <v>-95</v>
      </c>
      <c r="L208" s="172">
        <f t="shared" si="94"/>
        <v>-0.23749999999999999</v>
      </c>
      <c r="M208" s="168" t="s">
        <v>604</v>
      </c>
      <c r="N208" s="165">
        <v>43606</v>
      </c>
      <c r="O208" s="1"/>
      <c r="P208" s="1"/>
      <c r="Q208" s="244"/>
      <c r="R208" s="1"/>
      <c r="S208" s="6"/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54">
        <v>66</v>
      </c>
      <c r="B209" s="155">
        <v>42593</v>
      </c>
      <c r="C209" s="155"/>
      <c r="D209" s="156" t="s">
        <v>717</v>
      </c>
      <c r="E209" s="157" t="s">
        <v>591</v>
      </c>
      <c r="F209" s="158">
        <v>86.5</v>
      </c>
      <c r="G209" s="157"/>
      <c r="H209" s="157">
        <v>130</v>
      </c>
      <c r="I209" s="159">
        <v>130</v>
      </c>
      <c r="J209" s="160" t="s">
        <v>718</v>
      </c>
      <c r="K209" s="161">
        <f t="shared" si="93"/>
        <v>43.5</v>
      </c>
      <c r="L209" s="162">
        <f t="shared" si="94"/>
        <v>0.50289017341040465</v>
      </c>
      <c r="M209" s="157" t="s">
        <v>594</v>
      </c>
      <c r="N209" s="163">
        <v>43091</v>
      </c>
      <c r="O209" s="1"/>
      <c r="P209" s="1"/>
      <c r="Q209" s="244"/>
      <c r="R209" s="1"/>
      <c r="S209" s="6"/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64">
        <v>67</v>
      </c>
      <c r="B210" s="165">
        <v>42600</v>
      </c>
      <c r="C210" s="165"/>
      <c r="D210" s="166" t="s">
        <v>122</v>
      </c>
      <c r="E210" s="167" t="s">
        <v>591</v>
      </c>
      <c r="F210" s="168">
        <v>133.5</v>
      </c>
      <c r="G210" s="168"/>
      <c r="H210" s="169">
        <v>126.5</v>
      </c>
      <c r="I210" s="169">
        <v>178</v>
      </c>
      <c r="J210" s="170" t="s">
        <v>719</v>
      </c>
      <c r="K210" s="171">
        <f t="shared" si="93"/>
        <v>-7</v>
      </c>
      <c r="L210" s="172">
        <f t="shared" si="94"/>
        <v>-5.2434456928838954E-2</v>
      </c>
      <c r="M210" s="168" t="s">
        <v>604</v>
      </c>
      <c r="N210" s="165">
        <v>42615</v>
      </c>
      <c r="O210" s="1"/>
      <c r="P210" s="1"/>
      <c r="Q210" s="244"/>
      <c r="R210" s="1"/>
      <c r="S210" s="6"/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54">
        <v>68</v>
      </c>
      <c r="B211" s="155">
        <v>42613</v>
      </c>
      <c r="C211" s="155"/>
      <c r="D211" s="156" t="s">
        <v>720</v>
      </c>
      <c r="E211" s="157" t="s">
        <v>591</v>
      </c>
      <c r="F211" s="158">
        <v>560</v>
      </c>
      <c r="G211" s="157"/>
      <c r="H211" s="157">
        <v>725</v>
      </c>
      <c r="I211" s="159">
        <v>725</v>
      </c>
      <c r="J211" s="160" t="s">
        <v>625</v>
      </c>
      <c r="K211" s="161">
        <f t="shared" si="93"/>
        <v>165</v>
      </c>
      <c r="L211" s="162">
        <f t="shared" si="94"/>
        <v>0.29464285714285715</v>
      </c>
      <c r="M211" s="157" t="s">
        <v>594</v>
      </c>
      <c r="N211" s="163">
        <v>42456</v>
      </c>
      <c r="O211" s="1"/>
      <c r="P211" s="1"/>
      <c r="Q211" s="244"/>
      <c r="R211" s="1"/>
      <c r="S211" s="6"/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54">
        <v>69</v>
      </c>
      <c r="B212" s="155">
        <v>42614</v>
      </c>
      <c r="C212" s="155"/>
      <c r="D212" s="156" t="s">
        <v>721</v>
      </c>
      <c r="E212" s="157" t="s">
        <v>591</v>
      </c>
      <c r="F212" s="158">
        <v>160.5</v>
      </c>
      <c r="G212" s="157"/>
      <c r="H212" s="157">
        <v>210</v>
      </c>
      <c r="I212" s="159">
        <v>210</v>
      </c>
      <c r="J212" s="160" t="s">
        <v>625</v>
      </c>
      <c r="K212" s="161">
        <f t="shared" si="93"/>
        <v>49.5</v>
      </c>
      <c r="L212" s="162">
        <f t="shared" si="94"/>
        <v>0.30841121495327101</v>
      </c>
      <c r="M212" s="157" t="s">
        <v>594</v>
      </c>
      <c r="N212" s="163">
        <v>42871</v>
      </c>
      <c r="O212" s="1"/>
      <c r="P212" s="1"/>
      <c r="Q212" s="244"/>
      <c r="R212" s="1"/>
      <c r="S212" s="6"/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54">
        <v>70</v>
      </c>
      <c r="B213" s="155">
        <v>42646</v>
      </c>
      <c r="C213" s="155"/>
      <c r="D213" s="156" t="s">
        <v>415</v>
      </c>
      <c r="E213" s="157" t="s">
        <v>591</v>
      </c>
      <c r="F213" s="158">
        <v>430</v>
      </c>
      <c r="G213" s="157"/>
      <c r="H213" s="157">
        <v>596</v>
      </c>
      <c r="I213" s="159">
        <v>575</v>
      </c>
      <c r="J213" s="160" t="s">
        <v>722</v>
      </c>
      <c r="K213" s="161">
        <v>166</v>
      </c>
      <c r="L213" s="162">
        <v>0.38604651162790699</v>
      </c>
      <c r="M213" s="157" t="s">
        <v>594</v>
      </c>
      <c r="N213" s="163">
        <v>42769</v>
      </c>
      <c r="O213" s="1"/>
      <c r="P213" s="1"/>
      <c r="Q213" s="244"/>
      <c r="R213" s="1"/>
      <c r="S213" s="6"/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54">
        <v>71</v>
      </c>
      <c r="B214" s="155">
        <v>42657</v>
      </c>
      <c r="C214" s="155"/>
      <c r="D214" s="156" t="s">
        <v>723</v>
      </c>
      <c r="E214" s="157" t="s">
        <v>591</v>
      </c>
      <c r="F214" s="158">
        <v>280</v>
      </c>
      <c r="G214" s="157"/>
      <c r="H214" s="157">
        <v>345</v>
      </c>
      <c r="I214" s="159">
        <v>345</v>
      </c>
      <c r="J214" s="160" t="s">
        <v>625</v>
      </c>
      <c r="K214" s="161">
        <f t="shared" ref="K214:K219" si="95">H214-F214</f>
        <v>65</v>
      </c>
      <c r="L214" s="162">
        <f t="shared" ref="L214:L215" si="96">K214/F214</f>
        <v>0.23214285714285715</v>
      </c>
      <c r="M214" s="157" t="s">
        <v>594</v>
      </c>
      <c r="N214" s="163">
        <v>42814</v>
      </c>
      <c r="O214" s="1"/>
      <c r="P214" s="1"/>
      <c r="Q214" s="244"/>
      <c r="R214" s="1"/>
      <c r="S214" s="6"/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54">
        <v>72</v>
      </c>
      <c r="B215" s="155">
        <v>42657</v>
      </c>
      <c r="C215" s="155"/>
      <c r="D215" s="156" t="s">
        <v>724</v>
      </c>
      <c r="E215" s="157" t="s">
        <v>591</v>
      </c>
      <c r="F215" s="158">
        <v>245</v>
      </c>
      <c r="G215" s="157"/>
      <c r="H215" s="157">
        <v>325.5</v>
      </c>
      <c r="I215" s="159">
        <v>330</v>
      </c>
      <c r="J215" s="160" t="s">
        <v>725</v>
      </c>
      <c r="K215" s="161">
        <f t="shared" si="95"/>
        <v>80.5</v>
      </c>
      <c r="L215" s="162">
        <f t="shared" si="96"/>
        <v>0.32857142857142857</v>
      </c>
      <c r="M215" s="157" t="s">
        <v>594</v>
      </c>
      <c r="N215" s="163">
        <v>42769</v>
      </c>
      <c r="O215" s="1"/>
      <c r="P215" s="1"/>
      <c r="Q215" s="244"/>
      <c r="R215" s="1"/>
      <c r="S215" s="6"/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54">
        <v>73</v>
      </c>
      <c r="B216" s="155">
        <v>42660</v>
      </c>
      <c r="C216" s="155"/>
      <c r="D216" s="156" t="s">
        <v>726</v>
      </c>
      <c r="E216" s="157" t="s">
        <v>591</v>
      </c>
      <c r="F216" s="158">
        <v>125</v>
      </c>
      <c r="G216" s="157"/>
      <c r="H216" s="157">
        <v>160</v>
      </c>
      <c r="I216" s="159">
        <v>160</v>
      </c>
      <c r="J216" s="160" t="s">
        <v>679</v>
      </c>
      <c r="K216" s="161">
        <f t="shared" si="95"/>
        <v>35</v>
      </c>
      <c r="L216" s="162">
        <v>0.28000000000000003</v>
      </c>
      <c r="M216" s="157" t="s">
        <v>594</v>
      </c>
      <c r="N216" s="163">
        <v>42803</v>
      </c>
      <c r="O216" s="1"/>
      <c r="P216" s="1"/>
      <c r="Q216" s="244"/>
      <c r="R216" s="1"/>
      <c r="S216" s="6"/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54">
        <v>74</v>
      </c>
      <c r="B217" s="155">
        <v>42660</v>
      </c>
      <c r="C217" s="155"/>
      <c r="D217" s="156" t="s">
        <v>727</v>
      </c>
      <c r="E217" s="157" t="s">
        <v>591</v>
      </c>
      <c r="F217" s="158">
        <v>114</v>
      </c>
      <c r="G217" s="157"/>
      <c r="H217" s="157">
        <v>145</v>
      </c>
      <c r="I217" s="159">
        <v>145</v>
      </c>
      <c r="J217" s="160" t="s">
        <v>679</v>
      </c>
      <c r="K217" s="161">
        <f t="shared" si="95"/>
        <v>31</v>
      </c>
      <c r="L217" s="162">
        <f t="shared" ref="L217:L219" si="97">K217/F217</f>
        <v>0.27192982456140352</v>
      </c>
      <c r="M217" s="157" t="s">
        <v>594</v>
      </c>
      <c r="N217" s="163">
        <v>42859</v>
      </c>
      <c r="O217" s="1"/>
      <c r="P217" s="1"/>
      <c r="Q217" s="244"/>
      <c r="R217" s="1"/>
      <c r="S217" s="6"/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54">
        <v>75</v>
      </c>
      <c r="B218" s="155">
        <v>42660</v>
      </c>
      <c r="C218" s="155"/>
      <c r="D218" s="156" t="s">
        <v>728</v>
      </c>
      <c r="E218" s="157" t="s">
        <v>591</v>
      </c>
      <c r="F218" s="158">
        <v>212</v>
      </c>
      <c r="G218" s="157"/>
      <c r="H218" s="157">
        <v>280</v>
      </c>
      <c r="I218" s="159">
        <v>276</v>
      </c>
      <c r="J218" s="160" t="s">
        <v>729</v>
      </c>
      <c r="K218" s="161">
        <f t="shared" si="95"/>
        <v>68</v>
      </c>
      <c r="L218" s="162">
        <f t="shared" si="97"/>
        <v>0.32075471698113206</v>
      </c>
      <c r="M218" s="157" t="s">
        <v>594</v>
      </c>
      <c r="N218" s="163">
        <v>42858</v>
      </c>
      <c r="O218" s="1"/>
      <c r="P218" s="1"/>
      <c r="Q218" s="244"/>
      <c r="R218" s="1"/>
      <c r="S218" s="6"/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54">
        <v>76</v>
      </c>
      <c r="B219" s="155">
        <v>42678</v>
      </c>
      <c r="C219" s="155"/>
      <c r="D219" s="156" t="s">
        <v>464</v>
      </c>
      <c r="E219" s="157" t="s">
        <v>591</v>
      </c>
      <c r="F219" s="158">
        <v>155</v>
      </c>
      <c r="G219" s="157"/>
      <c r="H219" s="157">
        <v>210</v>
      </c>
      <c r="I219" s="159">
        <v>210</v>
      </c>
      <c r="J219" s="160" t="s">
        <v>730</v>
      </c>
      <c r="K219" s="161">
        <f t="shared" si="95"/>
        <v>55</v>
      </c>
      <c r="L219" s="162">
        <f t="shared" si="97"/>
        <v>0.35483870967741937</v>
      </c>
      <c r="M219" s="157" t="s">
        <v>594</v>
      </c>
      <c r="N219" s="163">
        <v>42944</v>
      </c>
      <c r="O219" s="1"/>
      <c r="P219" s="1"/>
      <c r="Q219" s="244"/>
      <c r="R219" s="1"/>
      <c r="S219" s="6"/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64">
        <v>77</v>
      </c>
      <c r="B220" s="165">
        <v>42710</v>
      </c>
      <c r="C220" s="165"/>
      <c r="D220" s="166" t="s">
        <v>731</v>
      </c>
      <c r="E220" s="167" t="s">
        <v>591</v>
      </c>
      <c r="F220" s="168">
        <v>150.5</v>
      </c>
      <c r="G220" s="168"/>
      <c r="H220" s="169">
        <v>72.5</v>
      </c>
      <c r="I220" s="169">
        <v>174</v>
      </c>
      <c r="J220" s="170" t="s">
        <v>732</v>
      </c>
      <c r="K220" s="171">
        <v>-78</v>
      </c>
      <c r="L220" s="172">
        <v>-0.51827242524916906</v>
      </c>
      <c r="M220" s="168" t="s">
        <v>604</v>
      </c>
      <c r="N220" s="165">
        <v>43333</v>
      </c>
      <c r="O220" s="1"/>
      <c r="P220" s="1"/>
      <c r="Q220" s="244"/>
      <c r="R220" s="1"/>
      <c r="S220" s="6"/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54">
        <v>78</v>
      </c>
      <c r="B221" s="155">
        <v>42712</v>
      </c>
      <c r="C221" s="155"/>
      <c r="D221" s="156" t="s">
        <v>733</v>
      </c>
      <c r="E221" s="157" t="s">
        <v>591</v>
      </c>
      <c r="F221" s="158">
        <v>380</v>
      </c>
      <c r="G221" s="157"/>
      <c r="H221" s="157">
        <v>478</v>
      </c>
      <c r="I221" s="159">
        <v>468</v>
      </c>
      <c r="J221" s="160" t="s">
        <v>679</v>
      </c>
      <c r="K221" s="161">
        <f t="shared" ref="K221:K223" si="98">H221-F221</f>
        <v>98</v>
      </c>
      <c r="L221" s="162">
        <f t="shared" ref="L221:L223" si="99">K221/F221</f>
        <v>0.25789473684210529</v>
      </c>
      <c r="M221" s="157" t="s">
        <v>594</v>
      </c>
      <c r="N221" s="163">
        <v>43025</v>
      </c>
      <c r="O221" s="1"/>
      <c r="P221" s="1"/>
      <c r="Q221" s="244"/>
      <c r="R221" s="1"/>
      <c r="S221" s="6"/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54">
        <v>79</v>
      </c>
      <c r="B222" s="155">
        <v>42734</v>
      </c>
      <c r="C222" s="155"/>
      <c r="D222" s="156" t="s">
        <v>121</v>
      </c>
      <c r="E222" s="157" t="s">
        <v>591</v>
      </c>
      <c r="F222" s="158">
        <v>305</v>
      </c>
      <c r="G222" s="157"/>
      <c r="H222" s="157">
        <v>375</v>
      </c>
      <c r="I222" s="159">
        <v>375</v>
      </c>
      <c r="J222" s="160" t="s">
        <v>679</v>
      </c>
      <c r="K222" s="161">
        <f t="shared" si="98"/>
        <v>70</v>
      </c>
      <c r="L222" s="162">
        <f t="shared" si="99"/>
        <v>0.22950819672131148</v>
      </c>
      <c r="M222" s="157" t="s">
        <v>594</v>
      </c>
      <c r="N222" s="163">
        <v>42768</v>
      </c>
      <c r="O222" s="1"/>
      <c r="P222" s="1"/>
      <c r="Q222" s="244"/>
      <c r="R222" s="1"/>
      <c r="S222" s="6"/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54">
        <v>80</v>
      </c>
      <c r="B223" s="155">
        <v>42739</v>
      </c>
      <c r="C223" s="155"/>
      <c r="D223" s="156" t="s">
        <v>104</v>
      </c>
      <c r="E223" s="157" t="s">
        <v>591</v>
      </c>
      <c r="F223" s="158">
        <v>99.5</v>
      </c>
      <c r="G223" s="157"/>
      <c r="H223" s="157">
        <v>158</v>
      </c>
      <c r="I223" s="159">
        <v>158</v>
      </c>
      <c r="J223" s="160" t="s">
        <v>679</v>
      </c>
      <c r="K223" s="161">
        <f t="shared" si="98"/>
        <v>58.5</v>
      </c>
      <c r="L223" s="162">
        <f t="shared" si="99"/>
        <v>0.5879396984924623</v>
      </c>
      <c r="M223" s="157" t="s">
        <v>594</v>
      </c>
      <c r="N223" s="163">
        <v>42898</v>
      </c>
      <c r="O223" s="1"/>
      <c r="P223" s="1"/>
      <c r="Q223" s="244"/>
      <c r="R223" s="1"/>
      <c r="S223" s="6"/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154">
        <v>81</v>
      </c>
      <c r="B224" s="155">
        <v>42739</v>
      </c>
      <c r="C224" s="155"/>
      <c r="D224" s="156" t="s">
        <v>104</v>
      </c>
      <c r="E224" s="157" t="s">
        <v>591</v>
      </c>
      <c r="F224" s="158">
        <v>99.5</v>
      </c>
      <c r="G224" s="157"/>
      <c r="H224" s="157">
        <v>158</v>
      </c>
      <c r="I224" s="159">
        <v>158</v>
      </c>
      <c r="J224" s="160" t="s">
        <v>679</v>
      </c>
      <c r="K224" s="161">
        <v>58.5</v>
      </c>
      <c r="L224" s="162">
        <v>0.58793969849246197</v>
      </c>
      <c r="M224" s="157" t="s">
        <v>594</v>
      </c>
      <c r="N224" s="163">
        <v>42898</v>
      </c>
      <c r="O224" s="1"/>
      <c r="P224" s="1"/>
      <c r="Q224" s="244"/>
      <c r="R224" s="1"/>
      <c r="S224" s="6"/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154">
        <v>82</v>
      </c>
      <c r="B225" s="155">
        <v>42786</v>
      </c>
      <c r="C225" s="155"/>
      <c r="D225" s="156" t="s">
        <v>210</v>
      </c>
      <c r="E225" s="157" t="s">
        <v>591</v>
      </c>
      <c r="F225" s="158">
        <v>140.5</v>
      </c>
      <c r="G225" s="157"/>
      <c r="H225" s="157">
        <v>220</v>
      </c>
      <c r="I225" s="159">
        <v>220</v>
      </c>
      <c r="J225" s="160" t="s">
        <v>679</v>
      </c>
      <c r="K225" s="161">
        <f>H225-F225</f>
        <v>79.5</v>
      </c>
      <c r="L225" s="162">
        <f>K225/F225</f>
        <v>0.5658362989323843</v>
      </c>
      <c r="M225" s="157" t="s">
        <v>594</v>
      </c>
      <c r="N225" s="163">
        <v>42864</v>
      </c>
      <c r="O225" s="1"/>
      <c r="P225" s="1"/>
      <c r="Q225" s="244"/>
      <c r="R225" s="1"/>
      <c r="S225" s="6"/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54">
        <v>83</v>
      </c>
      <c r="B226" s="155">
        <v>42786</v>
      </c>
      <c r="C226" s="155"/>
      <c r="D226" s="156" t="s">
        <v>734</v>
      </c>
      <c r="E226" s="157" t="s">
        <v>591</v>
      </c>
      <c r="F226" s="158">
        <v>202.5</v>
      </c>
      <c r="G226" s="157"/>
      <c r="H226" s="157">
        <v>234</v>
      </c>
      <c r="I226" s="159">
        <v>234</v>
      </c>
      <c r="J226" s="160" t="s">
        <v>679</v>
      </c>
      <c r="K226" s="161">
        <v>31.5</v>
      </c>
      <c r="L226" s="162">
        <v>0.155555555555556</v>
      </c>
      <c r="M226" s="157" t="s">
        <v>594</v>
      </c>
      <c r="N226" s="163">
        <v>42836</v>
      </c>
      <c r="O226" s="1"/>
      <c r="P226" s="1"/>
      <c r="Q226" s="244"/>
      <c r="R226" s="1"/>
      <c r="S226" s="6"/>
      <c r="T226" s="1"/>
      <c r="U226" s="1"/>
      <c r="V226" s="1"/>
      <c r="W226" s="1"/>
      <c r="X226" s="1"/>
      <c r="Y226" s="1"/>
      <c r="Z226" s="1"/>
      <c r="AA226" s="1"/>
    </row>
    <row r="227" spans="1:27" ht="12.75" customHeight="1">
      <c r="A227" s="154">
        <v>84</v>
      </c>
      <c r="B227" s="155">
        <v>42818</v>
      </c>
      <c r="C227" s="155"/>
      <c r="D227" s="156" t="s">
        <v>735</v>
      </c>
      <c r="E227" s="157" t="s">
        <v>591</v>
      </c>
      <c r="F227" s="158">
        <v>300.5</v>
      </c>
      <c r="G227" s="157"/>
      <c r="H227" s="157">
        <v>417.5</v>
      </c>
      <c r="I227" s="159">
        <v>420</v>
      </c>
      <c r="J227" s="160" t="s">
        <v>736</v>
      </c>
      <c r="K227" s="161">
        <f>H227-F227</f>
        <v>117</v>
      </c>
      <c r="L227" s="162">
        <f>K227/F227</f>
        <v>0.38935108153078202</v>
      </c>
      <c r="M227" s="157" t="s">
        <v>594</v>
      </c>
      <c r="N227" s="163">
        <v>43070</v>
      </c>
      <c r="O227" s="1"/>
      <c r="P227" s="1"/>
      <c r="Q227" s="244"/>
      <c r="R227" s="1"/>
      <c r="S227" s="6"/>
      <c r="T227" s="1"/>
      <c r="U227" s="1"/>
      <c r="V227" s="1"/>
      <c r="W227" s="1"/>
      <c r="X227" s="1"/>
      <c r="Y227" s="1"/>
      <c r="Z227" s="1"/>
      <c r="AA227" s="1"/>
    </row>
    <row r="228" spans="1:27" ht="12.75" customHeight="1">
      <c r="A228" s="154">
        <v>85</v>
      </c>
      <c r="B228" s="155">
        <v>42818</v>
      </c>
      <c r="C228" s="155"/>
      <c r="D228" s="156" t="s">
        <v>709</v>
      </c>
      <c r="E228" s="157" t="s">
        <v>591</v>
      </c>
      <c r="F228" s="158">
        <v>850</v>
      </c>
      <c r="G228" s="157"/>
      <c r="H228" s="157">
        <v>1042.5</v>
      </c>
      <c r="I228" s="159">
        <v>1023</v>
      </c>
      <c r="J228" s="160" t="s">
        <v>737</v>
      </c>
      <c r="K228" s="161">
        <v>192.5</v>
      </c>
      <c r="L228" s="162">
        <v>0.22647058823529401</v>
      </c>
      <c r="M228" s="157" t="s">
        <v>594</v>
      </c>
      <c r="N228" s="163">
        <v>42830</v>
      </c>
      <c r="O228" s="1"/>
      <c r="P228" s="1"/>
      <c r="Q228" s="244"/>
      <c r="R228" s="1"/>
      <c r="S228" s="6"/>
      <c r="T228" s="1"/>
      <c r="U228" s="1"/>
      <c r="V228" s="1"/>
      <c r="W228" s="1"/>
      <c r="X228" s="1"/>
      <c r="Y228" s="1"/>
      <c r="Z228" s="1"/>
      <c r="AA228" s="1"/>
    </row>
    <row r="229" spans="1:27" ht="12.75" customHeight="1">
      <c r="A229" s="154">
        <v>86</v>
      </c>
      <c r="B229" s="155">
        <v>42830</v>
      </c>
      <c r="C229" s="155"/>
      <c r="D229" s="156" t="s">
        <v>495</v>
      </c>
      <c r="E229" s="157" t="s">
        <v>591</v>
      </c>
      <c r="F229" s="158">
        <v>785</v>
      </c>
      <c r="G229" s="157"/>
      <c r="H229" s="157">
        <v>930</v>
      </c>
      <c r="I229" s="159">
        <v>920</v>
      </c>
      <c r="J229" s="160" t="s">
        <v>738</v>
      </c>
      <c r="K229" s="161">
        <f>H229-F229</f>
        <v>145</v>
      </c>
      <c r="L229" s="162">
        <f>K229/F229</f>
        <v>0.18471337579617833</v>
      </c>
      <c r="M229" s="157" t="s">
        <v>594</v>
      </c>
      <c r="N229" s="163">
        <v>42976</v>
      </c>
      <c r="O229" s="1"/>
      <c r="P229" s="1"/>
      <c r="Q229" s="244"/>
      <c r="R229" s="1"/>
      <c r="S229" s="6"/>
      <c r="T229" s="1"/>
      <c r="U229" s="1"/>
      <c r="V229" s="1"/>
      <c r="W229" s="1"/>
      <c r="X229" s="1"/>
      <c r="Y229" s="1"/>
      <c r="Z229" s="1"/>
      <c r="AA229" s="1"/>
    </row>
    <row r="230" spans="1:27" ht="12.75" customHeight="1">
      <c r="A230" s="164">
        <v>87</v>
      </c>
      <c r="B230" s="165">
        <v>42831</v>
      </c>
      <c r="C230" s="165"/>
      <c r="D230" s="166" t="s">
        <v>739</v>
      </c>
      <c r="E230" s="167" t="s">
        <v>591</v>
      </c>
      <c r="F230" s="168">
        <v>40</v>
      </c>
      <c r="G230" s="168"/>
      <c r="H230" s="169">
        <v>13.1</v>
      </c>
      <c r="I230" s="169">
        <v>60</v>
      </c>
      <c r="J230" s="170" t="s">
        <v>740</v>
      </c>
      <c r="K230" s="171">
        <v>-26.9</v>
      </c>
      <c r="L230" s="172">
        <v>-0.67249999999999999</v>
      </c>
      <c r="M230" s="168" t="s">
        <v>604</v>
      </c>
      <c r="N230" s="165">
        <v>43138</v>
      </c>
      <c r="O230" s="1"/>
      <c r="P230" s="1"/>
      <c r="Q230" s="244"/>
      <c r="R230" s="1"/>
      <c r="S230" s="6"/>
      <c r="T230" s="1"/>
      <c r="U230" s="1"/>
      <c r="V230" s="1"/>
      <c r="W230" s="1"/>
      <c r="X230" s="1"/>
      <c r="Y230" s="1"/>
      <c r="Z230" s="1"/>
      <c r="AA230" s="1"/>
    </row>
    <row r="231" spans="1:27" ht="12.75" customHeight="1">
      <c r="A231" s="154">
        <v>88</v>
      </c>
      <c r="B231" s="155">
        <v>42837</v>
      </c>
      <c r="C231" s="155"/>
      <c r="D231" s="156" t="s">
        <v>102</v>
      </c>
      <c r="E231" s="157" t="s">
        <v>591</v>
      </c>
      <c r="F231" s="158">
        <v>289.5</v>
      </c>
      <c r="G231" s="157"/>
      <c r="H231" s="157">
        <v>354</v>
      </c>
      <c r="I231" s="159">
        <v>360</v>
      </c>
      <c r="J231" s="160" t="s">
        <v>741</v>
      </c>
      <c r="K231" s="161">
        <f t="shared" ref="K231:K239" si="100">H231-F231</f>
        <v>64.5</v>
      </c>
      <c r="L231" s="162">
        <f t="shared" ref="L231:L239" si="101">K231/F231</f>
        <v>0.22279792746113988</v>
      </c>
      <c r="M231" s="157" t="s">
        <v>594</v>
      </c>
      <c r="N231" s="163">
        <v>43040</v>
      </c>
      <c r="O231" s="1"/>
      <c r="P231" s="1"/>
      <c r="Q231" s="244"/>
      <c r="R231" s="1"/>
      <c r="S231" s="6"/>
      <c r="T231" s="1"/>
      <c r="U231" s="1"/>
      <c r="V231" s="1"/>
      <c r="W231" s="1"/>
      <c r="X231" s="1"/>
      <c r="Y231" s="1"/>
      <c r="Z231" s="1"/>
      <c r="AA231" s="1"/>
    </row>
    <row r="232" spans="1:27" ht="12.75" customHeight="1">
      <c r="A232" s="154">
        <v>89</v>
      </c>
      <c r="B232" s="155">
        <v>42845</v>
      </c>
      <c r="C232" s="155"/>
      <c r="D232" s="156" t="s">
        <v>435</v>
      </c>
      <c r="E232" s="157" t="s">
        <v>591</v>
      </c>
      <c r="F232" s="158">
        <v>700</v>
      </c>
      <c r="G232" s="157"/>
      <c r="H232" s="157">
        <v>840</v>
      </c>
      <c r="I232" s="159">
        <v>840</v>
      </c>
      <c r="J232" s="160" t="s">
        <v>742</v>
      </c>
      <c r="K232" s="161">
        <f t="shared" si="100"/>
        <v>140</v>
      </c>
      <c r="L232" s="162">
        <f t="shared" si="101"/>
        <v>0.2</v>
      </c>
      <c r="M232" s="157" t="s">
        <v>594</v>
      </c>
      <c r="N232" s="163">
        <v>42893</v>
      </c>
      <c r="O232" s="1"/>
      <c r="P232" s="1"/>
      <c r="Q232" s="244"/>
      <c r="R232" s="1"/>
      <c r="S232" s="6"/>
      <c r="T232" s="1"/>
      <c r="U232" s="1"/>
      <c r="V232" s="1"/>
      <c r="W232" s="1"/>
      <c r="X232" s="1"/>
      <c r="Y232" s="1"/>
      <c r="Z232" s="1"/>
      <c r="AA232" s="1"/>
    </row>
    <row r="233" spans="1:27" ht="12.75" customHeight="1">
      <c r="A233" s="154">
        <v>90</v>
      </c>
      <c r="B233" s="155">
        <v>42887</v>
      </c>
      <c r="C233" s="155"/>
      <c r="D233" s="156" t="s">
        <v>743</v>
      </c>
      <c r="E233" s="157" t="s">
        <v>591</v>
      </c>
      <c r="F233" s="158">
        <v>130</v>
      </c>
      <c r="G233" s="157"/>
      <c r="H233" s="157">
        <v>144.25</v>
      </c>
      <c r="I233" s="159">
        <v>170</v>
      </c>
      <c r="J233" s="160" t="s">
        <v>744</v>
      </c>
      <c r="K233" s="161">
        <f t="shared" si="100"/>
        <v>14.25</v>
      </c>
      <c r="L233" s="162">
        <f t="shared" si="101"/>
        <v>0.10961538461538461</v>
      </c>
      <c r="M233" s="157" t="s">
        <v>594</v>
      </c>
      <c r="N233" s="163">
        <v>43675</v>
      </c>
      <c r="O233" s="1"/>
      <c r="P233" s="1"/>
      <c r="Q233" s="244"/>
      <c r="R233" s="1"/>
      <c r="S233" s="6"/>
      <c r="T233" s="1"/>
      <c r="U233" s="1"/>
      <c r="V233" s="1"/>
      <c r="W233" s="1"/>
      <c r="X233" s="1"/>
      <c r="Y233" s="1"/>
      <c r="Z233" s="1"/>
      <c r="AA233" s="1"/>
    </row>
    <row r="234" spans="1:27" ht="12.75" customHeight="1">
      <c r="A234" s="154">
        <v>91</v>
      </c>
      <c r="B234" s="155">
        <v>42901</v>
      </c>
      <c r="C234" s="155"/>
      <c r="D234" s="156" t="s">
        <v>745</v>
      </c>
      <c r="E234" s="157" t="s">
        <v>591</v>
      </c>
      <c r="F234" s="158">
        <v>214.5</v>
      </c>
      <c r="G234" s="157"/>
      <c r="H234" s="157">
        <v>262</v>
      </c>
      <c r="I234" s="159">
        <v>262</v>
      </c>
      <c r="J234" s="160" t="s">
        <v>614</v>
      </c>
      <c r="K234" s="161">
        <f t="shared" si="100"/>
        <v>47.5</v>
      </c>
      <c r="L234" s="162">
        <f t="shared" si="101"/>
        <v>0.22144522144522144</v>
      </c>
      <c r="M234" s="157" t="s">
        <v>594</v>
      </c>
      <c r="N234" s="163">
        <v>42977</v>
      </c>
      <c r="O234" s="1"/>
      <c r="P234" s="1"/>
      <c r="Q234" s="244"/>
      <c r="R234" s="1"/>
      <c r="S234" s="6"/>
      <c r="T234" s="1"/>
      <c r="U234" s="1"/>
      <c r="V234" s="1"/>
      <c r="W234" s="1"/>
      <c r="X234" s="1"/>
      <c r="Y234" s="1"/>
      <c r="Z234" s="1"/>
      <c r="AA234" s="1"/>
    </row>
    <row r="235" spans="1:27" ht="12.75" customHeight="1">
      <c r="A235" s="185">
        <v>92</v>
      </c>
      <c r="B235" s="186">
        <v>42933</v>
      </c>
      <c r="C235" s="186"/>
      <c r="D235" s="187" t="s">
        <v>746</v>
      </c>
      <c r="E235" s="188" t="s">
        <v>591</v>
      </c>
      <c r="F235" s="189">
        <v>370</v>
      </c>
      <c r="G235" s="188"/>
      <c r="H235" s="188">
        <v>447.5</v>
      </c>
      <c r="I235" s="190">
        <v>450</v>
      </c>
      <c r="J235" s="191" t="s">
        <v>679</v>
      </c>
      <c r="K235" s="161">
        <f t="shared" si="100"/>
        <v>77.5</v>
      </c>
      <c r="L235" s="192">
        <f t="shared" si="101"/>
        <v>0.20945945945945946</v>
      </c>
      <c r="M235" s="188" t="s">
        <v>594</v>
      </c>
      <c r="N235" s="193">
        <v>43035</v>
      </c>
      <c r="O235" s="1"/>
      <c r="P235" s="1"/>
      <c r="Q235" s="244"/>
      <c r="R235" s="1"/>
      <c r="S235" s="6"/>
      <c r="T235" s="1"/>
      <c r="U235" s="1"/>
      <c r="V235" s="1"/>
      <c r="W235" s="1"/>
      <c r="X235" s="1"/>
      <c r="Y235" s="1"/>
      <c r="Z235" s="1"/>
      <c r="AA235" s="1"/>
    </row>
    <row r="236" spans="1:27" ht="12.75" customHeight="1">
      <c r="A236" s="185">
        <v>93</v>
      </c>
      <c r="B236" s="186">
        <v>42943</v>
      </c>
      <c r="C236" s="186"/>
      <c r="D236" s="187" t="s">
        <v>208</v>
      </c>
      <c r="E236" s="188" t="s">
        <v>591</v>
      </c>
      <c r="F236" s="189">
        <v>657.5</v>
      </c>
      <c r="G236" s="188"/>
      <c r="H236" s="188">
        <v>825</v>
      </c>
      <c r="I236" s="190">
        <v>820</v>
      </c>
      <c r="J236" s="191" t="s">
        <v>679</v>
      </c>
      <c r="K236" s="161">
        <f t="shared" si="100"/>
        <v>167.5</v>
      </c>
      <c r="L236" s="192">
        <f t="shared" si="101"/>
        <v>0.25475285171102663</v>
      </c>
      <c r="M236" s="188" t="s">
        <v>594</v>
      </c>
      <c r="N236" s="193">
        <v>43090</v>
      </c>
      <c r="O236" s="1"/>
      <c r="P236" s="1"/>
      <c r="Q236" s="244"/>
      <c r="R236" s="1"/>
      <c r="S236" s="6"/>
      <c r="T236" s="1"/>
      <c r="U236" s="1"/>
      <c r="V236" s="1"/>
      <c r="W236" s="1"/>
      <c r="X236" s="1"/>
      <c r="Y236" s="1"/>
      <c r="Z236" s="1"/>
      <c r="AA236" s="1"/>
    </row>
    <row r="237" spans="1:27" ht="12.75" customHeight="1">
      <c r="A237" s="154">
        <v>94</v>
      </c>
      <c r="B237" s="155">
        <v>42964</v>
      </c>
      <c r="C237" s="155"/>
      <c r="D237" s="156" t="s">
        <v>383</v>
      </c>
      <c r="E237" s="157" t="s">
        <v>591</v>
      </c>
      <c r="F237" s="158">
        <v>605</v>
      </c>
      <c r="G237" s="157"/>
      <c r="H237" s="157">
        <v>750</v>
      </c>
      <c r="I237" s="159">
        <v>750</v>
      </c>
      <c r="J237" s="160" t="s">
        <v>738</v>
      </c>
      <c r="K237" s="161">
        <f t="shared" si="100"/>
        <v>145</v>
      </c>
      <c r="L237" s="162">
        <f t="shared" si="101"/>
        <v>0.23966942148760331</v>
      </c>
      <c r="M237" s="157" t="s">
        <v>594</v>
      </c>
      <c r="N237" s="163">
        <v>43027</v>
      </c>
      <c r="O237" s="1"/>
      <c r="P237" s="1"/>
      <c r="Q237" s="244"/>
      <c r="R237" s="1"/>
      <c r="S237" s="6"/>
      <c r="T237" s="1"/>
      <c r="U237" s="1"/>
      <c r="V237" s="1"/>
      <c r="W237" s="1"/>
      <c r="X237" s="1"/>
      <c r="Y237" s="1"/>
      <c r="Z237" s="1"/>
      <c r="AA237" s="1"/>
    </row>
    <row r="238" spans="1:27" ht="12.75" customHeight="1">
      <c r="A238" s="164">
        <v>95</v>
      </c>
      <c r="B238" s="165">
        <v>42979</v>
      </c>
      <c r="C238" s="165"/>
      <c r="D238" s="173" t="s">
        <v>747</v>
      </c>
      <c r="E238" s="168" t="s">
        <v>591</v>
      </c>
      <c r="F238" s="168">
        <v>255</v>
      </c>
      <c r="G238" s="169"/>
      <c r="H238" s="169">
        <v>217.25</v>
      </c>
      <c r="I238" s="169">
        <v>320</v>
      </c>
      <c r="J238" s="170" t="s">
        <v>748</v>
      </c>
      <c r="K238" s="171">
        <f t="shared" si="100"/>
        <v>-37.75</v>
      </c>
      <c r="L238" s="174">
        <f t="shared" si="101"/>
        <v>-0.14803921568627451</v>
      </c>
      <c r="M238" s="168" t="s">
        <v>604</v>
      </c>
      <c r="N238" s="165">
        <v>43661</v>
      </c>
      <c r="O238" s="1"/>
      <c r="P238" s="1"/>
      <c r="Q238" s="244"/>
      <c r="R238" s="1"/>
      <c r="S238" s="6"/>
      <c r="T238" s="1"/>
      <c r="U238" s="1"/>
      <c r="V238" s="1"/>
      <c r="W238" s="1"/>
      <c r="X238" s="1"/>
      <c r="Y238" s="1"/>
      <c r="Z238" s="1"/>
      <c r="AA238" s="1"/>
    </row>
    <row r="239" spans="1:27" ht="12.75" customHeight="1">
      <c r="A239" s="154">
        <v>96</v>
      </c>
      <c r="B239" s="155">
        <v>42997</v>
      </c>
      <c r="C239" s="155"/>
      <c r="D239" s="156" t="s">
        <v>749</v>
      </c>
      <c r="E239" s="157" t="s">
        <v>591</v>
      </c>
      <c r="F239" s="158">
        <v>215</v>
      </c>
      <c r="G239" s="157"/>
      <c r="H239" s="157">
        <v>258</v>
      </c>
      <c r="I239" s="159">
        <v>258</v>
      </c>
      <c r="J239" s="160" t="s">
        <v>679</v>
      </c>
      <c r="K239" s="161">
        <f t="shared" si="100"/>
        <v>43</v>
      </c>
      <c r="L239" s="162">
        <f t="shared" si="101"/>
        <v>0.2</v>
      </c>
      <c r="M239" s="157" t="s">
        <v>594</v>
      </c>
      <c r="N239" s="163">
        <v>43040</v>
      </c>
      <c r="O239" s="1"/>
      <c r="P239" s="1"/>
      <c r="Q239" s="244"/>
      <c r="R239" s="1"/>
      <c r="S239" s="6"/>
      <c r="T239" s="1"/>
      <c r="U239" s="1"/>
      <c r="V239" s="1"/>
      <c r="W239" s="1"/>
      <c r="X239" s="1"/>
      <c r="Y239" s="1"/>
      <c r="Z239" s="1"/>
      <c r="AA239" s="1"/>
    </row>
    <row r="240" spans="1:27" ht="12.75" customHeight="1">
      <c r="A240" s="154">
        <v>97</v>
      </c>
      <c r="B240" s="155">
        <v>42997</v>
      </c>
      <c r="C240" s="155"/>
      <c r="D240" s="156" t="s">
        <v>749</v>
      </c>
      <c r="E240" s="157" t="s">
        <v>591</v>
      </c>
      <c r="F240" s="158">
        <v>215</v>
      </c>
      <c r="G240" s="157"/>
      <c r="H240" s="157">
        <v>258</v>
      </c>
      <c r="I240" s="159">
        <v>258</v>
      </c>
      <c r="J240" s="191" t="s">
        <v>679</v>
      </c>
      <c r="K240" s="161">
        <v>43</v>
      </c>
      <c r="L240" s="162">
        <v>0.2</v>
      </c>
      <c r="M240" s="157" t="s">
        <v>594</v>
      </c>
      <c r="N240" s="163">
        <v>43040</v>
      </c>
      <c r="O240" s="1"/>
      <c r="P240" s="1"/>
      <c r="Q240" s="244"/>
      <c r="R240" s="1"/>
      <c r="S240" s="6"/>
      <c r="T240" s="1"/>
      <c r="U240" s="1"/>
      <c r="V240" s="1"/>
      <c r="W240" s="1"/>
      <c r="X240" s="1"/>
      <c r="Y240" s="1"/>
      <c r="Z240" s="1"/>
      <c r="AA240" s="1"/>
    </row>
    <row r="241" spans="1:27" ht="12.75" customHeight="1">
      <c r="A241" s="185">
        <v>98</v>
      </c>
      <c r="B241" s="186">
        <v>42998</v>
      </c>
      <c r="C241" s="186"/>
      <c r="D241" s="187" t="s">
        <v>750</v>
      </c>
      <c r="E241" s="188" t="s">
        <v>591</v>
      </c>
      <c r="F241" s="158">
        <v>75</v>
      </c>
      <c r="G241" s="188"/>
      <c r="H241" s="188">
        <v>90</v>
      </c>
      <c r="I241" s="190">
        <v>90</v>
      </c>
      <c r="J241" s="160" t="s">
        <v>751</v>
      </c>
      <c r="K241" s="161">
        <f t="shared" ref="K241:K246" si="102">H241-F241</f>
        <v>15</v>
      </c>
      <c r="L241" s="162">
        <f t="shared" ref="L241:L246" si="103">K241/F241</f>
        <v>0.2</v>
      </c>
      <c r="M241" s="157" t="s">
        <v>594</v>
      </c>
      <c r="N241" s="163">
        <v>43019</v>
      </c>
      <c r="O241" s="1"/>
      <c r="P241" s="1"/>
      <c r="Q241" s="244"/>
      <c r="R241" s="1"/>
      <c r="S241" s="6"/>
      <c r="T241" s="1"/>
      <c r="U241" s="1"/>
      <c r="V241" s="1"/>
      <c r="W241" s="1"/>
      <c r="X241" s="1"/>
      <c r="Y241" s="1"/>
      <c r="Z241" s="1"/>
      <c r="AA241" s="1"/>
    </row>
    <row r="242" spans="1:27" ht="12.75" customHeight="1">
      <c r="A242" s="185">
        <v>99</v>
      </c>
      <c r="B242" s="186">
        <v>43011</v>
      </c>
      <c r="C242" s="186"/>
      <c r="D242" s="187" t="s">
        <v>752</v>
      </c>
      <c r="E242" s="188" t="s">
        <v>591</v>
      </c>
      <c r="F242" s="189">
        <v>315</v>
      </c>
      <c r="G242" s="188"/>
      <c r="H242" s="188">
        <v>392</v>
      </c>
      <c r="I242" s="190">
        <v>384</v>
      </c>
      <c r="J242" s="191" t="s">
        <v>753</v>
      </c>
      <c r="K242" s="161">
        <f t="shared" si="102"/>
        <v>77</v>
      </c>
      <c r="L242" s="192">
        <f t="shared" si="103"/>
        <v>0.24444444444444444</v>
      </c>
      <c r="M242" s="188" t="s">
        <v>594</v>
      </c>
      <c r="N242" s="193">
        <v>43017</v>
      </c>
      <c r="O242" s="1"/>
      <c r="P242" s="1"/>
      <c r="Q242" s="244"/>
      <c r="R242" s="1"/>
      <c r="S242" s="6"/>
      <c r="T242" s="1"/>
      <c r="U242" s="1"/>
      <c r="V242" s="1"/>
      <c r="W242" s="1"/>
      <c r="X242" s="1"/>
      <c r="Y242" s="1"/>
      <c r="Z242" s="1"/>
      <c r="AA242" s="1"/>
    </row>
    <row r="243" spans="1:27" ht="12.75" customHeight="1">
      <c r="A243" s="185">
        <v>100</v>
      </c>
      <c r="B243" s="186">
        <v>43013</v>
      </c>
      <c r="C243" s="186"/>
      <c r="D243" s="187" t="s">
        <v>468</v>
      </c>
      <c r="E243" s="188" t="s">
        <v>591</v>
      </c>
      <c r="F243" s="189">
        <v>145</v>
      </c>
      <c r="G243" s="188"/>
      <c r="H243" s="188">
        <v>179</v>
      </c>
      <c r="I243" s="190">
        <v>180</v>
      </c>
      <c r="J243" s="191" t="s">
        <v>754</v>
      </c>
      <c r="K243" s="161">
        <f t="shared" si="102"/>
        <v>34</v>
      </c>
      <c r="L243" s="192">
        <f t="shared" si="103"/>
        <v>0.23448275862068965</v>
      </c>
      <c r="M243" s="188" t="s">
        <v>594</v>
      </c>
      <c r="N243" s="193">
        <v>43025</v>
      </c>
      <c r="O243" s="1"/>
      <c r="P243" s="1"/>
      <c r="Q243" s="244"/>
      <c r="R243" s="1"/>
      <c r="S243" s="6"/>
      <c r="T243" s="1"/>
      <c r="U243" s="1"/>
      <c r="V243" s="1"/>
      <c r="W243" s="1"/>
      <c r="X243" s="1"/>
      <c r="Y243" s="1"/>
      <c r="Z243" s="1"/>
      <c r="AA243" s="1"/>
    </row>
    <row r="244" spans="1:27" ht="12.75" customHeight="1">
      <c r="A244" s="185">
        <v>101</v>
      </c>
      <c r="B244" s="186">
        <v>43014</v>
      </c>
      <c r="C244" s="186"/>
      <c r="D244" s="187" t="s">
        <v>358</v>
      </c>
      <c r="E244" s="188" t="s">
        <v>591</v>
      </c>
      <c r="F244" s="189">
        <v>256</v>
      </c>
      <c r="G244" s="188"/>
      <c r="H244" s="188">
        <v>323</v>
      </c>
      <c r="I244" s="190">
        <v>320</v>
      </c>
      <c r="J244" s="191" t="s">
        <v>679</v>
      </c>
      <c r="K244" s="161">
        <f t="shared" si="102"/>
        <v>67</v>
      </c>
      <c r="L244" s="192">
        <f t="shared" si="103"/>
        <v>0.26171875</v>
      </c>
      <c r="M244" s="188" t="s">
        <v>594</v>
      </c>
      <c r="N244" s="193">
        <v>43067</v>
      </c>
      <c r="O244" s="1"/>
      <c r="P244" s="1"/>
      <c r="Q244" s="244"/>
      <c r="R244" s="1"/>
      <c r="S244" s="6"/>
      <c r="T244" s="1"/>
      <c r="U244" s="1"/>
      <c r="V244" s="1"/>
      <c r="W244" s="1"/>
      <c r="X244" s="1"/>
      <c r="Y244" s="1"/>
      <c r="Z244" s="1"/>
      <c r="AA244" s="1"/>
    </row>
    <row r="245" spans="1:27" ht="12.75" customHeight="1">
      <c r="A245" s="185">
        <v>102</v>
      </c>
      <c r="B245" s="186">
        <v>43017</v>
      </c>
      <c r="C245" s="186"/>
      <c r="D245" s="187" t="s">
        <v>372</v>
      </c>
      <c r="E245" s="188" t="s">
        <v>591</v>
      </c>
      <c r="F245" s="189">
        <v>137.5</v>
      </c>
      <c r="G245" s="188"/>
      <c r="H245" s="188">
        <v>184</v>
      </c>
      <c r="I245" s="190">
        <v>183</v>
      </c>
      <c r="J245" s="191" t="s">
        <v>755</v>
      </c>
      <c r="K245" s="161">
        <f t="shared" si="102"/>
        <v>46.5</v>
      </c>
      <c r="L245" s="192">
        <f t="shared" si="103"/>
        <v>0.33818181818181819</v>
      </c>
      <c r="M245" s="188" t="s">
        <v>594</v>
      </c>
      <c r="N245" s="193">
        <v>43108</v>
      </c>
      <c r="O245" s="1"/>
      <c r="P245" s="1"/>
      <c r="Q245" s="244"/>
      <c r="R245" s="1"/>
      <c r="S245" s="6"/>
      <c r="T245" s="1"/>
      <c r="U245" s="1"/>
      <c r="V245" s="1"/>
      <c r="W245" s="1"/>
      <c r="X245" s="1"/>
      <c r="Y245" s="1"/>
      <c r="Z245" s="1"/>
      <c r="AA245" s="1"/>
    </row>
    <row r="246" spans="1:27" ht="12.75" customHeight="1">
      <c r="A246" s="185">
        <v>103</v>
      </c>
      <c r="B246" s="186">
        <v>43018</v>
      </c>
      <c r="C246" s="186"/>
      <c r="D246" s="187" t="s">
        <v>756</v>
      </c>
      <c r="E246" s="188" t="s">
        <v>591</v>
      </c>
      <c r="F246" s="189">
        <v>125.5</v>
      </c>
      <c r="G246" s="188"/>
      <c r="H246" s="188">
        <v>158</v>
      </c>
      <c r="I246" s="190">
        <v>155</v>
      </c>
      <c r="J246" s="191" t="s">
        <v>757</v>
      </c>
      <c r="K246" s="161">
        <f t="shared" si="102"/>
        <v>32.5</v>
      </c>
      <c r="L246" s="192">
        <f t="shared" si="103"/>
        <v>0.25896414342629481</v>
      </c>
      <c r="M246" s="188" t="s">
        <v>594</v>
      </c>
      <c r="N246" s="193">
        <v>43067</v>
      </c>
      <c r="O246" s="1"/>
      <c r="P246" s="1"/>
      <c r="Q246" s="244"/>
      <c r="R246" s="1"/>
      <c r="S246" s="6"/>
      <c r="T246" s="1"/>
      <c r="U246" s="1"/>
      <c r="V246" s="1"/>
      <c r="W246" s="1"/>
      <c r="X246" s="1"/>
      <c r="Y246" s="1"/>
      <c r="Z246" s="1"/>
      <c r="AA246" s="1"/>
    </row>
    <row r="247" spans="1:27" ht="12.75" customHeight="1">
      <c r="A247" s="185">
        <v>104</v>
      </c>
      <c r="B247" s="186">
        <v>43018</v>
      </c>
      <c r="C247" s="186"/>
      <c r="D247" s="187" t="s">
        <v>758</v>
      </c>
      <c r="E247" s="188" t="s">
        <v>591</v>
      </c>
      <c r="F247" s="189">
        <v>895</v>
      </c>
      <c r="G247" s="188"/>
      <c r="H247" s="188">
        <v>1122.5</v>
      </c>
      <c r="I247" s="190">
        <v>1078</v>
      </c>
      <c r="J247" s="191" t="s">
        <v>759</v>
      </c>
      <c r="K247" s="161">
        <v>227.5</v>
      </c>
      <c r="L247" s="192">
        <v>0.25418994413407803</v>
      </c>
      <c r="M247" s="188" t="s">
        <v>594</v>
      </c>
      <c r="N247" s="193">
        <v>43117</v>
      </c>
      <c r="O247" s="1"/>
      <c r="P247" s="1"/>
      <c r="Q247" s="244"/>
      <c r="R247" s="1"/>
      <c r="S247" s="6"/>
      <c r="T247" s="1"/>
      <c r="U247" s="1"/>
      <c r="V247" s="1"/>
      <c r="W247" s="1"/>
      <c r="X247" s="1"/>
      <c r="Y247" s="1"/>
      <c r="Z247" s="1"/>
      <c r="AA247" s="1"/>
    </row>
    <row r="248" spans="1:27" ht="12.75" customHeight="1">
      <c r="A248" s="185">
        <v>105</v>
      </c>
      <c r="B248" s="186">
        <v>43020</v>
      </c>
      <c r="C248" s="186"/>
      <c r="D248" s="187" t="s">
        <v>367</v>
      </c>
      <c r="E248" s="188" t="s">
        <v>591</v>
      </c>
      <c r="F248" s="189">
        <v>525</v>
      </c>
      <c r="G248" s="188"/>
      <c r="H248" s="188">
        <v>629</v>
      </c>
      <c r="I248" s="190">
        <v>629</v>
      </c>
      <c r="J248" s="191" t="s">
        <v>679</v>
      </c>
      <c r="K248" s="161">
        <v>104</v>
      </c>
      <c r="L248" s="192">
        <v>0.19809523809523799</v>
      </c>
      <c r="M248" s="188" t="s">
        <v>594</v>
      </c>
      <c r="N248" s="193">
        <v>43119</v>
      </c>
      <c r="O248" s="1"/>
      <c r="P248" s="1"/>
      <c r="Q248" s="244"/>
      <c r="R248" s="1"/>
      <c r="S248" s="6"/>
      <c r="T248" s="1"/>
      <c r="U248" s="1"/>
      <c r="V248" s="1"/>
      <c r="W248" s="1"/>
      <c r="X248" s="1"/>
      <c r="Y248" s="1"/>
      <c r="Z248" s="1"/>
      <c r="AA248" s="1"/>
    </row>
    <row r="249" spans="1:27" ht="12.75" customHeight="1">
      <c r="A249" s="185">
        <v>106</v>
      </c>
      <c r="B249" s="186">
        <v>43046</v>
      </c>
      <c r="C249" s="186"/>
      <c r="D249" s="187" t="s">
        <v>408</v>
      </c>
      <c r="E249" s="188" t="s">
        <v>591</v>
      </c>
      <c r="F249" s="189">
        <v>740</v>
      </c>
      <c r="G249" s="188"/>
      <c r="H249" s="188">
        <v>892.5</v>
      </c>
      <c r="I249" s="190">
        <v>900</v>
      </c>
      <c r="J249" s="191" t="s">
        <v>760</v>
      </c>
      <c r="K249" s="161">
        <f t="shared" ref="K249:K251" si="104">H249-F249</f>
        <v>152.5</v>
      </c>
      <c r="L249" s="192">
        <f t="shared" ref="L249:L251" si="105">K249/F249</f>
        <v>0.20608108108108109</v>
      </c>
      <c r="M249" s="188" t="s">
        <v>594</v>
      </c>
      <c r="N249" s="193">
        <v>43052</v>
      </c>
      <c r="O249" s="1"/>
      <c r="P249" s="1"/>
      <c r="Q249" s="244"/>
      <c r="R249" s="1"/>
      <c r="S249" s="6"/>
      <c r="T249" s="1"/>
      <c r="U249" s="1"/>
      <c r="V249" s="1"/>
      <c r="W249" s="1"/>
      <c r="X249" s="1"/>
      <c r="Y249" s="1"/>
      <c r="Z249" s="1"/>
      <c r="AA249" s="1"/>
    </row>
    <row r="250" spans="1:27" ht="12.75" customHeight="1">
      <c r="A250" s="154">
        <v>107</v>
      </c>
      <c r="B250" s="155">
        <v>43073</v>
      </c>
      <c r="C250" s="155"/>
      <c r="D250" s="156" t="s">
        <v>761</v>
      </c>
      <c r="E250" s="157" t="s">
        <v>591</v>
      </c>
      <c r="F250" s="158">
        <v>118.5</v>
      </c>
      <c r="G250" s="157"/>
      <c r="H250" s="157">
        <v>143.5</v>
      </c>
      <c r="I250" s="159">
        <v>145</v>
      </c>
      <c r="J250" s="160" t="s">
        <v>762</v>
      </c>
      <c r="K250" s="161">
        <f t="shared" si="104"/>
        <v>25</v>
      </c>
      <c r="L250" s="162">
        <f t="shared" si="105"/>
        <v>0.2109704641350211</v>
      </c>
      <c r="M250" s="157" t="s">
        <v>594</v>
      </c>
      <c r="N250" s="163">
        <v>43097</v>
      </c>
      <c r="O250" s="1"/>
      <c r="P250" s="1"/>
      <c r="Q250" s="244"/>
      <c r="R250" s="1"/>
      <c r="S250" s="6"/>
      <c r="T250" s="1"/>
      <c r="U250" s="1"/>
      <c r="V250" s="1"/>
      <c r="W250" s="1"/>
      <c r="X250" s="1"/>
      <c r="Y250" s="1"/>
      <c r="Z250" s="1"/>
      <c r="AA250" s="1"/>
    </row>
    <row r="251" spans="1:27" ht="12.75" customHeight="1">
      <c r="A251" s="164">
        <v>108</v>
      </c>
      <c r="B251" s="165">
        <v>43090</v>
      </c>
      <c r="C251" s="165"/>
      <c r="D251" s="166" t="s">
        <v>440</v>
      </c>
      <c r="E251" s="167" t="s">
        <v>591</v>
      </c>
      <c r="F251" s="168">
        <v>715</v>
      </c>
      <c r="G251" s="168"/>
      <c r="H251" s="169">
        <v>500</v>
      </c>
      <c r="I251" s="169">
        <v>872</v>
      </c>
      <c r="J251" s="170" t="s">
        <v>763</v>
      </c>
      <c r="K251" s="171">
        <f t="shared" si="104"/>
        <v>-215</v>
      </c>
      <c r="L251" s="172">
        <f t="shared" si="105"/>
        <v>-0.30069930069930068</v>
      </c>
      <c r="M251" s="168" t="s">
        <v>604</v>
      </c>
      <c r="N251" s="165">
        <v>43670</v>
      </c>
      <c r="O251" s="1"/>
      <c r="P251" s="1"/>
      <c r="Q251" s="244"/>
      <c r="R251" s="1"/>
      <c r="S251" s="6"/>
      <c r="T251" s="1"/>
      <c r="U251" s="1"/>
      <c r="V251" s="1"/>
      <c r="W251" s="1"/>
      <c r="X251" s="1"/>
      <c r="Y251" s="1"/>
      <c r="Z251" s="1"/>
      <c r="AA251" s="1"/>
    </row>
    <row r="252" spans="1:27" ht="12.75" customHeight="1">
      <c r="A252" s="154">
        <v>109</v>
      </c>
      <c r="B252" s="155">
        <v>43098</v>
      </c>
      <c r="C252" s="155"/>
      <c r="D252" s="156" t="s">
        <v>752</v>
      </c>
      <c r="E252" s="157" t="s">
        <v>591</v>
      </c>
      <c r="F252" s="158">
        <v>435</v>
      </c>
      <c r="G252" s="157"/>
      <c r="H252" s="157">
        <v>542.5</v>
      </c>
      <c r="I252" s="159">
        <v>539</v>
      </c>
      <c r="J252" s="160" t="s">
        <v>679</v>
      </c>
      <c r="K252" s="161">
        <v>107.5</v>
      </c>
      <c r="L252" s="162">
        <v>0.247126436781609</v>
      </c>
      <c r="M252" s="157" t="s">
        <v>594</v>
      </c>
      <c r="N252" s="163">
        <v>43206</v>
      </c>
      <c r="O252" s="1"/>
      <c r="P252" s="1"/>
      <c r="Q252" s="244"/>
      <c r="R252" s="1"/>
      <c r="S252" s="6"/>
      <c r="T252" s="1"/>
      <c r="U252" s="1"/>
      <c r="V252" s="1"/>
      <c r="W252" s="1"/>
      <c r="X252" s="1"/>
      <c r="Y252" s="1"/>
      <c r="Z252" s="1"/>
      <c r="AA252" s="1"/>
    </row>
    <row r="253" spans="1:27" ht="12.75" customHeight="1">
      <c r="A253" s="154">
        <v>110</v>
      </c>
      <c r="B253" s="155">
        <v>43098</v>
      </c>
      <c r="C253" s="155"/>
      <c r="D253" s="156" t="s">
        <v>560</v>
      </c>
      <c r="E253" s="157" t="s">
        <v>591</v>
      </c>
      <c r="F253" s="158">
        <v>885</v>
      </c>
      <c r="G253" s="157"/>
      <c r="H253" s="157">
        <v>1090</v>
      </c>
      <c r="I253" s="159">
        <v>1084</v>
      </c>
      <c r="J253" s="160" t="s">
        <v>679</v>
      </c>
      <c r="K253" s="161">
        <v>205</v>
      </c>
      <c r="L253" s="162">
        <v>0.23163841807909599</v>
      </c>
      <c r="M253" s="157" t="s">
        <v>594</v>
      </c>
      <c r="N253" s="163">
        <v>43213</v>
      </c>
      <c r="O253" s="1"/>
      <c r="P253" s="1"/>
      <c r="Q253" s="244"/>
      <c r="R253" s="1"/>
      <c r="S253" s="6"/>
      <c r="T253" s="1"/>
      <c r="U253" s="1"/>
      <c r="V253" s="1"/>
      <c r="W253" s="1"/>
      <c r="X253" s="1"/>
      <c r="Y253" s="1"/>
      <c r="Z253" s="1"/>
      <c r="AA253" s="1"/>
    </row>
    <row r="254" spans="1:27" ht="12.75" customHeight="1">
      <c r="A254" s="194">
        <v>111</v>
      </c>
      <c r="B254" s="195">
        <v>43192</v>
      </c>
      <c r="C254" s="195"/>
      <c r="D254" s="173" t="s">
        <v>764</v>
      </c>
      <c r="E254" s="168" t="s">
        <v>591</v>
      </c>
      <c r="F254" s="196">
        <v>478.5</v>
      </c>
      <c r="G254" s="168"/>
      <c r="H254" s="168">
        <v>442</v>
      </c>
      <c r="I254" s="169">
        <v>613</v>
      </c>
      <c r="J254" s="170" t="s">
        <v>765</v>
      </c>
      <c r="K254" s="171">
        <f t="shared" ref="K254:K257" si="106">H254-F254</f>
        <v>-36.5</v>
      </c>
      <c r="L254" s="172">
        <f t="shared" ref="L254:L257" si="107">K254/F254</f>
        <v>-7.6280041797283177E-2</v>
      </c>
      <c r="M254" s="168" t="s">
        <v>604</v>
      </c>
      <c r="N254" s="165">
        <v>43762</v>
      </c>
      <c r="O254" s="1"/>
      <c r="P254" s="1"/>
      <c r="Q254" s="244"/>
      <c r="R254" s="1"/>
      <c r="S254" s="6"/>
      <c r="T254" s="1"/>
      <c r="U254" s="1"/>
      <c r="V254" s="1"/>
      <c r="W254" s="1"/>
      <c r="X254" s="1"/>
      <c r="Y254" s="1"/>
      <c r="Z254" s="1"/>
      <c r="AA254" s="1"/>
    </row>
    <row r="255" spans="1:27" ht="12.75" customHeight="1">
      <c r="A255" s="164">
        <v>112</v>
      </c>
      <c r="B255" s="165">
        <v>43194</v>
      </c>
      <c r="C255" s="165"/>
      <c r="D255" s="166" t="s">
        <v>766</v>
      </c>
      <c r="E255" s="167" t="s">
        <v>591</v>
      </c>
      <c r="F255" s="168">
        <f>141.5-7.3</f>
        <v>134.19999999999999</v>
      </c>
      <c r="G255" s="168"/>
      <c r="H255" s="169">
        <v>77</v>
      </c>
      <c r="I255" s="169">
        <v>180</v>
      </c>
      <c r="J255" s="170" t="s">
        <v>767</v>
      </c>
      <c r="K255" s="171">
        <f t="shared" si="106"/>
        <v>-57.199999999999989</v>
      </c>
      <c r="L255" s="172">
        <f t="shared" si="107"/>
        <v>-0.42622950819672129</v>
      </c>
      <c r="M255" s="168" t="s">
        <v>604</v>
      </c>
      <c r="N255" s="165">
        <v>43522</v>
      </c>
      <c r="O255" s="1"/>
      <c r="P255" s="1"/>
      <c r="Q255" s="244"/>
      <c r="R255" s="1"/>
      <c r="S255" s="6"/>
      <c r="T255" s="1"/>
      <c r="U255" s="1"/>
      <c r="V255" s="1"/>
      <c r="W255" s="1"/>
      <c r="X255" s="1"/>
      <c r="Y255" s="1"/>
      <c r="Z255" s="1"/>
      <c r="AA255" s="1"/>
    </row>
    <row r="256" spans="1:27" ht="12.75" customHeight="1">
      <c r="A256" s="164">
        <v>113</v>
      </c>
      <c r="B256" s="165">
        <v>43209</v>
      </c>
      <c r="C256" s="165"/>
      <c r="D256" s="166" t="s">
        <v>768</v>
      </c>
      <c r="E256" s="167" t="s">
        <v>591</v>
      </c>
      <c r="F256" s="168">
        <v>430</v>
      </c>
      <c r="G256" s="168"/>
      <c r="H256" s="169">
        <v>220</v>
      </c>
      <c r="I256" s="169">
        <v>537</v>
      </c>
      <c r="J256" s="170" t="s">
        <v>769</v>
      </c>
      <c r="K256" s="171">
        <f t="shared" si="106"/>
        <v>-210</v>
      </c>
      <c r="L256" s="172">
        <f t="shared" si="107"/>
        <v>-0.48837209302325579</v>
      </c>
      <c r="M256" s="168" t="s">
        <v>604</v>
      </c>
      <c r="N256" s="165">
        <v>43252</v>
      </c>
      <c r="O256" s="1"/>
      <c r="P256" s="1"/>
      <c r="Q256" s="244"/>
      <c r="R256" s="1"/>
      <c r="S256" s="6"/>
      <c r="T256" s="1"/>
      <c r="U256" s="1"/>
      <c r="V256" s="1"/>
      <c r="W256" s="1"/>
      <c r="X256" s="1"/>
      <c r="Y256" s="1"/>
      <c r="Z256" s="1"/>
      <c r="AA256" s="1"/>
    </row>
    <row r="257" spans="1:27" ht="12.75" customHeight="1">
      <c r="A257" s="185">
        <v>114</v>
      </c>
      <c r="B257" s="186">
        <v>43220</v>
      </c>
      <c r="C257" s="186"/>
      <c r="D257" s="187" t="s">
        <v>770</v>
      </c>
      <c r="E257" s="188" t="s">
        <v>591</v>
      </c>
      <c r="F257" s="188">
        <v>153.5</v>
      </c>
      <c r="G257" s="188"/>
      <c r="H257" s="188">
        <v>196</v>
      </c>
      <c r="I257" s="190">
        <v>196</v>
      </c>
      <c r="J257" s="160" t="s">
        <v>771</v>
      </c>
      <c r="K257" s="161">
        <f t="shared" si="106"/>
        <v>42.5</v>
      </c>
      <c r="L257" s="162">
        <f t="shared" si="107"/>
        <v>0.27687296416938112</v>
      </c>
      <c r="M257" s="157" t="s">
        <v>594</v>
      </c>
      <c r="N257" s="163">
        <v>43605</v>
      </c>
      <c r="O257" s="1"/>
      <c r="P257" s="1"/>
      <c r="Q257" s="244"/>
      <c r="R257" s="1"/>
      <c r="S257" s="6"/>
      <c r="T257" s="1"/>
      <c r="U257" s="1"/>
      <c r="V257" s="1"/>
      <c r="W257" s="1"/>
      <c r="X257" s="1"/>
      <c r="Y257" s="1"/>
      <c r="Z257" s="1"/>
      <c r="AA257" s="1"/>
    </row>
    <row r="258" spans="1:27" ht="12.75" customHeight="1">
      <c r="A258" s="164">
        <v>115</v>
      </c>
      <c r="B258" s="165">
        <v>43306</v>
      </c>
      <c r="C258" s="165"/>
      <c r="D258" s="166" t="s">
        <v>739</v>
      </c>
      <c r="E258" s="167" t="s">
        <v>591</v>
      </c>
      <c r="F258" s="168">
        <v>27.5</v>
      </c>
      <c r="G258" s="168"/>
      <c r="H258" s="169">
        <v>13.1</v>
      </c>
      <c r="I258" s="169">
        <v>60</v>
      </c>
      <c r="J258" s="170" t="s">
        <v>772</v>
      </c>
      <c r="K258" s="171">
        <v>-14.4</v>
      </c>
      <c r="L258" s="172">
        <v>-0.52363636363636401</v>
      </c>
      <c r="M258" s="168" t="s">
        <v>604</v>
      </c>
      <c r="N258" s="165">
        <v>43138</v>
      </c>
      <c r="O258" s="1"/>
      <c r="P258" s="1"/>
      <c r="Q258" s="244"/>
      <c r="R258" s="1"/>
      <c r="S258" s="6"/>
      <c r="T258" s="1"/>
      <c r="U258" s="1"/>
      <c r="V258" s="1"/>
      <c r="W258" s="1"/>
      <c r="X258" s="1"/>
      <c r="Y258" s="1"/>
      <c r="Z258" s="1"/>
      <c r="AA258" s="1"/>
    </row>
    <row r="259" spans="1:27" ht="12.75" customHeight="1">
      <c r="A259" s="194">
        <v>116</v>
      </c>
      <c r="B259" s="195">
        <v>43318</v>
      </c>
      <c r="C259" s="195"/>
      <c r="D259" s="173" t="s">
        <v>773</v>
      </c>
      <c r="E259" s="168" t="s">
        <v>591</v>
      </c>
      <c r="F259" s="168">
        <v>148.5</v>
      </c>
      <c r="G259" s="168"/>
      <c r="H259" s="168">
        <v>102</v>
      </c>
      <c r="I259" s="169">
        <v>182</v>
      </c>
      <c r="J259" s="170" t="s">
        <v>774</v>
      </c>
      <c r="K259" s="171">
        <f>H259-F259</f>
        <v>-46.5</v>
      </c>
      <c r="L259" s="172">
        <f>K259/F259</f>
        <v>-0.31313131313131315</v>
      </c>
      <c r="M259" s="168" t="s">
        <v>604</v>
      </c>
      <c r="N259" s="165">
        <v>43661</v>
      </c>
      <c r="O259" s="1"/>
      <c r="P259" s="1"/>
      <c r="Q259" s="244"/>
      <c r="R259" s="1"/>
      <c r="S259" s="6"/>
      <c r="T259" s="1"/>
      <c r="U259" s="1"/>
      <c r="V259" s="1"/>
      <c r="W259" s="1"/>
      <c r="X259" s="1"/>
      <c r="Y259" s="1"/>
      <c r="Z259" s="1"/>
      <c r="AA259" s="1"/>
    </row>
    <row r="260" spans="1:27" ht="12.75" customHeight="1">
      <c r="A260" s="154">
        <v>117</v>
      </c>
      <c r="B260" s="155">
        <v>43335</v>
      </c>
      <c r="C260" s="155"/>
      <c r="D260" s="156" t="s">
        <v>775</v>
      </c>
      <c r="E260" s="157" t="s">
        <v>591</v>
      </c>
      <c r="F260" s="188">
        <v>285</v>
      </c>
      <c r="G260" s="157"/>
      <c r="H260" s="157">
        <v>355</v>
      </c>
      <c r="I260" s="159">
        <v>364</v>
      </c>
      <c r="J260" s="160" t="s">
        <v>776</v>
      </c>
      <c r="K260" s="161">
        <v>70</v>
      </c>
      <c r="L260" s="162">
        <v>0.24561403508771901</v>
      </c>
      <c r="M260" s="157" t="s">
        <v>594</v>
      </c>
      <c r="N260" s="163">
        <v>43455</v>
      </c>
      <c r="O260" s="1"/>
      <c r="P260" s="1"/>
      <c r="Q260" s="244"/>
      <c r="R260" s="1"/>
      <c r="S260" s="6"/>
      <c r="T260" s="1"/>
      <c r="U260" s="1"/>
      <c r="V260" s="1"/>
      <c r="W260" s="1"/>
      <c r="X260" s="1"/>
      <c r="Y260" s="1"/>
      <c r="Z260" s="1"/>
      <c r="AA260" s="1"/>
    </row>
    <row r="261" spans="1:27" ht="12.75" customHeight="1">
      <c r="A261" s="154">
        <v>118</v>
      </c>
      <c r="B261" s="155">
        <v>43341</v>
      </c>
      <c r="C261" s="155"/>
      <c r="D261" s="156" t="s">
        <v>398</v>
      </c>
      <c r="E261" s="157" t="s">
        <v>591</v>
      </c>
      <c r="F261" s="188">
        <v>525</v>
      </c>
      <c r="G261" s="157"/>
      <c r="H261" s="157">
        <v>585</v>
      </c>
      <c r="I261" s="159">
        <v>635</v>
      </c>
      <c r="J261" s="160" t="s">
        <v>777</v>
      </c>
      <c r="K261" s="161">
        <f t="shared" ref="K261:K312" si="108">H261-F261</f>
        <v>60</v>
      </c>
      <c r="L261" s="162">
        <f t="shared" ref="L261:L312" si="109">K261/F261</f>
        <v>0.11428571428571428</v>
      </c>
      <c r="M261" s="157" t="s">
        <v>594</v>
      </c>
      <c r="N261" s="163">
        <v>43662</v>
      </c>
      <c r="O261" s="1"/>
      <c r="P261" s="1"/>
      <c r="Q261" s="244"/>
      <c r="R261" s="1"/>
      <c r="S261" s="6"/>
      <c r="T261" s="1"/>
      <c r="U261" s="1"/>
      <c r="V261" s="1"/>
      <c r="W261" s="1"/>
      <c r="X261" s="1"/>
      <c r="Y261" s="1"/>
      <c r="Z261" s="1"/>
      <c r="AA261" s="1"/>
    </row>
    <row r="262" spans="1:27" ht="12.75" customHeight="1">
      <c r="A262" s="154">
        <v>119</v>
      </c>
      <c r="B262" s="155">
        <v>43395</v>
      </c>
      <c r="C262" s="155"/>
      <c r="D262" s="156" t="s">
        <v>383</v>
      </c>
      <c r="E262" s="157" t="s">
        <v>591</v>
      </c>
      <c r="F262" s="188">
        <v>475</v>
      </c>
      <c r="G262" s="157"/>
      <c r="H262" s="157">
        <v>574</v>
      </c>
      <c r="I262" s="159">
        <v>570</v>
      </c>
      <c r="J262" s="160" t="s">
        <v>679</v>
      </c>
      <c r="K262" s="161">
        <f t="shared" si="108"/>
        <v>99</v>
      </c>
      <c r="L262" s="162">
        <f t="shared" si="109"/>
        <v>0.20842105263157895</v>
      </c>
      <c r="M262" s="157" t="s">
        <v>594</v>
      </c>
      <c r="N262" s="163">
        <v>43403</v>
      </c>
      <c r="O262" s="1"/>
      <c r="P262" s="1"/>
      <c r="Q262" s="244"/>
      <c r="R262" s="1"/>
      <c r="S262" s="6"/>
      <c r="T262" s="1"/>
      <c r="U262" s="1"/>
      <c r="V262" s="1"/>
      <c r="W262" s="1"/>
      <c r="X262" s="1"/>
      <c r="Y262" s="1"/>
      <c r="Z262" s="1"/>
      <c r="AA262" s="1"/>
    </row>
    <row r="263" spans="1:27" ht="12.75" customHeight="1">
      <c r="A263" s="185">
        <v>120</v>
      </c>
      <c r="B263" s="186">
        <v>43397</v>
      </c>
      <c r="C263" s="186"/>
      <c r="D263" s="187" t="s">
        <v>778</v>
      </c>
      <c r="E263" s="188" t="s">
        <v>591</v>
      </c>
      <c r="F263" s="188">
        <v>707.5</v>
      </c>
      <c r="G263" s="188"/>
      <c r="H263" s="188">
        <v>872</v>
      </c>
      <c r="I263" s="190">
        <v>872</v>
      </c>
      <c r="J263" s="191" t="s">
        <v>679</v>
      </c>
      <c r="K263" s="161">
        <f t="shared" si="108"/>
        <v>164.5</v>
      </c>
      <c r="L263" s="192">
        <f t="shared" si="109"/>
        <v>0.23250883392226149</v>
      </c>
      <c r="M263" s="188" t="s">
        <v>594</v>
      </c>
      <c r="N263" s="193">
        <v>43482</v>
      </c>
      <c r="O263" s="1"/>
      <c r="P263" s="1"/>
      <c r="Q263" s="244"/>
      <c r="R263" s="1"/>
      <c r="S263" s="6"/>
      <c r="T263" s="1"/>
      <c r="U263" s="1"/>
      <c r="V263" s="1"/>
      <c r="W263" s="1"/>
      <c r="X263" s="1"/>
      <c r="Y263" s="1"/>
      <c r="Z263" s="1"/>
      <c r="AA263" s="1"/>
    </row>
    <row r="264" spans="1:27" ht="12.75" customHeight="1">
      <c r="A264" s="185">
        <v>121</v>
      </c>
      <c r="B264" s="186">
        <v>43398</v>
      </c>
      <c r="C264" s="186"/>
      <c r="D264" s="187" t="s">
        <v>779</v>
      </c>
      <c r="E264" s="188" t="s">
        <v>591</v>
      </c>
      <c r="F264" s="188">
        <v>162</v>
      </c>
      <c r="G264" s="188"/>
      <c r="H264" s="188">
        <v>204</v>
      </c>
      <c r="I264" s="190">
        <v>209</v>
      </c>
      <c r="J264" s="191" t="s">
        <v>780</v>
      </c>
      <c r="K264" s="161">
        <f t="shared" si="108"/>
        <v>42</v>
      </c>
      <c r="L264" s="192">
        <f t="shared" si="109"/>
        <v>0.25925925925925924</v>
      </c>
      <c r="M264" s="188" t="s">
        <v>594</v>
      </c>
      <c r="N264" s="193">
        <v>43539</v>
      </c>
      <c r="O264" s="1"/>
      <c r="P264" s="1"/>
      <c r="Q264" s="244"/>
      <c r="R264" s="1"/>
      <c r="S264" s="6"/>
      <c r="T264" s="1"/>
      <c r="U264" s="1"/>
      <c r="V264" s="1"/>
      <c r="W264" s="1"/>
      <c r="X264" s="1"/>
      <c r="Y264" s="1"/>
      <c r="Z264" s="1"/>
      <c r="AA264" s="1"/>
    </row>
    <row r="265" spans="1:27" ht="12.75" customHeight="1">
      <c r="A265" s="185">
        <v>122</v>
      </c>
      <c r="B265" s="186">
        <v>43399</v>
      </c>
      <c r="C265" s="186"/>
      <c r="D265" s="187" t="s">
        <v>488</v>
      </c>
      <c r="E265" s="188" t="s">
        <v>591</v>
      </c>
      <c r="F265" s="188">
        <v>240</v>
      </c>
      <c r="G265" s="188"/>
      <c r="H265" s="188">
        <v>297</v>
      </c>
      <c r="I265" s="190">
        <v>297</v>
      </c>
      <c r="J265" s="191" t="s">
        <v>679</v>
      </c>
      <c r="K265" s="197">
        <f t="shared" si="108"/>
        <v>57</v>
      </c>
      <c r="L265" s="192">
        <f t="shared" si="109"/>
        <v>0.23749999999999999</v>
      </c>
      <c r="M265" s="188" t="s">
        <v>594</v>
      </c>
      <c r="N265" s="193">
        <v>43417</v>
      </c>
      <c r="O265" s="1"/>
      <c r="P265" s="1"/>
      <c r="Q265" s="244"/>
      <c r="R265" s="1"/>
      <c r="S265" s="6"/>
      <c r="T265" s="1"/>
      <c r="U265" s="1"/>
      <c r="V265" s="1"/>
      <c r="W265" s="1"/>
      <c r="X265" s="1"/>
      <c r="Y265" s="1"/>
      <c r="Z265" s="1"/>
      <c r="AA265" s="1"/>
    </row>
    <row r="266" spans="1:27" ht="12.75" customHeight="1">
      <c r="A266" s="154">
        <v>123</v>
      </c>
      <c r="B266" s="155">
        <v>43439</v>
      </c>
      <c r="C266" s="155"/>
      <c r="D266" s="156" t="s">
        <v>781</v>
      </c>
      <c r="E266" s="157" t="s">
        <v>591</v>
      </c>
      <c r="F266" s="157">
        <v>202.5</v>
      </c>
      <c r="G266" s="157"/>
      <c r="H266" s="157">
        <v>255</v>
      </c>
      <c r="I266" s="159">
        <v>252</v>
      </c>
      <c r="J266" s="160" t="s">
        <v>679</v>
      </c>
      <c r="K266" s="161">
        <f t="shared" si="108"/>
        <v>52.5</v>
      </c>
      <c r="L266" s="162">
        <f t="shared" si="109"/>
        <v>0.25925925925925924</v>
      </c>
      <c r="M266" s="157" t="s">
        <v>594</v>
      </c>
      <c r="N266" s="163">
        <v>43542</v>
      </c>
      <c r="O266" s="1"/>
      <c r="P266" s="1"/>
      <c r="Q266" s="244"/>
      <c r="R266" s="1"/>
      <c r="S266" s="6" t="s">
        <v>782</v>
      </c>
      <c r="T266" s="1"/>
      <c r="U266" s="1"/>
      <c r="V266" s="1"/>
      <c r="W266" s="1"/>
      <c r="X266" s="1"/>
      <c r="Y266" s="1"/>
      <c r="Z266" s="1"/>
      <c r="AA266" s="1"/>
    </row>
    <row r="267" spans="1:27" ht="12.75" customHeight="1">
      <c r="A267" s="185">
        <v>124</v>
      </c>
      <c r="B267" s="186">
        <v>43465</v>
      </c>
      <c r="C267" s="155"/>
      <c r="D267" s="187" t="s">
        <v>159</v>
      </c>
      <c r="E267" s="188" t="s">
        <v>591</v>
      </c>
      <c r="F267" s="188">
        <v>710</v>
      </c>
      <c r="G267" s="188"/>
      <c r="H267" s="188">
        <v>866</v>
      </c>
      <c r="I267" s="190">
        <v>866</v>
      </c>
      <c r="J267" s="191" t="s">
        <v>679</v>
      </c>
      <c r="K267" s="161">
        <f t="shared" si="108"/>
        <v>156</v>
      </c>
      <c r="L267" s="162">
        <f t="shared" si="109"/>
        <v>0.21971830985915494</v>
      </c>
      <c r="M267" s="157" t="s">
        <v>594</v>
      </c>
      <c r="N267" s="163">
        <v>43553</v>
      </c>
      <c r="O267" s="1"/>
      <c r="P267" s="1"/>
      <c r="Q267" s="244"/>
      <c r="R267" s="1"/>
      <c r="S267" s="6" t="s">
        <v>782</v>
      </c>
      <c r="T267" s="1"/>
      <c r="U267" s="1"/>
      <c r="V267" s="1"/>
      <c r="W267" s="1"/>
      <c r="X267" s="1"/>
      <c r="Y267" s="1"/>
      <c r="Z267" s="1"/>
      <c r="AA267" s="1"/>
    </row>
    <row r="268" spans="1:27" ht="12.75" customHeight="1">
      <c r="A268" s="185">
        <v>125</v>
      </c>
      <c r="B268" s="186">
        <v>43522</v>
      </c>
      <c r="C268" s="186"/>
      <c r="D268" s="187" t="s">
        <v>174</v>
      </c>
      <c r="E268" s="188" t="s">
        <v>591</v>
      </c>
      <c r="F268" s="188">
        <v>337.25</v>
      </c>
      <c r="G268" s="188"/>
      <c r="H268" s="188">
        <v>398.5</v>
      </c>
      <c r="I268" s="190">
        <v>411</v>
      </c>
      <c r="J268" s="160" t="s">
        <v>783</v>
      </c>
      <c r="K268" s="161">
        <f t="shared" si="108"/>
        <v>61.25</v>
      </c>
      <c r="L268" s="162">
        <f t="shared" si="109"/>
        <v>0.1816160118606375</v>
      </c>
      <c r="M268" s="157" t="s">
        <v>594</v>
      </c>
      <c r="N268" s="163">
        <v>43760</v>
      </c>
      <c r="O268" s="1"/>
      <c r="P268" s="1"/>
      <c r="Q268" s="244"/>
      <c r="R268" s="1"/>
      <c r="S268" s="6" t="s">
        <v>782</v>
      </c>
      <c r="T268" s="1"/>
      <c r="U268" s="1"/>
      <c r="V268" s="1"/>
      <c r="W268" s="1"/>
      <c r="X268" s="1"/>
      <c r="Y268" s="1"/>
      <c r="Z268" s="1"/>
      <c r="AA268" s="1"/>
    </row>
    <row r="269" spans="1:27" ht="12.75" customHeight="1">
      <c r="A269" s="198">
        <v>126</v>
      </c>
      <c r="B269" s="199">
        <v>43559</v>
      </c>
      <c r="C269" s="199"/>
      <c r="D269" s="200" t="s">
        <v>784</v>
      </c>
      <c r="E269" s="201" t="s">
        <v>591</v>
      </c>
      <c r="F269" s="201">
        <v>130</v>
      </c>
      <c r="G269" s="201"/>
      <c r="H269" s="201">
        <v>65</v>
      </c>
      <c r="I269" s="202">
        <v>158</v>
      </c>
      <c r="J269" s="170" t="s">
        <v>785</v>
      </c>
      <c r="K269" s="171">
        <f t="shared" si="108"/>
        <v>-65</v>
      </c>
      <c r="L269" s="172">
        <f t="shared" si="109"/>
        <v>-0.5</v>
      </c>
      <c r="M269" s="168" t="s">
        <v>604</v>
      </c>
      <c r="N269" s="165">
        <v>43726</v>
      </c>
      <c r="O269" s="1"/>
      <c r="P269" s="1"/>
      <c r="Q269" s="244"/>
      <c r="R269" s="1"/>
      <c r="S269" s="6" t="s">
        <v>786</v>
      </c>
      <c r="T269" s="1"/>
      <c r="U269" s="1"/>
      <c r="V269" s="1"/>
      <c r="W269" s="1"/>
      <c r="X269" s="1"/>
      <c r="Y269" s="1"/>
      <c r="Z269" s="1"/>
      <c r="AA269" s="1"/>
    </row>
    <row r="270" spans="1:27" ht="12.75" customHeight="1">
      <c r="A270" s="185">
        <v>127</v>
      </c>
      <c r="B270" s="186">
        <v>43017</v>
      </c>
      <c r="C270" s="186"/>
      <c r="D270" s="187" t="s">
        <v>210</v>
      </c>
      <c r="E270" s="188" t="s">
        <v>591</v>
      </c>
      <c r="F270" s="188">
        <v>141.5</v>
      </c>
      <c r="G270" s="188"/>
      <c r="H270" s="188">
        <v>183.5</v>
      </c>
      <c r="I270" s="190">
        <v>210</v>
      </c>
      <c r="J270" s="160" t="s">
        <v>780</v>
      </c>
      <c r="K270" s="161">
        <f t="shared" si="108"/>
        <v>42</v>
      </c>
      <c r="L270" s="162">
        <f t="shared" si="109"/>
        <v>0.29681978798586572</v>
      </c>
      <c r="M270" s="157" t="s">
        <v>594</v>
      </c>
      <c r="N270" s="163">
        <v>43042</v>
      </c>
      <c r="O270" s="1"/>
      <c r="P270" s="1"/>
      <c r="Q270" s="244"/>
      <c r="R270" s="1"/>
      <c r="S270" s="6" t="s">
        <v>786</v>
      </c>
      <c r="T270" s="1"/>
      <c r="U270" s="1"/>
      <c r="V270" s="1"/>
      <c r="W270" s="1"/>
      <c r="X270" s="1"/>
      <c r="Y270" s="1"/>
      <c r="Z270" s="1"/>
      <c r="AA270" s="1"/>
    </row>
    <row r="271" spans="1:27" ht="12.75" customHeight="1">
      <c r="A271" s="198">
        <v>128</v>
      </c>
      <c r="B271" s="199">
        <v>43074</v>
      </c>
      <c r="C271" s="199"/>
      <c r="D271" s="200" t="s">
        <v>787</v>
      </c>
      <c r="E271" s="201" t="s">
        <v>591</v>
      </c>
      <c r="F271" s="196">
        <v>172</v>
      </c>
      <c r="G271" s="201"/>
      <c r="H271" s="201">
        <v>155.25</v>
      </c>
      <c r="I271" s="202">
        <v>230</v>
      </c>
      <c r="J271" s="170" t="s">
        <v>788</v>
      </c>
      <c r="K271" s="171">
        <f t="shared" si="108"/>
        <v>-16.75</v>
      </c>
      <c r="L271" s="172">
        <f t="shared" si="109"/>
        <v>-9.7383720930232565E-2</v>
      </c>
      <c r="M271" s="168" t="s">
        <v>604</v>
      </c>
      <c r="N271" s="165">
        <v>43787</v>
      </c>
      <c r="O271" s="1"/>
      <c r="P271" s="1"/>
      <c r="Q271" s="244"/>
      <c r="R271" s="1"/>
      <c r="S271" s="6" t="s">
        <v>786</v>
      </c>
      <c r="T271" s="1"/>
      <c r="U271" s="1"/>
      <c r="V271" s="1"/>
      <c r="W271" s="1"/>
      <c r="X271" s="1"/>
      <c r="Y271" s="1"/>
      <c r="Z271" s="1"/>
      <c r="AA271" s="1"/>
    </row>
    <row r="272" spans="1:27" ht="12.75" customHeight="1">
      <c r="A272" s="185">
        <v>129</v>
      </c>
      <c r="B272" s="186">
        <v>43398</v>
      </c>
      <c r="C272" s="186"/>
      <c r="D272" s="187" t="s">
        <v>120</v>
      </c>
      <c r="E272" s="188" t="s">
        <v>591</v>
      </c>
      <c r="F272" s="188">
        <v>698.5</v>
      </c>
      <c r="G272" s="188"/>
      <c r="H272" s="188">
        <v>890</v>
      </c>
      <c r="I272" s="190">
        <v>890</v>
      </c>
      <c r="J272" s="160" t="s">
        <v>789</v>
      </c>
      <c r="K272" s="161">
        <f t="shared" si="108"/>
        <v>191.5</v>
      </c>
      <c r="L272" s="162">
        <f t="shared" si="109"/>
        <v>0.27415891195418757</v>
      </c>
      <c r="M272" s="157" t="s">
        <v>594</v>
      </c>
      <c r="N272" s="163">
        <v>44328</v>
      </c>
      <c r="O272" s="1"/>
      <c r="P272" s="1"/>
      <c r="Q272" s="244"/>
      <c r="R272" s="1"/>
      <c r="S272" s="6" t="s">
        <v>782</v>
      </c>
      <c r="T272" s="1"/>
      <c r="U272" s="1"/>
      <c r="V272" s="1"/>
      <c r="W272" s="1"/>
      <c r="X272" s="1"/>
      <c r="Y272" s="1"/>
      <c r="Z272" s="1"/>
      <c r="AA272" s="1"/>
    </row>
    <row r="273" spans="1:27" ht="12.75" customHeight="1">
      <c r="A273" s="185">
        <v>130</v>
      </c>
      <c r="B273" s="186">
        <v>42877</v>
      </c>
      <c r="C273" s="186"/>
      <c r="D273" s="187" t="s">
        <v>790</v>
      </c>
      <c r="E273" s="188" t="s">
        <v>591</v>
      </c>
      <c r="F273" s="188">
        <v>127.6</v>
      </c>
      <c r="G273" s="188"/>
      <c r="H273" s="188">
        <v>138</v>
      </c>
      <c r="I273" s="190">
        <v>190</v>
      </c>
      <c r="J273" s="160" t="s">
        <v>791</v>
      </c>
      <c r="K273" s="161">
        <f t="shared" si="108"/>
        <v>10.400000000000006</v>
      </c>
      <c r="L273" s="162">
        <f t="shared" si="109"/>
        <v>8.1504702194357417E-2</v>
      </c>
      <c r="M273" s="157" t="s">
        <v>594</v>
      </c>
      <c r="N273" s="163">
        <v>43774</v>
      </c>
      <c r="O273" s="1"/>
      <c r="P273" s="1"/>
      <c r="Q273" s="244"/>
      <c r="R273" s="1"/>
      <c r="S273" s="6" t="s">
        <v>786</v>
      </c>
      <c r="T273" s="1"/>
      <c r="U273" s="1"/>
      <c r="V273" s="1"/>
      <c r="W273" s="1"/>
      <c r="X273" s="1"/>
      <c r="Y273" s="1"/>
      <c r="Z273" s="1"/>
      <c r="AA273" s="1"/>
    </row>
    <row r="274" spans="1:27" ht="12.75" customHeight="1">
      <c r="A274" s="185">
        <v>131</v>
      </c>
      <c r="B274" s="186">
        <v>43158</v>
      </c>
      <c r="C274" s="186"/>
      <c r="D274" s="187" t="s">
        <v>792</v>
      </c>
      <c r="E274" s="188" t="s">
        <v>591</v>
      </c>
      <c r="F274" s="188">
        <v>317</v>
      </c>
      <c r="G274" s="188"/>
      <c r="H274" s="188">
        <v>382.5</v>
      </c>
      <c r="I274" s="190">
        <v>398</v>
      </c>
      <c r="J274" s="160" t="s">
        <v>793</v>
      </c>
      <c r="K274" s="161">
        <f t="shared" si="108"/>
        <v>65.5</v>
      </c>
      <c r="L274" s="162">
        <f t="shared" si="109"/>
        <v>0.20662460567823343</v>
      </c>
      <c r="M274" s="157" t="s">
        <v>594</v>
      </c>
      <c r="N274" s="163">
        <v>44238</v>
      </c>
      <c r="O274" s="1"/>
      <c r="P274" s="1"/>
      <c r="Q274" s="244"/>
      <c r="R274" s="1"/>
      <c r="S274" s="6" t="s">
        <v>786</v>
      </c>
      <c r="T274" s="1"/>
      <c r="U274" s="1"/>
      <c r="V274" s="1"/>
      <c r="W274" s="1"/>
      <c r="X274" s="1"/>
      <c r="Y274" s="1"/>
      <c r="Z274" s="1"/>
      <c r="AA274" s="1"/>
    </row>
    <row r="275" spans="1:27" ht="12.75" customHeight="1">
      <c r="A275" s="198">
        <v>132</v>
      </c>
      <c r="B275" s="199">
        <v>43164</v>
      </c>
      <c r="C275" s="199"/>
      <c r="D275" s="200" t="s">
        <v>166</v>
      </c>
      <c r="E275" s="201" t="s">
        <v>591</v>
      </c>
      <c r="F275" s="196">
        <f>510-14.4</f>
        <v>495.6</v>
      </c>
      <c r="G275" s="201"/>
      <c r="H275" s="201">
        <v>350</v>
      </c>
      <c r="I275" s="202">
        <v>672</v>
      </c>
      <c r="J275" s="170" t="s">
        <v>794</v>
      </c>
      <c r="K275" s="171">
        <f t="shared" si="108"/>
        <v>-145.60000000000002</v>
      </c>
      <c r="L275" s="172">
        <f t="shared" si="109"/>
        <v>-0.29378531073446329</v>
      </c>
      <c r="M275" s="168" t="s">
        <v>604</v>
      </c>
      <c r="N275" s="165">
        <v>43887</v>
      </c>
      <c r="O275" s="1"/>
      <c r="P275" s="1"/>
      <c r="Q275" s="244"/>
      <c r="R275" s="1"/>
      <c r="S275" s="6" t="s">
        <v>782</v>
      </c>
      <c r="T275" s="1"/>
      <c r="U275" s="1"/>
      <c r="V275" s="1"/>
      <c r="W275" s="1"/>
      <c r="X275" s="1"/>
      <c r="Y275" s="1"/>
      <c r="Z275" s="1"/>
      <c r="AA275" s="1"/>
    </row>
    <row r="276" spans="1:27" ht="12.75" customHeight="1">
      <c r="A276" s="198">
        <v>133</v>
      </c>
      <c r="B276" s="199">
        <v>43237</v>
      </c>
      <c r="C276" s="199"/>
      <c r="D276" s="200" t="s">
        <v>795</v>
      </c>
      <c r="E276" s="201" t="s">
        <v>591</v>
      </c>
      <c r="F276" s="196">
        <v>230.3</v>
      </c>
      <c r="G276" s="201"/>
      <c r="H276" s="201">
        <v>102.5</v>
      </c>
      <c r="I276" s="202">
        <v>348</v>
      </c>
      <c r="J276" s="170" t="s">
        <v>796</v>
      </c>
      <c r="K276" s="171">
        <f t="shared" si="108"/>
        <v>-127.80000000000001</v>
      </c>
      <c r="L276" s="172">
        <f t="shared" si="109"/>
        <v>-0.55492835432045162</v>
      </c>
      <c r="M276" s="168" t="s">
        <v>604</v>
      </c>
      <c r="N276" s="165">
        <v>43896</v>
      </c>
      <c r="O276" s="1"/>
      <c r="P276" s="1"/>
      <c r="Q276" s="244"/>
      <c r="R276" s="1"/>
      <c r="S276" s="6" t="s">
        <v>782</v>
      </c>
      <c r="T276" s="1"/>
      <c r="U276" s="1"/>
      <c r="V276" s="1"/>
      <c r="W276" s="1"/>
      <c r="X276" s="1"/>
      <c r="Y276" s="1"/>
      <c r="Z276" s="1"/>
      <c r="AA276" s="1"/>
    </row>
    <row r="277" spans="1:27" ht="12.75" customHeight="1">
      <c r="A277" s="185">
        <v>134</v>
      </c>
      <c r="B277" s="186">
        <v>43258</v>
      </c>
      <c r="C277" s="186"/>
      <c r="D277" s="187" t="s">
        <v>444</v>
      </c>
      <c r="E277" s="188" t="s">
        <v>591</v>
      </c>
      <c r="F277" s="188">
        <f>342.5-5.1</f>
        <v>337.4</v>
      </c>
      <c r="G277" s="188"/>
      <c r="H277" s="188">
        <v>412.5</v>
      </c>
      <c r="I277" s="190">
        <v>439</v>
      </c>
      <c r="J277" s="160" t="s">
        <v>797</v>
      </c>
      <c r="K277" s="161">
        <f t="shared" si="108"/>
        <v>75.100000000000023</v>
      </c>
      <c r="L277" s="162">
        <f t="shared" si="109"/>
        <v>0.22258446947243635</v>
      </c>
      <c r="M277" s="157" t="s">
        <v>594</v>
      </c>
      <c r="N277" s="163">
        <v>44230</v>
      </c>
      <c r="O277" s="1"/>
      <c r="P277" s="1"/>
      <c r="Q277" s="244"/>
      <c r="R277" s="1"/>
      <c r="S277" s="6" t="s">
        <v>786</v>
      </c>
      <c r="T277" s="1"/>
      <c r="U277" s="1"/>
      <c r="V277" s="1"/>
      <c r="W277" s="1"/>
      <c r="X277" s="1"/>
      <c r="Y277" s="1"/>
      <c r="Z277" s="1"/>
      <c r="AA277" s="1"/>
    </row>
    <row r="278" spans="1:27" ht="12.75" customHeight="1">
      <c r="A278" s="179">
        <v>135</v>
      </c>
      <c r="B278" s="178">
        <v>43285</v>
      </c>
      <c r="C278" s="178"/>
      <c r="D278" s="179" t="s">
        <v>58</v>
      </c>
      <c r="E278" s="180" t="s">
        <v>591</v>
      </c>
      <c r="F278" s="180">
        <f>127.5-5.53</f>
        <v>121.97</v>
      </c>
      <c r="G278" s="181"/>
      <c r="H278" s="181">
        <v>122.5</v>
      </c>
      <c r="I278" s="181">
        <v>170</v>
      </c>
      <c r="J278" s="182" t="s">
        <v>798</v>
      </c>
      <c r="K278" s="183">
        <f t="shared" si="108"/>
        <v>0.53000000000000114</v>
      </c>
      <c r="L278" s="184">
        <f t="shared" si="109"/>
        <v>4.3453308190538747E-3</v>
      </c>
      <c r="M278" s="180" t="s">
        <v>612</v>
      </c>
      <c r="N278" s="178">
        <v>44431</v>
      </c>
      <c r="O278" s="1"/>
      <c r="P278" s="1"/>
      <c r="Q278" s="244"/>
      <c r="R278" s="1"/>
      <c r="S278" s="6" t="s">
        <v>782</v>
      </c>
      <c r="T278" s="1"/>
      <c r="U278" s="1"/>
      <c r="V278" s="1"/>
      <c r="W278" s="1"/>
      <c r="X278" s="1"/>
      <c r="Y278" s="1"/>
      <c r="Z278" s="1"/>
      <c r="AA278" s="1"/>
    </row>
    <row r="279" spans="1:27" ht="12.75" customHeight="1">
      <c r="A279" s="198">
        <v>136</v>
      </c>
      <c r="B279" s="199">
        <v>43294</v>
      </c>
      <c r="C279" s="199"/>
      <c r="D279" s="200" t="s">
        <v>799</v>
      </c>
      <c r="E279" s="201" t="s">
        <v>591</v>
      </c>
      <c r="F279" s="196">
        <v>46.5</v>
      </c>
      <c r="G279" s="201"/>
      <c r="H279" s="201">
        <v>17</v>
      </c>
      <c r="I279" s="202">
        <v>59</v>
      </c>
      <c r="J279" s="170" t="s">
        <v>800</v>
      </c>
      <c r="K279" s="171">
        <f t="shared" si="108"/>
        <v>-29.5</v>
      </c>
      <c r="L279" s="172">
        <f t="shared" si="109"/>
        <v>-0.63440860215053763</v>
      </c>
      <c r="M279" s="168" t="s">
        <v>604</v>
      </c>
      <c r="N279" s="165">
        <v>43887</v>
      </c>
      <c r="O279" s="1"/>
      <c r="P279" s="1"/>
      <c r="Q279" s="244"/>
      <c r="R279" s="1"/>
      <c r="S279" s="6" t="s">
        <v>782</v>
      </c>
      <c r="T279" s="1"/>
      <c r="U279" s="1"/>
      <c r="V279" s="1"/>
      <c r="W279" s="1"/>
      <c r="X279" s="1"/>
      <c r="Y279" s="1"/>
      <c r="Z279" s="1"/>
      <c r="AA279" s="1"/>
    </row>
    <row r="280" spans="1:27" ht="12.75" customHeight="1">
      <c r="A280" s="185">
        <v>137</v>
      </c>
      <c r="B280" s="186">
        <v>43396</v>
      </c>
      <c r="C280" s="186"/>
      <c r="D280" s="187" t="s">
        <v>427</v>
      </c>
      <c r="E280" s="188" t="s">
        <v>591</v>
      </c>
      <c r="F280" s="188">
        <v>156.5</v>
      </c>
      <c r="G280" s="188"/>
      <c r="H280" s="188">
        <v>207.5</v>
      </c>
      <c r="I280" s="190">
        <v>191</v>
      </c>
      <c r="J280" s="160" t="s">
        <v>679</v>
      </c>
      <c r="K280" s="161">
        <f t="shared" si="108"/>
        <v>51</v>
      </c>
      <c r="L280" s="162">
        <f t="shared" si="109"/>
        <v>0.32587859424920129</v>
      </c>
      <c r="M280" s="157" t="s">
        <v>594</v>
      </c>
      <c r="N280" s="163">
        <v>44369</v>
      </c>
      <c r="O280" s="1"/>
      <c r="P280" s="1"/>
      <c r="Q280" s="244"/>
      <c r="R280" s="1"/>
      <c r="S280" s="6" t="s">
        <v>782</v>
      </c>
      <c r="T280" s="1"/>
      <c r="U280" s="1"/>
      <c r="V280" s="1"/>
      <c r="W280" s="1"/>
      <c r="X280" s="1"/>
      <c r="Y280" s="1"/>
      <c r="Z280" s="1"/>
      <c r="AA280" s="1"/>
    </row>
    <row r="281" spans="1:27" ht="12.75" customHeight="1">
      <c r="A281" s="185">
        <v>138</v>
      </c>
      <c r="B281" s="186">
        <v>43439</v>
      </c>
      <c r="C281" s="186"/>
      <c r="D281" s="187" t="s">
        <v>346</v>
      </c>
      <c r="E281" s="188" t="s">
        <v>591</v>
      </c>
      <c r="F281" s="188">
        <v>259.5</v>
      </c>
      <c r="G281" s="188"/>
      <c r="H281" s="188">
        <v>320</v>
      </c>
      <c r="I281" s="190">
        <v>320</v>
      </c>
      <c r="J281" s="160" t="s">
        <v>679</v>
      </c>
      <c r="K281" s="161">
        <f t="shared" si="108"/>
        <v>60.5</v>
      </c>
      <c r="L281" s="162">
        <f t="shared" si="109"/>
        <v>0.23314065510597304</v>
      </c>
      <c r="M281" s="157" t="s">
        <v>594</v>
      </c>
      <c r="N281" s="163">
        <v>44323</v>
      </c>
      <c r="O281" s="1"/>
      <c r="P281" s="1"/>
      <c r="Q281" s="244"/>
      <c r="R281" s="1"/>
      <c r="S281" s="6" t="s">
        <v>782</v>
      </c>
      <c r="T281" s="1"/>
      <c r="U281" s="1"/>
      <c r="V281" s="1"/>
      <c r="W281" s="1"/>
      <c r="X281" s="1"/>
      <c r="Y281" s="1"/>
      <c r="Z281" s="1"/>
      <c r="AA281" s="1"/>
    </row>
    <row r="282" spans="1:27" ht="12.75" customHeight="1">
      <c r="A282" s="198">
        <v>139</v>
      </c>
      <c r="B282" s="199">
        <v>43439</v>
      </c>
      <c r="C282" s="199"/>
      <c r="D282" s="200" t="s">
        <v>801</v>
      </c>
      <c r="E282" s="201" t="s">
        <v>591</v>
      </c>
      <c r="F282" s="201">
        <v>715</v>
      </c>
      <c r="G282" s="201"/>
      <c r="H282" s="201">
        <v>445</v>
      </c>
      <c r="I282" s="202">
        <v>840</v>
      </c>
      <c r="J282" s="170" t="s">
        <v>802</v>
      </c>
      <c r="K282" s="171">
        <f t="shared" si="108"/>
        <v>-270</v>
      </c>
      <c r="L282" s="172">
        <f t="shared" si="109"/>
        <v>-0.3776223776223776</v>
      </c>
      <c r="M282" s="168" t="s">
        <v>604</v>
      </c>
      <c r="N282" s="165">
        <v>43800</v>
      </c>
      <c r="O282" s="1"/>
      <c r="P282" s="1"/>
      <c r="Q282" s="244"/>
      <c r="R282" s="1"/>
      <c r="S282" s="6" t="s">
        <v>782</v>
      </c>
      <c r="T282" s="1"/>
      <c r="U282" s="1"/>
      <c r="V282" s="1"/>
      <c r="W282" s="1"/>
      <c r="X282" s="1"/>
      <c r="Y282" s="1"/>
      <c r="Z282" s="1"/>
      <c r="AA282" s="1"/>
    </row>
    <row r="283" spans="1:27" ht="12.75" customHeight="1">
      <c r="A283" s="185">
        <v>140</v>
      </c>
      <c r="B283" s="186">
        <v>43469</v>
      </c>
      <c r="C283" s="186"/>
      <c r="D283" s="187" t="s">
        <v>180</v>
      </c>
      <c r="E283" s="188" t="s">
        <v>591</v>
      </c>
      <c r="F283" s="188">
        <v>875</v>
      </c>
      <c r="G283" s="188"/>
      <c r="H283" s="188">
        <v>1165</v>
      </c>
      <c r="I283" s="190">
        <v>1185</v>
      </c>
      <c r="J283" s="160" t="s">
        <v>803</v>
      </c>
      <c r="K283" s="161">
        <f t="shared" si="108"/>
        <v>290</v>
      </c>
      <c r="L283" s="162">
        <f t="shared" si="109"/>
        <v>0.33142857142857141</v>
      </c>
      <c r="M283" s="157" t="s">
        <v>594</v>
      </c>
      <c r="N283" s="163">
        <v>43847</v>
      </c>
      <c r="O283" s="1"/>
      <c r="P283" s="1"/>
      <c r="Q283" s="244"/>
      <c r="R283" s="1"/>
      <c r="S283" s="6" t="s">
        <v>782</v>
      </c>
      <c r="T283" s="1"/>
      <c r="U283" s="1"/>
      <c r="V283" s="1"/>
      <c r="W283" s="1"/>
      <c r="X283" s="1"/>
      <c r="Y283" s="1"/>
      <c r="Z283" s="1"/>
      <c r="AA283" s="1"/>
    </row>
    <row r="284" spans="1:27" ht="12.75" customHeight="1">
      <c r="A284" s="185">
        <v>141</v>
      </c>
      <c r="B284" s="186">
        <v>43559</v>
      </c>
      <c r="C284" s="186"/>
      <c r="D284" s="187" t="s">
        <v>364</v>
      </c>
      <c r="E284" s="188" t="s">
        <v>591</v>
      </c>
      <c r="F284" s="188">
        <f>387-14.63</f>
        <v>372.37</v>
      </c>
      <c r="G284" s="188"/>
      <c r="H284" s="188">
        <v>490</v>
      </c>
      <c r="I284" s="190">
        <v>490</v>
      </c>
      <c r="J284" s="160" t="s">
        <v>679</v>
      </c>
      <c r="K284" s="161">
        <f t="shared" si="108"/>
        <v>117.63</v>
      </c>
      <c r="L284" s="162">
        <f t="shared" si="109"/>
        <v>0.31589548030185027</v>
      </c>
      <c r="M284" s="157" t="s">
        <v>594</v>
      </c>
      <c r="N284" s="163">
        <v>43850</v>
      </c>
      <c r="O284" s="1"/>
      <c r="P284" s="1"/>
      <c r="Q284" s="244"/>
      <c r="R284" s="1"/>
      <c r="S284" s="6" t="s">
        <v>782</v>
      </c>
      <c r="T284" s="1"/>
      <c r="U284" s="1"/>
      <c r="V284" s="1"/>
      <c r="W284" s="1"/>
      <c r="X284" s="1"/>
      <c r="Y284" s="1"/>
      <c r="Z284" s="1"/>
      <c r="AA284" s="1"/>
    </row>
    <row r="285" spans="1:27" ht="12.75" customHeight="1">
      <c r="A285" s="198">
        <v>142</v>
      </c>
      <c r="B285" s="199">
        <v>43578</v>
      </c>
      <c r="C285" s="199"/>
      <c r="D285" s="200" t="s">
        <v>804</v>
      </c>
      <c r="E285" s="201" t="s">
        <v>603</v>
      </c>
      <c r="F285" s="201">
        <v>220</v>
      </c>
      <c r="G285" s="201"/>
      <c r="H285" s="201">
        <v>127.5</v>
      </c>
      <c r="I285" s="202">
        <v>284</v>
      </c>
      <c r="J285" s="170" t="s">
        <v>805</v>
      </c>
      <c r="K285" s="171">
        <f t="shared" si="108"/>
        <v>-92.5</v>
      </c>
      <c r="L285" s="172">
        <f t="shared" si="109"/>
        <v>-0.42045454545454547</v>
      </c>
      <c r="M285" s="168" t="s">
        <v>604</v>
      </c>
      <c r="N285" s="165">
        <v>43896</v>
      </c>
      <c r="O285" s="1"/>
      <c r="P285" s="1"/>
      <c r="Q285" s="244"/>
      <c r="R285" s="1"/>
      <c r="S285" s="6" t="s">
        <v>782</v>
      </c>
      <c r="T285" s="1"/>
      <c r="U285" s="1"/>
      <c r="V285" s="1"/>
      <c r="W285" s="1"/>
      <c r="X285" s="1"/>
      <c r="Y285" s="1"/>
      <c r="Z285" s="1"/>
      <c r="AA285" s="1"/>
    </row>
    <row r="286" spans="1:27" ht="12.75" customHeight="1">
      <c r="A286" s="185">
        <v>143</v>
      </c>
      <c r="B286" s="186">
        <v>43622</v>
      </c>
      <c r="C286" s="186"/>
      <c r="D286" s="187" t="s">
        <v>489</v>
      </c>
      <c r="E286" s="188" t="s">
        <v>603</v>
      </c>
      <c r="F286" s="188">
        <v>332.8</v>
      </c>
      <c r="G286" s="188"/>
      <c r="H286" s="188">
        <v>405</v>
      </c>
      <c r="I286" s="190">
        <v>419</v>
      </c>
      <c r="J286" s="160" t="s">
        <v>806</v>
      </c>
      <c r="K286" s="161">
        <f t="shared" si="108"/>
        <v>72.199999999999989</v>
      </c>
      <c r="L286" s="162">
        <f t="shared" si="109"/>
        <v>0.21694711538461534</v>
      </c>
      <c r="M286" s="157" t="s">
        <v>594</v>
      </c>
      <c r="N286" s="163">
        <v>43860</v>
      </c>
      <c r="O286" s="1"/>
      <c r="P286" s="1"/>
      <c r="Q286" s="244"/>
      <c r="R286" s="1"/>
      <c r="S286" s="6" t="s">
        <v>786</v>
      </c>
      <c r="T286" s="1"/>
      <c r="U286" s="1"/>
      <c r="V286" s="1"/>
      <c r="W286" s="1"/>
      <c r="X286" s="1"/>
      <c r="Y286" s="1"/>
      <c r="Z286" s="1"/>
      <c r="AA286" s="1"/>
    </row>
    <row r="287" spans="1:27" ht="12.75" customHeight="1">
      <c r="A287" s="179">
        <v>144</v>
      </c>
      <c r="B287" s="178">
        <v>43641</v>
      </c>
      <c r="C287" s="178"/>
      <c r="D287" s="179" t="s">
        <v>172</v>
      </c>
      <c r="E287" s="180" t="s">
        <v>591</v>
      </c>
      <c r="F287" s="180">
        <v>386</v>
      </c>
      <c r="G287" s="181"/>
      <c r="H287" s="181">
        <v>395</v>
      </c>
      <c r="I287" s="181">
        <v>452</v>
      </c>
      <c r="J287" s="182" t="s">
        <v>807</v>
      </c>
      <c r="K287" s="183">
        <f t="shared" si="108"/>
        <v>9</v>
      </c>
      <c r="L287" s="184">
        <f t="shared" si="109"/>
        <v>2.3316062176165803E-2</v>
      </c>
      <c r="M287" s="180" t="s">
        <v>612</v>
      </c>
      <c r="N287" s="178">
        <v>43868</v>
      </c>
      <c r="O287" s="1"/>
      <c r="P287" s="1"/>
      <c r="Q287" s="244"/>
      <c r="R287" s="1"/>
      <c r="S287" s="6" t="s">
        <v>786</v>
      </c>
      <c r="T287" s="1"/>
      <c r="U287" s="1"/>
      <c r="V287" s="1"/>
      <c r="W287" s="1"/>
      <c r="X287" s="1"/>
      <c r="Y287" s="1"/>
      <c r="Z287" s="1"/>
      <c r="AA287" s="1"/>
    </row>
    <row r="288" spans="1:27" ht="12.75" customHeight="1">
      <c r="A288" s="179">
        <v>145</v>
      </c>
      <c r="B288" s="178">
        <v>43707</v>
      </c>
      <c r="C288" s="178"/>
      <c r="D288" s="179" t="s">
        <v>146</v>
      </c>
      <c r="E288" s="180" t="s">
        <v>591</v>
      </c>
      <c r="F288" s="180">
        <v>137.5</v>
      </c>
      <c r="G288" s="181"/>
      <c r="H288" s="181">
        <v>138.5</v>
      </c>
      <c r="I288" s="181">
        <v>190</v>
      </c>
      <c r="J288" s="182" t="s">
        <v>808</v>
      </c>
      <c r="K288" s="183">
        <f t="shared" si="108"/>
        <v>1</v>
      </c>
      <c r="L288" s="184">
        <f t="shared" si="109"/>
        <v>7.2727272727272727E-3</v>
      </c>
      <c r="M288" s="180" t="s">
        <v>612</v>
      </c>
      <c r="N288" s="178">
        <v>44432</v>
      </c>
      <c r="O288" s="1"/>
      <c r="P288" s="1"/>
      <c r="Q288" s="244"/>
      <c r="R288" s="1"/>
      <c r="S288" s="6" t="s">
        <v>782</v>
      </c>
      <c r="T288" s="1"/>
      <c r="U288" s="1"/>
      <c r="V288" s="1"/>
      <c r="W288" s="1"/>
      <c r="X288" s="1"/>
      <c r="Y288" s="1"/>
      <c r="Z288" s="1"/>
      <c r="AA288" s="1"/>
    </row>
    <row r="289" spans="1:27" ht="12.75" customHeight="1">
      <c r="A289" s="185">
        <v>146</v>
      </c>
      <c r="B289" s="186">
        <v>43731</v>
      </c>
      <c r="C289" s="186"/>
      <c r="D289" s="187" t="s">
        <v>437</v>
      </c>
      <c r="E289" s="188" t="s">
        <v>591</v>
      </c>
      <c r="F289" s="188">
        <v>235</v>
      </c>
      <c r="G289" s="188"/>
      <c r="H289" s="188">
        <v>295</v>
      </c>
      <c r="I289" s="190">
        <v>296</v>
      </c>
      <c r="J289" s="160" t="s">
        <v>809</v>
      </c>
      <c r="K289" s="161">
        <f t="shared" si="108"/>
        <v>60</v>
      </c>
      <c r="L289" s="162">
        <f t="shared" si="109"/>
        <v>0.25531914893617019</v>
      </c>
      <c r="M289" s="157" t="s">
        <v>594</v>
      </c>
      <c r="N289" s="163">
        <v>43844</v>
      </c>
      <c r="O289" s="1"/>
      <c r="P289" s="1"/>
      <c r="Q289" s="244"/>
      <c r="R289" s="1"/>
      <c r="S289" s="6" t="s">
        <v>786</v>
      </c>
      <c r="T289" s="1"/>
      <c r="U289" s="1"/>
      <c r="V289" s="1"/>
      <c r="W289" s="1"/>
      <c r="X289" s="1"/>
      <c r="Y289" s="1"/>
      <c r="Z289" s="1"/>
      <c r="AA289" s="1"/>
    </row>
    <row r="290" spans="1:27" ht="12.75" customHeight="1">
      <c r="A290" s="185">
        <v>147</v>
      </c>
      <c r="B290" s="186">
        <v>43752</v>
      </c>
      <c r="C290" s="186"/>
      <c r="D290" s="187" t="s">
        <v>810</v>
      </c>
      <c r="E290" s="188" t="s">
        <v>591</v>
      </c>
      <c r="F290" s="188">
        <v>277.5</v>
      </c>
      <c r="G290" s="188"/>
      <c r="H290" s="188">
        <v>333</v>
      </c>
      <c r="I290" s="190">
        <v>333</v>
      </c>
      <c r="J290" s="160" t="s">
        <v>811</v>
      </c>
      <c r="K290" s="161">
        <f t="shared" si="108"/>
        <v>55.5</v>
      </c>
      <c r="L290" s="162">
        <f t="shared" si="109"/>
        <v>0.2</v>
      </c>
      <c r="M290" s="157" t="s">
        <v>594</v>
      </c>
      <c r="N290" s="163">
        <v>43846</v>
      </c>
      <c r="O290" s="1"/>
      <c r="P290" s="1"/>
      <c r="Q290" s="244"/>
      <c r="R290" s="1"/>
      <c r="S290" s="6" t="s">
        <v>782</v>
      </c>
      <c r="T290" s="1"/>
      <c r="U290" s="1"/>
      <c r="V290" s="1"/>
      <c r="W290" s="1"/>
      <c r="X290" s="1"/>
      <c r="Y290" s="1"/>
      <c r="Z290" s="1"/>
      <c r="AA290" s="1"/>
    </row>
    <row r="291" spans="1:27" ht="12.75" customHeight="1">
      <c r="A291" s="185">
        <v>148</v>
      </c>
      <c r="B291" s="186">
        <v>43752</v>
      </c>
      <c r="C291" s="186"/>
      <c r="D291" s="187" t="s">
        <v>812</v>
      </c>
      <c r="E291" s="188" t="s">
        <v>591</v>
      </c>
      <c r="F291" s="188">
        <v>930</v>
      </c>
      <c r="G291" s="188"/>
      <c r="H291" s="188">
        <v>1165</v>
      </c>
      <c r="I291" s="190">
        <v>1200</v>
      </c>
      <c r="J291" s="160" t="s">
        <v>813</v>
      </c>
      <c r="K291" s="161">
        <f t="shared" si="108"/>
        <v>235</v>
      </c>
      <c r="L291" s="162">
        <f t="shared" si="109"/>
        <v>0.25268817204301075</v>
      </c>
      <c r="M291" s="157" t="s">
        <v>594</v>
      </c>
      <c r="N291" s="163">
        <v>43847</v>
      </c>
      <c r="O291" s="1"/>
      <c r="P291" s="1"/>
      <c r="Q291" s="244"/>
      <c r="R291" s="1"/>
      <c r="S291" s="6" t="s">
        <v>786</v>
      </c>
      <c r="T291" s="1"/>
      <c r="U291" s="1"/>
      <c r="V291" s="1"/>
      <c r="W291" s="1"/>
      <c r="X291" s="1"/>
      <c r="Y291" s="1"/>
      <c r="Z291" s="1"/>
      <c r="AA291" s="1"/>
    </row>
    <row r="292" spans="1:27" ht="12.75" customHeight="1">
      <c r="A292" s="185">
        <v>149</v>
      </c>
      <c r="B292" s="186">
        <v>43753</v>
      </c>
      <c r="C292" s="186"/>
      <c r="D292" s="187" t="s">
        <v>814</v>
      </c>
      <c r="E292" s="188" t="s">
        <v>591</v>
      </c>
      <c r="F292" s="158">
        <v>111</v>
      </c>
      <c r="G292" s="188"/>
      <c r="H292" s="188">
        <v>141</v>
      </c>
      <c r="I292" s="190">
        <v>141</v>
      </c>
      <c r="J292" s="160" t="s">
        <v>815</v>
      </c>
      <c r="K292" s="161">
        <f t="shared" si="108"/>
        <v>30</v>
      </c>
      <c r="L292" s="162">
        <f t="shared" si="109"/>
        <v>0.27027027027027029</v>
      </c>
      <c r="M292" s="157" t="s">
        <v>594</v>
      </c>
      <c r="N292" s="163">
        <v>44328</v>
      </c>
      <c r="O292" s="1"/>
      <c r="P292" s="1"/>
      <c r="Q292" s="244"/>
      <c r="R292" s="1"/>
      <c r="S292" s="6" t="s">
        <v>786</v>
      </c>
      <c r="T292" s="1"/>
      <c r="U292" s="1"/>
      <c r="V292" s="1"/>
      <c r="W292" s="1"/>
      <c r="X292" s="1"/>
      <c r="Y292" s="1"/>
      <c r="Z292" s="1"/>
      <c r="AA292" s="1"/>
    </row>
    <row r="293" spans="1:27" ht="12.75" customHeight="1">
      <c r="A293" s="185">
        <v>150</v>
      </c>
      <c r="B293" s="186">
        <v>43753</v>
      </c>
      <c r="C293" s="186"/>
      <c r="D293" s="187" t="s">
        <v>816</v>
      </c>
      <c r="E293" s="188" t="s">
        <v>591</v>
      </c>
      <c r="F293" s="158">
        <v>296</v>
      </c>
      <c r="G293" s="188"/>
      <c r="H293" s="188">
        <v>370</v>
      </c>
      <c r="I293" s="190">
        <v>370</v>
      </c>
      <c r="J293" s="160" t="s">
        <v>679</v>
      </c>
      <c r="K293" s="161">
        <f t="shared" si="108"/>
        <v>74</v>
      </c>
      <c r="L293" s="162">
        <f t="shared" si="109"/>
        <v>0.25</v>
      </c>
      <c r="M293" s="157" t="s">
        <v>594</v>
      </c>
      <c r="N293" s="163">
        <v>43853</v>
      </c>
      <c r="O293" s="1"/>
      <c r="P293" s="1"/>
      <c r="Q293" s="244"/>
      <c r="R293" s="1"/>
      <c r="S293" s="6" t="s">
        <v>786</v>
      </c>
      <c r="T293" s="1"/>
      <c r="U293" s="1"/>
      <c r="V293" s="1"/>
      <c r="W293" s="1"/>
      <c r="X293" s="1"/>
      <c r="Y293" s="1"/>
      <c r="Z293" s="1"/>
      <c r="AA293" s="1"/>
    </row>
    <row r="294" spans="1:27" ht="12.75" customHeight="1">
      <c r="A294" s="185">
        <v>151</v>
      </c>
      <c r="B294" s="186">
        <v>43754</v>
      </c>
      <c r="C294" s="186"/>
      <c r="D294" s="187" t="s">
        <v>817</v>
      </c>
      <c r="E294" s="188" t="s">
        <v>591</v>
      </c>
      <c r="F294" s="158">
        <v>300</v>
      </c>
      <c r="G294" s="188"/>
      <c r="H294" s="188">
        <v>382.5</v>
      </c>
      <c r="I294" s="190">
        <v>344</v>
      </c>
      <c r="J294" s="160" t="s">
        <v>818</v>
      </c>
      <c r="K294" s="161">
        <f t="shared" si="108"/>
        <v>82.5</v>
      </c>
      <c r="L294" s="162">
        <f t="shared" si="109"/>
        <v>0.27500000000000002</v>
      </c>
      <c r="M294" s="157" t="s">
        <v>594</v>
      </c>
      <c r="N294" s="163">
        <v>44238</v>
      </c>
      <c r="O294" s="1"/>
      <c r="P294" s="1"/>
      <c r="Q294" s="244"/>
      <c r="R294" s="1"/>
      <c r="S294" s="6" t="s">
        <v>786</v>
      </c>
      <c r="T294" s="1"/>
      <c r="U294" s="1"/>
      <c r="V294" s="1"/>
      <c r="W294" s="1"/>
      <c r="X294" s="1"/>
      <c r="Y294" s="1"/>
      <c r="Z294" s="1"/>
      <c r="AA294" s="1"/>
    </row>
    <row r="295" spans="1:27" ht="12.75" customHeight="1">
      <c r="A295" s="185">
        <v>152</v>
      </c>
      <c r="B295" s="186">
        <v>43832</v>
      </c>
      <c r="C295" s="186"/>
      <c r="D295" s="187" t="s">
        <v>819</v>
      </c>
      <c r="E295" s="188" t="s">
        <v>591</v>
      </c>
      <c r="F295" s="158">
        <v>495</v>
      </c>
      <c r="G295" s="188"/>
      <c r="H295" s="188">
        <v>595</v>
      </c>
      <c r="I295" s="190">
        <v>590</v>
      </c>
      <c r="J295" s="160" t="s">
        <v>615</v>
      </c>
      <c r="K295" s="161">
        <f t="shared" si="108"/>
        <v>100</v>
      </c>
      <c r="L295" s="162">
        <f t="shared" si="109"/>
        <v>0.20202020202020202</v>
      </c>
      <c r="M295" s="157" t="s">
        <v>594</v>
      </c>
      <c r="N295" s="163">
        <v>44589</v>
      </c>
      <c r="O295" s="1"/>
      <c r="P295" s="1"/>
      <c r="Q295" s="244"/>
      <c r="R295" s="1"/>
      <c r="S295" s="6" t="s">
        <v>786</v>
      </c>
      <c r="T295" s="1"/>
      <c r="U295" s="1"/>
      <c r="V295" s="1"/>
      <c r="W295" s="1"/>
      <c r="X295" s="1"/>
      <c r="Y295" s="1"/>
      <c r="Z295" s="1"/>
      <c r="AA295" s="1"/>
    </row>
    <row r="296" spans="1:27" ht="12.75" customHeight="1">
      <c r="A296" s="185">
        <v>153</v>
      </c>
      <c r="B296" s="186">
        <v>43966</v>
      </c>
      <c r="C296" s="186"/>
      <c r="D296" s="187" t="s">
        <v>76</v>
      </c>
      <c r="E296" s="188" t="s">
        <v>591</v>
      </c>
      <c r="F296" s="158">
        <v>67.5</v>
      </c>
      <c r="G296" s="188"/>
      <c r="H296" s="188">
        <v>86</v>
      </c>
      <c r="I296" s="190">
        <v>86</v>
      </c>
      <c r="J296" s="160" t="s">
        <v>820</v>
      </c>
      <c r="K296" s="161">
        <f t="shared" si="108"/>
        <v>18.5</v>
      </c>
      <c r="L296" s="162">
        <f t="shared" si="109"/>
        <v>0.27407407407407408</v>
      </c>
      <c r="M296" s="157" t="s">
        <v>594</v>
      </c>
      <c r="N296" s="163">
        <v>44008</v>
      </c>
      <c r="O296" s="1"/>
      <c r="P296" s="1"/>
      <c r="Q296" s="244"/>
      <c r="R296" s="1"/>
      <c r="S296" s="6" t="s">
        <v>786</v>
      </c>
      <c r="T296" s="1"/>
      <c r="U296" s="1"/>
      <c r="V296" s="1"/>
      <c r="W296" s="1"/>
      <c r="X296" s="1"/>
      <c r="Y296" s="1"/>
      <c r="Z296" s="1"/>
      <c r="AA296" s="1"/>
    </row>
    <row r="297" spans="1:27" ht="12.75" customHeight="1">
      <c r="A297" s="185">
        <v>154</v>
      </c>
      <c r="B297" s="186">
        <v>44035</v>
      </c>
      <c r="C297" s="186"/>
      <c r="D297" s="187" t="s">
        <v>488</v>
      </c>
      <c r="E297" s="188" t="s">
        <v>591</v>
      </c>
      <c r="F297" s="158">
        <v>231</v>
      </c>
      <c r="G297" s="188"/>
      <c r="H297" s="188">
        <v>281</v>
      </c>
      <c r="I297" s="190">
        <v>281</v>
      </c>
      <c r="J297" s="160" t="s">
        <v>679</v>
      </c>
      <c r="K297" s="161">
        <f t="shared" si="108"/>
        <v>50</v>
      </c>
      <c r="L297" s="162">
        <f t="shared" si="109"/>
        <v>0.21645021645021645</v>
      </c>
      <c r="M297" s="157" t="s">
        <v>594</v>
      </c>
      <c r="N297" s="163">
        <v>44358</v>
      </c>
      <c r="O297" s="1"/>
      <c r="P297" s="1"/>
      <c r="Q297" s="244"/>
      <c r="R297" s="1"/>
      <c r="S297" s="6" t="s">
        <v>786</v>
      </c>
      <c r="T297" s="1"/>
      <c r="U297" s="1"/>
      <c r="V297" s="1"/>
      <c r="W297" s="1"/>
      <c r="X297" s="1"/>
      <c r="Y297" s="1"/>
      <c r="Z297" s="1"/>
      <c r="AA297" s="1"/>
    </row>
    <row r="298" spans="1:27" ht="12.75" customHeight="1">
      <c r="A298" s="185">
        <v>155</v>
      </c>
      <c r="B298" s="186">
        <v>44092</v>
      </c>
      <c r="C298" s="186"/>
      <c r="D298" s="187" t="s">
        <v>144</v>
      </c>
      <c r="E298" s="188" t="s">
        <v>591</v>
      </c>
      <c r="F298" s="188">
        <v>206</v>
      </c>
      <c r="G298" s="188"/>
      <c r="H298" s="188">
        <v>248</v>
      </c>
      <c r="I298" s="190">
        <v>248</v>
      </c>
      <c r="J298" s="160" t="s">
        <v>679</v>
      </c>
      <c r="K298" s="161">
        <f t="shared" si="108"/>
        <v>42</v>
      </c>
      <c r="L298" s="162">
        <f t="shared" si="109"/>
        <v>0.20388349514563106</v>
      </c>
      <c r="M298" s="157" t="s">
        <v>594</v>
      </c>
      <c r="N298" s="163">
        <v>44214</v>
      </c>
      <c r="O298" s="1"/>
      <c r="P298" s="1"/>
      <c r="Q298" s="244"/>
      <c r="R298" s="1"/>
      <c r="S298" s="6" t="s">
        <v>786</v>
      </c>
      <c r="T298" s="1"/>
      <c r="U298" s="1"/>
      <c r="V298" s="1"/>
      <c r="W298" s="1"/>
      <c r="X298" s="1"/>
      <c r="Y298" s="1"/>
      <c r="Z298" s="1"/>
      <c r="AA298" s="1"/>
    </row>
    <row r="299" spans="1:27" ht="12.75" customHeight="1">
      <c r="A299" s="185">
        <v>156</v>
      </c>
      <c r="B299" s="186">
        <v>44140</v>
      </c>
      <c r="C299" s="186"/>
      <c r="D299" s="187" t="s">
        <v>144</v>
      </c>
      <c r="E299" s="188" t="s">
        <v>591</v>
      </c>
      <c r="F299" s="188">
        <v>182.5</v>
      </c>
      <c r="G299" s="188"/>
      <c r="H299" s="188">
        <v>248</v>
      </c>
      <c r="I299" s="190">
        <v>248</v>
      </c>
      <c r="J299" s="160" t="s">
        <v>679</v>
      </c>
      <c r="K299" s="161">
        <f t="shared" si="108"/>
        <v>65.5</v>
      </c>
      <c r="L299" s="162">
        <f t="shared" si="109"/>
        <v>0.35890410958904112</v>
      </c>
      <c r="M299" s="157" t="s">
        <v>594</v>
      </c>
      <c r="N299" s="163">
        <v>44214</v>
      </c>
      <c r="O299" s="1"/>
      <c r="P299" s="1"/>
      <c r="Q299" s="244"/>
      <c r="R299" s="1"/>
      <c r="S299" s="6" t="s">
        <v>786</v>
      </c>
      <c r="T299" s="1"/>
      <c r="U299" s="1"/>
      <c r="V299" s="1"/>
      <c r="W299" s="1"/>
      <c r="X299" s="1"/>
      <c r="Y299" s="1"/>
      <c r="Z299" s="1"/>
      <c r="AA299" s="1"/>
    </row>
    <row r="300" spans="1:27" ht="12.75" customHeight="1">
      <c r="A300" s="185">
        <v>157</v>
      </c>
      <c r="B300" s="186">
        <v>44140</v>
      </c>
      <c r="C300" s="186"/>
      <c r="D300" s="187" t="s">
        <v>346</v>
      </c>
      <c r="E300" s="188" t="s">
        <v>591</v>
      </c>
      <c r="F300" s="188">
        <v>247.5</v>
      </c>
      <c r="G300" s="188"/>
      <c r="H300" s="188">
        <v>320</v>
      </c>
      <c r="I300" s="190">
        <v>320</v>
      </c>
      <c r="J300" s="160" t="s">
        <v>679</v>
      </c>
      <c r="K300" s="161">
        <f t="shared" si="108"/>
        <v>72.5</v>
      </c>
      <c r="L300" s="162">
        <f t="shared" si="109"/>
        <v>0.29292929292929293</v>
      </c>
      <c r="M300" s="157" t="s">
        <v>594</v>
      </c>
      <c r="N300" s="163">
        <v>44323</v>
      </c>
      <c r="O300" s="1"/>
      <c r="P300" s="1"/>
      <c r="Q300" s="244"/>
      <c r="R300" s="1"/>
      <c r="S300" s="6" t="s">
        <v>786</v>
      </c>
      <c r="T300" s="1"/>
      <c r="U300" s="1"/>
      <c r="V300" s="1"/>
      <c r="W300" s="1"/>
      <c r="X300" s="1"/>
      <c r="Y300" s="1"/>
      <c r="Z300" s="1"/>
      <c r="AA300" s="1"/>
    </row>
    <row r="301" spans="1:27" ht="12.75" customHeight="1">
      <c r="A301" s="185">
        <v>158</v>
      </c>
      <c r="B301" s="186">
        <v>44140</v>
      </c>
      <c r="C301" s="186"/>
      <c r="D301" s="187" t="s">
        <v>203</v>
      </c>
      <c r="E301" s="188" t="s">
        <v>591</v>
      </c>
      <c r="F301" s="158">
        <v>925</v>
      </c>
      <c r="G301" s="188"/>
      <c r="H301" s="188">
        <v>1095</v>
      </c>
      <c r="I301" s="190">
        <v>1093</v>
      </c>
      <c r="J301" s="160" t="s">
        <v>821</v>
      </c>
      <c r="K301" s="161">
        <f t="shared" si="108"/>
        <v>170</v>
      </c>
      <c r="L301" s="162">
        <f t="shared" si="109"/>
        <v>0.18378378378378379</v>
      </c>
      <c r="M301" s="157" t="s">
        <v>594</v>
      </c>
      <c r="N301" s="163">
        <v>44201</v>
      </c>
      <c r="O301" s="1"/>
      <c r="P301" s="1"/>
      <c r="Q301" s="244"/>
      <c r="R301" s="1"/>
      <c r="S301" s="6" t="s">
        <v>786</v>
      </c>
      <c r="T301" s="1"/>
      <c r="U301" s="1"/>
      <c r="V301" s="1"/>
      <c r="W301" s="1"/>
      <c r="X301" s="1"/>
      <c r="Y301" s="1"/>
      <c r="Z301" s="1"/>
      <c r="AA301" s="1"/>
    </row>
    <row r="302" spans="1:27" ht="12.75" customHeight="1">
      <c r="A302" s="185">
        <v>159</v>
      </c>
      <c r="B302" s="186">
        <v>44140</v>
      </c>
      <c r="C302" s="186"/>
      <c r="D302" s="187" t="s">
        <v>364</v>
      </c>
      <c r="E302" s="188" t="s">
        <v>591</v>
      </c>
      <c r="F302" s="158">
        <v>332.5</v>
      </c>
      <c r="G302" s="188"/>
      <c r="H302" s="188">
        <v>393</v>
      </c>
      <c r="I302" s="190">
        <v>406</v>
      </c>
      <c r="J302" s="160" t="s">
        <v>822</v>
      </c>
      <c r="K302" s="161">
        <f t="shared" si="108"/>
        <v>60.5</v>
      </c>
      <c r="L302" s="162">
        <f t="shared" si="109"/>
        <v>0.18195488721804512</v>
      </c>
      <c r="M302" s="157" t="s">
        <v>594</v>
      </c>
      <c r="N302" s="163">
        <v>44256</v>
      </c>
      <c r="O302" s="1"/>
      <c r="P302" s="1"/>
      <c r="Q302" s="244"/>
      <c r="R302" s="1"/>
      <c r="S302" s="6" t="s">
        <v>786</v>
      </c>
      <c r="T302" s="1"/>
      <c r="U302" s="1"/>
      <c r="V302" s="1"/>
      <c r="W302" s="1"/>
      <c r="X302" s="1"/>
      <c r="Y302" s="1"/>
      <c r="Z302" s="1"/>
      <c r="AA302" s="1"/>
    </row>
    <row r="303" spans="1:27" ht="12.75" customHeight="1">
      <c r="A303" s="185">
        <v>160</v>
      </c>
      <c r="B303" s="186">
        <v>44141</v>
      </c>
      <c r="C303" s="186"/>
      <c r="D303" s="187" t="s">
        <v>488</v>
      </c>
      <c r="E303" s="188" t="s">
        <v>591</v>
      </c>
      <c r="F303" s="158">
        <v>231</v>
      </c>
      <c r="G303" s="188"/>
      <c r="H303" s="188">
        <v>281</v>
      </c>
      <c r="I303" s="190">
        <v>281</v>
      </c>
      <c r="J303" s="160" t="s">
        <v>679</v>
      </c>
      <c r="K303" s="161">
        <f t="shared" si="108"/>
        <v>50</v>
      </c>
      <c r="L303" s="162">
        <f t="shared" si="109"/>
        <v>0.21645021645021645</v>
      </c>
      <c r="M303" s="157" t="s">
        <v>594</v>
      </c>
      <c r="N303" s="163">
        <v>44358</v>
      </c>
      <c r="O303" s="1"/>
      <c r="P303" s="1"/>
      <c r="Q303" s="244"/>
      <c r="R303" s="1"/>
      <c r="S303" s="6" t="s">
        <v>786</v>
      </c>
      <c r="T303" s="1"/>
      <c r="U303" s="1"/>
      <c r="V303" s="1"/>
      <c r="W303" s="1"/>
      <c r="X303" s="1"/>
      <c r="Y303" s="1"/>
      <c r="Z303" s="1"/>
      <c r="AA303" s="1"/>
    </row>
    <row r="304" spans="1:27" ht="12.75" customHeight="1">
      <c r="A304" s="185">
        <v>161</v>
      </c>
      <c r="B304" s="186">
        <v>44187</v>
      </c>
      <c r="C304" s="186"/>
      <c r="D304" s="187" t="s">
        <v>823</v>
      </c>
      <c r="E304" s="188" t="s">
        <v>591</v>
      </c>
      <c r="F304" s="158">
        <v>190</v>
      </c>
      <c r="G304" s="188"/>
      <c r="H304" s="188">
        <v>239</v>
      </c>
      <c r="I304" s="190">
        <v>239</v>
      </c>
      <c r="J304" s="160" t="s">
        <v>824</v>
      </c>
      <c r="K304" s="161">
        <f t="shared" si="108"/>
        <v>49</v>
      </c>
      <c r="L304" s="162">
        <f t="shared" si="109"/>
        <v>0.25789473684210529</v>
      </c>
      <c r="M304" s="157" t="s">
        <v>594</v>
      </c>
      <c r="N304" s="163">
        <v>44844</v>
      </c>
      <c r="O304" s="1"/>
      <c r="P304" s="1"/>
      <c r="Q304" s="244"/>
      <c r="R304" s="1"/>
      <c r="S304" s="6" t="s">
        <v>786</v>
      </c>
    </row>
    <row r="305" spans="1:27" ht="12.75" customHeight="1">
      <c r="A305" s="185">
        <v>162</v>
      </c>
      <c r="B305" s="186">
        <v>44258</v>
      </c>
      <c r="C305" s="186"/>
      <c r="D305" s="187" t="s">
        <v>819</v>
      </c>
      <c r="E305" s="188" t="s">
        <v>591</v>
      </c>
      <c r="F305" s="158">
        <v>495</v>
      </c>
      <c r="G305" s="188"/>
      <c r="H305" s="188">
        <v>595</v>
      </c>
      <c r="I305" s="190">
        <v>590</v>
      </c>
      <c r="J305" s="160" t="s">
        <v>615</v>
      </c>
      <c r="K305" s="161">
        <f t="shared" si="108"/>
        <v>100</v>
      </c>
      <c r="L305" s="162">
        <f t="shared" si="109"/>
        <v>0.20202020202020202</v>
      </c>
      <c r="M305" s="157" t="s">
        <v>594</v>
      </c>
      <c r="N305" s="163">
        <v>44589</v>
      </c>
      <c r="O305" s="1"/>
      <c r="P305" s="1"/>
      <c r="Q305" s="244"/>
      <c r="S305" s="6" t="s">
        <v>786</v>
      </c>
    </row>
    <row r="306" spans="1:27" ht="12.75" customHeight="1">
      <c r="A306" s="185">
        <v>163</v>
      </c>
      <c r="B306" s="186">
        <v>44274</v>
      </c>
      <c r="C306" s="186"/>
      <c r="D306" s="187" t="s">
        <v>364</v>
      </c>
      <c r="E306" s="188" t="s">
        <v>591</v>
      </c>
      <c r="F306" s="158">
        <v>355</v>
      </c>
      <c r="G306" s="188"/>
      <c r="H306" s="188">
        <v>422.5</v>
      </c>
      <c r="I306" s="190">
        <v>420</v>
      </c>
      <c r="J306" s="160" t="s">
        <v>825</v>
      </c>
      <c r="K306" s="161">
        <f t="shared" si="108"/>
        <v>67.5</v>
      </c>
      <c r="L306" s="162">
        <f t="shared" si="109"/>
        <v>0.19014084507042253</v>
      </c>
      <c r="M306" s="157" t="s">
        <v>594</v>
      </c>
      <c r="N306" s="163">
        <v>44361</v>
      </c>
      <c r="O306" s="1"/>
      <c r="S306" s="203" t="s">
        <v>786</v>
      </c>
      <c r="T306" s="1"/>
      <c r="U306" s="1"/>
      <c r="V306" s="1"/>
      <c r="W306" s="1"/>
      <c r="X306" s="1"/>
      <c r="Y306" s="1"/>
      <c r="Z306" s="1"/>
      <c r="AA306" s="1"/>
    </row>
    <row r="307" spans="1:27" ht="12.75" customHeight="1">
      <c r="A307" s="185">
        <v>164</v>
      </c>
      <c r="B307" s="186">
        <v>44295</v>
      </c>
      <c r="C307" s="186"/>
      <c r="D307" s="187" t="s">
        <v>326</v>
      </c>
      <c r="E307" s="188" t="s">
        <v>591</v>
      </c>
      <c r="F307" s="158">
        <v>555</v>
      </c>
      <c r="G307" s="188"/>
      <c r="H307" s="188">
        <v>663</v>
      </c>
      <c r="I307" s="190">
        <v>663</v>
      </c>
      <c r="J307" s="160" t="s">
        <v>826</v>
      </c>
      <c r="K307" s="161">
        <f t="shared" si="108"/>
        <v>108</v>
      </c>
      <c r="L307" s="162">
        <f t="shared" si="109"/>
        <v>0.19459459459459461</v>
      </c>
      <c r="M307" s="157" t="s">
        <v>594</v>
      </c>
      <c r="N307" s="163">
        <v>44321</v>
      </c>
      <c r="O307" s="1"/>
      <c r="P307" s="1"/>
      <c r="Q307" s="244"/>
      <c r="R307" s="1"/>
      <c r="S307" s="203" t="s">
        <v>786</v>
      </c>
    </row>
    <row r="308" spans="1:27" ht="12.75" customHeight="1">
      <c r="A308" s="185">
        <v>165</v>
      </c>
      <c r="B308" s="186">
        <v>44308</v>
      </c>
      <c r="C308" s="186"/>
      <c r="D308" s="187" t="s">
        <v>790</v>
      </c>
      <c r="E308" s="188" t="s">
        <v>591</v>
      </c>
      <c r="F308" s="158">
        <v>126.5</v>
      </c>
      <c r="G308" s="188"/>
      <c r="H308" s="188">
        <v>155</v>
      </c>
      <c r="I308" s="190">
        <v>155</v>
      </c>
      <c r="J308" s="160" t="s">
        <v>679</v>
      </c>
      <c r="K308" s="161">
        <f t="shared" si="108"/>
        <v>28.5</v>
      </c>
      <c r="L308" s="162">
        <f t="shared" si="109"/>
        <v>0.22529644268774704</v>
      </c>
      <c r="M308" s="157" t="s">
        <v>594</v>
      </c>
      <c r="N308" s="163">
        <v>44362</v>
      </c>
      <c r="O308" s="1"/>
      <c r="S308" s="203" t="s">
        <v>786</v>
      </c>
    </row>
    <row r="309" spans="1:27" ht="12.75" customHeight="1">
      <c r="A309" s="164">
        <v>166</v>
      </c>
      <c r="B309" s="195">
        <v>44368</v>
      </c>
      <c r="C309" s="195"/>
      <c r="D309" s="166" t="s">
        <v>827</v>
      </c>
      <c r="E309" s="168" t="s">
        <v>591</v>
      </c>
      <c r="F309" s="196">
        <v>287.5</v>
      </c>
      <c r="G309" s="168"/>
      <c r="H309" s="168">
        <v>245</v>
      </c>
      <c r="I309" s="169">
        <v>344</v>
      </c>
      <c r="J309" s="170" t="s">
        <v>828</v>
      </c>
      <c r="K309" s="171">
        <f t="shared" si="108"/>
        <v>-42.5</v>
      </c>
      <c r="L309" s="172">
        <f t="shared" si="109"/>
        <v>-0.14782608695652175</v>
      </c>
      <c r="M309" s="168" t="s">
        <v>604</v>
      </c>
      <c r="N309" s="165">
        <v>44508</v>
      </c>
      <c r="O309" s="1"/>
      <c r="S309" s="203" t="s">
        <v>786</v>
      </c>
    </row>
    <row r="310" spans="1:27" ht="12.75" customHeight="1">
      <c r="A310" s="185">
        <v>167</v>
      </c>
      <c r="B310" s="186">
        <v>44368</v>
      </c>
      <c r="C310" s="186"/>
      <c r="D310" s="187" t="s">
        <v>488</v>
      </c>
      <c r="E310" s="188" t="s">
        <v>591</v>
      </c>
      <c r="F310" s="158">
        <v>241</v>
      </c>
      <c r="G310" s="188"/>
      <c r="H310" s="188">
        <v>298</v>
      </c>
      <c r="I310" s="190">
        <v>320</v>
      </c>
      <c r="J310" s="160" t="s">
        <v>679</v>
      </c>
      <c r="K310" s="161">
        <f t="shared" si="108"/>
        <v>57</v>
      </c>
      <c r="L310" s="162">
        <f t="shared" si="109"/>
        <v>0.23651452282157676</v>
      </c>
      <c r="M310" s="157" t="s">
        <v>594</v>
      </c>
      <c r="N310" s="163">
        <v>44802</v>
      </c>
      <c r="O310" s="37"/>
      <c r="S310" s="203" t="s">
        <v>786</v>
      </c>
    </row>
    <row r="311" spans="1:27" ht="12.75" customHeight="1">
      <c r="A311" s="185">
        <v>168</v>
      </c>
      <c r="B311" s="186">
        <v>44406</v>
      </c>
      <c r="C311" s="186"/>
      <c r="D311" s="187" t="s">
        <v>790</v>
      </c>
      <c r="E311" s="188" t="s">
        <v>591</v>
      </c>
      <c r="F311" s="158">
        <v>162.5</v>
      </c>
      <c r="G311" s="188"/>
      <c r="H311" s="188">
        <v>200</v>
      </c>
      <c r="I311" s="190">
        <v>200</v>
      </c>
      <c r="J311" s="160" t="s">
        <v>679</v>
      </c>
      <c r="K311" s="161">
        <f t="shared" si="108"/>
        <v>37.5</v>
      </c>
      <c r="L311" s="162">
        <f t="shared" si="109"/>
        <v>0.23076923076923078</v>
      </c>
      <c r="M311" s="157" t="s">
        <v>594</v>
      </c>
      <c r="N311" s="163">
        <v>44802</v>
      </c>
      <c r="O311" s="1"/>
      <c r="S311" s="203" t="s">
        <v>786</v>
      </c>
    </row>
    <row r="312" spans="1:27" ht="12.75" customHeight="1">
      <c r="A312" s="185">
        <v>169</v>
      </c>
      <c r="B312" s="186">
        <v>44462</v>
      </c>
      <c r="C312" s="186"/>
      <c r="D312" s="187" t="s">
        <v>445</v>
      </c>
      <c r="E312" s="188" t="s">
        <v>591</v>
      </c>
      <c r="F312" s="158">
        <v>1235</v>
      </c>
      <c r="G312" s="188"/>
      <c r="H312" s="188">
        <v>1505</v>
      </c>
      <c r="I312" s="190">
        <v>1500</v>
      </c>
      <c r="J312" s="160" t="s">
        <v>679</v>
      </c>
      <c r="K312" s="161">
        <f t="shared" si="108"/>
        <v>270</v>
      </c>
      <c r="L312" s="162">
        <f t="shared" si="109"/>
        <v>0.21862348178137653</v>
      </c>
      <c r="M312" s="157" t="s">
        <v>594</v>
      </c>
      <c r="N312" s="163">
        <v>44564</v>
      </c>
      <c r="O312" s="1"/>
      <c r="S312" s="203" t="s">
        <v>786</v>
      </c>
    </row>
    <row r="313" spans="1:27" ht="12.75" customHeight="1">
      <c r="A313" s="204">
        <v>170</v>
      </c>
      <c r="B313" s="205">
        <v>44480</v>
      </c>
      <c r="C313" s="205"/>
      <c r="D313" s="206" t="s">
        <v>829</v>
      </c>
      <c r="E313" s="207" t="s">
        <v>591</v>
      </c>
      <c r="F313" s="55">
        <v>58.75</v>
      </c>
      <c r="G313" s="207"/>
      <c r="H313" s="208"/>
      <c r="I313" s="51"/>
      <c r="J313" s="209" t="s">
        <v>592</v>
      </c>
      <c r="K313" s="204"/>
      <c r="L313" s="205"/>
      <c r="M313" s="205"/>
      <c r="N313" s="206"/>
      <c r="O313" s="37"/>
      <c r="S313" s="203" t="s">
        <v>786</v>
      </c>
    </row>
    <row r="314" spans="1:27" ht="12.75" customHeight="1">
      <c r="A314" s="210">
        <v>171</v>
      </c>
      <c r="B314" s="211">
        <v>44481</v>
      </c>
      <c r="C314" s="211"/>
      <c r="D314" s="212" t="s">
        <v>278</v>
      </c>
      <c r="E314" s="51" t="s">
        <v>591</v>
      </c>
      <c r="F314" s="213" t="s">
        <v>830</v>
      </c>
      <c r="G314" s="51"/>
      <c r="H314" s="51"/>
      <c r="I314" s="51">
        <v>380</v>
      </c>
      <c r="J314" s="214" t="s">
        <v>592</v>
      </c>
      <c r="K314" s="210"/>
      <c r="L314" s="211"/>
      <c r="M314" s="211"/>
      <c r="N314" s="212"/>
      <c r="O314" s="37"/>
      <c r="S314" s="203" t="s">
        <v>786</v>
      </c>
    </row>
    <row r="315" spans="1:27" ht="12.75" customHeight="1">
      <c r="A315" s="185">
        <v>172</v>
      </c>
      <c r="B315" s="186">
        <v>44481</v>
      </c>
      <c r="C315" s="186"/>
      <c r="D315" s="187" t="s">
        <v>831</v>
      </c>
      <c r="E315" s="188" t="s">
        <v>591</v>
      </c>
      <c r="F315" s="158">
        <v>45.5</v>
      </c>
      <c r="G315" s="188"/>
      <c r="H315" s="188">
        <v>56.5</v>
      </c>
      <c r="I315" s="190">
        <v>56</v>
      </c>
      <c r="J315" s="160" t="s">
        <v>679</v>
      </c>
      <c r="K315" s="161">
        <f t="shared" ref="K315:K316" si="110">H315-F315</f>
        <v>11</v>
      </c>
      <c r="L315" s="162">
        <f t="shared" ref="L315:L316" si="111">K315/F315</f>
        <v>0.24175824175824176</v>
      </c>
      <c r="M315" s="157" t="s">
        <v>594</v>
      </c>
      <c r="N315" s="163">
        <v>44881</v>
      </c>
      <c r="O315" s="37"/>
      <c r="S315" s="203"/>
    </row>
    <row r="316" spans="1:27" ht="12.75" customHeight="1">
      <c r="A316" s="185">
        <v>173</v>
      </c>
      <c r="B316" s="186">
        <v>44551</v>
      </c>
      <c r="C316" s="186"/>
      <c r="D316" s="187" t="s">
        <v>131</v>
      </c>
      <c r="E316" s="188" t="s">
        <v>591</v>
      </c>
      <c r="F316" s="158">
        <v>2300</v>
      </c>
      <c r="G316" s="188"/>
      <c r="H316" s="188">
        <f>(2820+2200)/2</f>
        <v>2510</v>
      </c>
      <c r="I316" s="190">
        <v>3000</v>
      </c>
      <c r="J316" s="160" t="s">
        <v>832</v>
      </c>
      <c r="K316" s="161">
        <f t="shared" si="110"/>
        <v>210</v>
      </c>
      <c r="L316" s="162">
        <f t="shared" si="111"/>
        <v>9.1304347826086957E-2</v>
      </c>
      <c r="M316" s="157" t="s">
        <v>594</v>
      </c>
      <c r="N316" s="163">
        <v>44649</v>
      </c>
      <c r="O316" s="1"/>
      <c r="S316" s="203"/>
    </row>
    <row r="317" spans="1:27" ht="12.75" customHeight="1">
      <c r="A317" s="185">
        <v>174</v>
      </c>
      <c r="B317" s="186">
        <v>44606</v>
      </c>
      <c r="C317" s="186"/>
      <c r="D317" s="187" t="s">
        <v>435</v>
      </c>
      <c r="E317" s="188" t="s">
        <v>591</v>
      </c>
      <c r="F317" s="158">
        <v>635</v>
      </c>
      <c r="G317" s="188"/>
      <c r="H317" s="188">
        <v>700</v>
      </c>
      <c r="I317" s="190">
        <v>764</v>
      </c>
      <c r="J317" s="160" t="s">
        <v>866</v>
      </c>
      <c r="K317" s="161">
        <f t="shared" ref="K317" si="112">H317-F317</f>
        <v>65</v>
      </c>
      <c r="L317" s="162">
        <f t="shared" ref="L317" si="113">K317/F317</f>
        <v>0.10236220472440945</v>
      </c>
      <c r="M317" s="157" t="s">
        <v>594</v>
      </c>
      <c r="N317" s="163">
        <v>45159</v>
      </c>
      <c r="O317" s="37"/>
      <c r="S317" s="203"/>
    </row>
    <row r="318" spans="1:27" ht="12.75" customHeight="1">
      <c r="A318" s="185">
        <v>175</v>
      </c>
      <c r="B318" s="186">
        <v>44613</v>
      </c>
      <c r="C318" s="186"/>
      <c r="D318" s="187" t="s">
        <v>445</v>
      </c>
      <c r="E318" s="188" t="s">
        <v>591</v>
      </c>
      <c r="F318" s="158">
        <v>1255</v>
      </c>
      <c r="G318" s="188"/>
      <c r="H318" s="188">
        <v>1515</v>
      </c>
      <c r="I318" s="190">
        <v>1510</v>
      </c>
      <c r="J318" s="160" t="s">
        <v>679</v>
      </c>
      <c r="K318" s="161">
        <f>H318-F318</f>
        <v>260</v>
      </c>
      <c r="L318" s="162">
        <f>K318/F318</f>
        <v>0.20717131474103587</v>
      </c>
      <c r="M318" s="157" t="s">
        <v>594</v>
      </c>
      <c r="N318" s="163">
        <v>44834</v>
      </c>
      <c r="O318" s="37"/>
      <c r="S318" s="203"/>
    </row>
    <row r="319" spans="1:27" ht="12.75" customHeight="1">
      <c r="A319">
        <v>176</v>
      </c>
      <c r="B319" s="211">
        <v>44670</v>
      </c>
      <c r="C319" s="211"/>
      <c r="D319" s="53" t="s">
        <v>551</v>
      </c>
      <c r="E319" s="215" t="s">
        <v>591</v>
      </c>
      <c r="F319" s="51" t="s">
        <v>833</v>
      </c>
      <c r="G319" s="51"/>
      <c r="H319" s="51"/>
      <c r="I319" s="51">
        <v>553</v>
      </c>
      <c r="J319" s="51" t="s">
        <v>592</v>
      </c>
      <c r="K319" s="51"/>
      <c r="L319" s="51"/>
      <c r="M319" s="51"/>
      <c r="N319" s="51"/>
      <c r="O319" s="37"/>
      <c r="S319" s="203"/>
    </row>
    <row r="320" spans="1:27" ht="12.75" customHeight="1">
      <c r="A320" s="185">
        <v>177</v>
      </c>
      <c r="B320" s="186">
        <v>44746</v>
      </c>
      <c r="C320" s="186"/>
      <c r="D320" s="187" t="s">
        <v>834</v>
      </c>
      <c r="E320" s="188" t="s">
        <v>591</v>
      </c>
      <c r="F320" s="158">
        <v>207.5</v>
      </c>
      <c r="G320" s="188"/>
      <c r="H320" s="188">
        <v>254</v>
      </c>
      <c r="I320" s="190">
        <v>254</v>
      </c>
      <c r="J320" s="160" t="s">
        <v>679</v>
      </c>
      <c r="K320" s="161">
        <f t="shared" ref="K320:K322" si="114">H320-F320</f>
        <v>46.5</v>
      </c>
      <c r="L320" s="162">
        <f t="shared" ref="L320:L322" si="115">K320/F320</f>
        <v>0.22409638554216868</v>
      </c>
      <c r="M320" s="157" t="s">
        <v>594</v>
      </c>
      <c r="N320" s="163">
        <v>44792</v>
      </c>
      <c r="O320" s="1"/>
      <c r="S320" s="203"/>
    </row>
    <row r="321" spans="1:39" ht="12.75" customHeight="1">
      <c r="A321" s="185">
        <v>178</v>
      </c>
      <c r="B321" s="186">
        <v>44775</v>
      </c>
      <c r="C321" s="186"/>
      <c r="D321" s="187" t="s">
        <v>490</v>
      </c>
      <c r="E321" s="188" t="s">
        <v>591</v>
      </c>
      <c r="F321" s="158">
        <v>31.25</v>
      </c>
      <c r="G321" s="188"/>
      <c r="H321" s="188">
        <v>38.75</v>
      </c>
      <c r="I321" s="190">
        <v>38</v>
      </c>
      <c r="J321" s="160" t="s">
        <v>679</v>
      </c>
      <c r="K321" s="161">
        <f t="shared" si="114"/>
        <v>7.5</v>
      </c>
      <c r="L321" s="162">
        <f t="shared" si="115"/>
        <v>0.24</v>
      </c>
      <c r="M321" s="157" t="s">
        <v>594</v>
      </c>
      <c r="N321" s="163">
        <v>44844</v>
      </c>
      <c r="O321" s="37"/>
      <c r="S321" s="55"/>
    </row>
    <row r="322" spans="1:39" ht="12.75" customHeight="1">
      <c r="A322" s="185">
        <v>179</v>
      </c>
      <c r="B322" s="186">
        <v>44841</v>
      </c>
      <c r="C322" s="186"/>
      <c r="D322" s="187" t="s">
        <v>835</v>
      </c>
      <c r="E322" s="188" t="s">
        <v>591</v>
      </c>
      <c r="F322" s="158">
        <v>665</v>
      </c>
      <c r="G322" s="188"/>
      <c r="H322" s="188">
        <v>807.5</v>
      </c>
      <c r="I322" s="190">
        <v>840</v>
      </c>
      <c r="J322" s="160" t="s">
        <v>832</v>
      </c>
      <c r="K322" s="161">
        <f t="shared" si="114"/>
        <v>142.5</v>
      </c>
      <c r="L322" s="162">
        <f t="shared" si="115"/>
        <v>0.21428571428571427</v>
      </c>
      <c r="M322" s="157" t="s">
        <v>594</v>
      </c>
      <c r="N322" s="163">
        <v>45097</v>
      </c>
      <c r="O322" s="37"/>
      <c r="S322" s="55"/>
    </row>
    <row r="323" spans="1:39" ht="12.75" customHeight="1">
      <c r="A323" s="185">
        <v>180</v>
      </c>
      <c r="B323" s="186">
        <v>44844</v>
      </c>
      <c r="C323" s="186"/>
      <c r="D323" s="187" t="s">
        <v>437</v>
      </c>
      <c r="E323" s="188" t="s">
        <v>591</v>
      </c>
      <c r="F323" s="158">
        <v>227.5</v>
      </c>
      <c r="G323" s="188"/>
      <c r="H323" s="188">
        <v>270</v>
      </c>
      <c r="I323" s="190">
        <v>291</v>
      </c>
      <c r="J323" s="160" t="s">
        <v>868</v>
      </c>
      <c r="K323" s="161">
        <f t="shared" ref="K323" si="116">H323-F323</f>
        <v>42.5</v>
      </c>
      <c r="L323" s="162">
        <f t="shared" ref="L323" si="117">K323/F323</f>
        <v>0.18681318681318682</v>
      </c>
      <c r="M323" s="157" t="s">
        <v>594</v>
      </c>
      <c r="N323" s="163">
        <v>45160</v>
      </c>
      <c r="O323" s="37"/>
      <c r="R323" s="37"/>
      <c r="S323" s="55"/>
    </row>
    <row r="324" spans="1:39" ht="12.75" customHeight="1">
      <c r="A324" s="185">
        <v>181</v>
      </c>
      <c r="B324" s="186">
        <v>44845</v>
      </c>
      <c r="C324" s="186"/>
      <c r="D324" s="187" t="s">
        <v>435</v>
      </c>
      <c r="E324" s="188" t="s">
        <v>591</v>
      </c>
      <c r="F324" s="158">
        <v>555</v>
      </c>
      <c r="G324" s="188"/>
      <c r="H324" s="188">
        <v>700</v>
      </c>
      <c r="I324" s="190">
        <v>765</v>
      </c>
      <c r="J324" s="160" t="s">
        <v>867</v>
      </c>
      <c r="K324" s="161">
        <f t="shared" ref="K324" si="118">H324-F324</f>
        <v>145</v>
      </c>
      <c r="L324" s="162">
        <f t="shared" ref="L324" si="119">K324/F324</f>
        <v>0.26126126126126126</v>
      </c>
      <c r="M324" s="157" t="s">
        <v>594</v>
      </c>
      <c r="N324" s="163">
        <v>45159</v>
      </c>
      <c r="O324" s="37"/>
      <c r="R324" s="37"/>
      <c r="S324" s="55"/>
    </row>
    <row r="325" spans="1:39" ht="12.75" customHeight="1">
      <c r="A325" s="185">
        <v>182</v>
      </c>
      <c r="B325" s="186">
        <v>44981</v>
      </c>
      <c r="C325" s="186"/>
      <c r="D325" s="187" t="s">
        <v>452</v>
      </c>
      <c r="E325" s="188" t="s">
        <v>591</v>
      </c>
      <c r="F325" s="158">
        <v>1675</v>
      </c>
      <c r="G325" s="188"/>
      <c r="H325" s="188">
        <v>2080</v>
      </c>
      <c r="I325" s="190">
        <v>2080</v>
      </c>
      <c r="J325" s="160" t="s">
        <v>679</v>
      </c>
      <c r="K325" s="161">
        <f>H325-F325</f>
        <v>405</v>
      </c>
      <c r="L325" s="162">
        <f>K325/F325</f>
        <v>0.2417910447761194</v>
      </c>
      <c r="M325" s="157" t="s">
        <v>594</v>
      </c>
      <c r="N325" s="163">
        <v>45119</v>
      </c>
      <c r="O325" s="37"/>
      <c r="S325" s="55" t="s">
        <v>864</v>
      </c>
    </row>
    <row r="326" spans="1:39" ht="12.75" customHeight="1">
      <c r="A326" s="185">
        <v>183</v>
      </c>
      <c r="B326" s="186">
        <v>44986</v>
      </c>
      <c r="C326" s="186"/>
      <c r="D326" s="187" t="s">
        <v>490</v>
      </c>
      <c r="E326" s="188" t="s">
        <v>591</v>
      </c>
      <c r="F326" s="158">
        <v>57.5</v>
      </c>
      <c r="G326" s="188"/>
      <c r="H326" s="188">
        <v>120</v>
      </c>
      <c r="I326" s="190">
        <v>120</v>
      </c>
      <c r="J326" s="160" t="s">
        <v>679</v>
      </c>
      <c r="K326" s="161">
        <f>H326-F326</f>
        <v>62.5</v>
      </c>
      <c r="L326" s="162">
        <f>K326/F326</f>
        <v>1.0869565217391304</v>
      </c>
      <c r="M326" s="157" t="s">
        <v>594</v>
      </c>
      <c r="N326" s="163">
        <v>45049</v>
      </c>
      <c r="O326" s="37"/>
      <c r="S326" s="55" t="s">
        <v>864</v>
      </c>
    </row>
    <row r="327" spans="1:39" ht="12.75" customHeight="1">
      <c r="A327" s="185">
        <v>184</v>
      </c>
      <c r="B327" s="186">
        <v>45008</v>
      </c>
      <c r="C327" s="186"/>
      <c r="D327" s="187" t="s">
        <v>507</v>
      </c>
      <c r="E327" s="188" t="s">
        <v>591</v>
      </c>
      <c r="F327" s="158">
        <v>2765</v>
      </c>
      <c r="G327" s="188"/>
      <c r="H327" s="188">
        <v>3547.5</v>
      </c>
      <c r="I327" s="190">
        <v>3523</v>
      </c>
      <c r="J327" s="160" t="s">
        <v>679</v>
      </c>
      <c r="K327" s="161">
        <f>H327-F327</f>
        <v>782.5</v>
      </c>
      <c r="L327" s="162">
        <f>K327/F327</f>
        <v>0.28300180831826399</v>
      </c>
      <c r="M327" s="157" t="s">
        <v>594</v>
      </c>
      <c r="N327" s="163">
        <v>45177</v>
      </c>
      <c r="O327" s="37"/>
      <c r="S327" s="55" t="s">
        <v>864</v>
      </c>
    </row>
    <row r="328" spans="1:39" ht="12.75" customHeight="1">
      <c r="A328" s="185">
        <v>185</v>
      </c>
      <c r="B328" s="186">
        <v>45027</v>
      </c>
      <c r="C328" s="186"/>
      <c r="D328" s="187" t="s">
        <v>836</v>
      </c>
      <c r="E328" s="188" t="s">
        <v>591</v>
      </c>
      <c r="F328" s="158">
        <v>460</v>
      </c>
      <c r="G328" s="188"/>
      <c r="H328" s="188">
        <v>825</v>
      </c>
      <c r="I328" s="190">
        <v>810</v>
      </c>
      <c r="J328" s="160" t="s">
        <v>679</v>
      </c>
      <c r="K328" s="161">
        <f>H328-F328</f>
        <v>365</v>
      </c>
      <c r="L328" s="162">
        <f>K328/F328</f>
        <v>0.79347826086956519</v>
      </c>
      <c r="M328" s="157" t="s">
        <v>594</v>
      </c>
      <c r="N328" s="163">
        <v>45155</v>
      </c>
      <c r="O328" s="37"/>
      <c r="S328" s="55" t="s">
        <v>864</v>
      </c>
    </row>
    <row r="329" spans="1:39" ht="12.75" customHeight="1">
      <c r="A329" s="210">
        <v>186</v>
      </c>
      <c r="B329" s="211">
        <v>45050</v>
      </c>
      <c r="C329" s="53"/>
      <c r="D329" s="53" t="s">
        <v>42</v>
      </c>
      <c r="E329" s="215" t="s">
        <v>591</v>
      </c>
      <c r="F329" s="51" t="s">
        <v>837</v>
      </c>
      <c r="G329" s="51"/>
      <c r="H329" s="51"/>
      <c r="I329" s="51">
        <v>5040</v>
      </c>
      <c r="J329" s="51" t="s">
        <v>592</v>
      </c>
      <c r="K329" s="51"/>
      <c r="L329" s="51"/>
      <c r="M329" s="51"/>
      <c r="N329" s="51"/>
      <c r="O329" s="37"/>
      <c r="S329" s="55" t="s">
        <v>864</v>
      </c>
    </row>
    <row r="330" spans="1:39" ht="12.75" customHeight="1">
      <c r="A330" s="185">
        <v>187</v>
      </c>
      <c r="B330" s="186">
        <v>45075</v>
      </c>
      <c r="C330" s="186"/>
      <c r="D330" s="187" t="s">
        <v>838</v>
      </c>
      <c r="E330" s="188" t="s">
        <v>591</v>
      </c>
      <c r="F330" s="158">
        <v>585</v>
      </c>
      <c r="G330" s="188"/>
      <c r="H330" s="188">
        <v>732</v>
      </c>
      <c r="I330" s="190">
        <v>732</v>
      </c>
      <c r="J330" s="160" t="s">
        <v>679</v>
      </c>
      <c r="K330" s="161">
        <f>H330-F330</f>
        <v>147</v>
      </c>
      <c r="L330" s="162">
        <f>K330/F330</f>
        <v>0.25128205128205128</v>
      </c>
      <c r="M330" s="157" t="s">
        <v>594</v>
      </c>
      <c r="N330" s="163">
        <v>45152</v>
      </c>
      <c r="O330" s="37"/>
      <c r="R330" s="37"/>
      <c r="S330" s="55" t="s">
        <v>864</v>
      </c>
      <c r="U330" s="37"/>
      <c r="W330" s="37"/>
      <c r="X330" s="55"/>
      <c r="Z330" s="37"/>
      <c r="AB330" s="37"/>
      <c r="AC330" s="55"/>
      <c r="AE330" s="37"/>
      <c r="AG330" s="37"/>
      <c r="AH330" s="55"/>
      <c r="AJ330" s="37"/>
      <c r="AL330" s="37"/>
      <c r="AM330" s="55"/>
    </row>
    <row r="331" spans="1:39" ht="12.75" customHeight="1">
      <c r="A331" s="210">
        <v>188</v>
      </c>
      <c r="B331" s="211">
        <v>45078</v>
      </c>
      <c r="C331" s="53"/>
      <c r="D331" s="53" t="s">
        <v>539</v>
      </c>
      <c r="E331" s="215" t="s">
        <v>591</v>
      </c>
      <c r="F331" s="51" t="s">
        <v>839</v>
      </c>
      <c r="G331" s="51"/>
      <c r="H331" s="51"/>
      <c r="I331" s="51">
        <v>4300</v>
      </c>
      <c r="J331" s="51" t="s">
        <v>592</v>
      </c>
      <c r="K331" s="51"/>
      <c r="L331" s="51"/>
      <c r="M331" s="51"/>
      <c r="N331" s="51"/>
      <c r="O331" s="37"/>
      <c r="R331" s="37"/>
      <c r="S331" s="55" t="s">
        <v>864</v>
      </c>
      <c r="U331" s="37"/>
      <c r="W331" s="37"/>
      <c r="X331" s="55"/>
      <c r="Z331" s="37"/>
      <c r="AB331" s="37"/>
      <c r="AC331" s="55"/>
      <c r="AE331" s="37"/>
      <c r="AG331" s="37"/>
      <c r="AH331" s="55"/>
      <c r="AJ331" s="37"/>
      <c r="AL331" s="37"/>
      <c r="AM331" s="55"/>
    </row>
    <row r="332" spans="1:39" ht="12.75" customHeight="1">
      <c r="A332" s="210">
        <v>189</v>
      </c>
      <c r="B332" s="211">
        <v>45103</v>
      </c>
      <c r="C332" s="53"/>
      <c r="D332" s="53" t="s">
        <v>861</v>
      </c>
      <c r="E332" s="215" t="s">
        <v>591</v>
      </c>
      <c r="F332" s="51" t="s">
        <v>659</v>
      </c>
      <c r="G332" s="51"/>
      <c r="H332" s="51"/>
      <c r="I332" s="51">
        <v>383</v>
      </c>
      <c r="J332" s="51" t="s">
        <v>592</v>
      </c>
      <c r="K332" s="51"/>
      <c r="L332" s="51"/>
      <c r="M332" s="51"/>
      <c r="N332" s="51"/>
      <c r="O332" s="37"/>
      <c r="R332" s="37"/>
      <c r="S332" s="55" t="s">
        <v>864</v>
      </c>
      <c r="U332" s="37"/>
      <c r="W332" s="37"/>
      <c r="X332" s="55"/>
      <c r="Z332" s="37"/>
      <c r="AB332" s="37"/>
      <c r="AC332" s="55"/>
      <c r="AE332" s="37"/>
      <c r="AG332" s="37"/>
      <c r="AH332" s="55"/>
      <c r="AJ332" s="37"/>
      <c r="AL332" s="37"/>
      <c r="AM332" s="55"/>
    </row>
    <row r="333" spans="1:39" ht="12.75" customHeight="1">
      <c r="A333" s="185">
        <v>190</v>
      </c>
      <c r="B333" s="186">
        <v>45120</v>
      </c>
      <c r="C333" s="186"/>
      <c r="D333" s="187" t="s">
        <v>538</v>
      </c>
      <c r="E333" s="188" t="s">
        <v>591</v>
      </c>
      <c r="F333" s="158">
        <v>2312.5</v>
      </c>
      <c r="G333" s="188"/>
      <c r="H333" s="188">
        <v>2935</v>
      </c>
      <c r="I333" s="190">
        <v>2935</v>
      </c>
      <c r="J333" s="160" t="s">
        <v>679</v>
      </c>
      <c r="K333" s="161">
        <f>H333-F333</f>
        <v>622.5</v>
      </c>
      <c r="L333" s="162">
        <f>K333/F333</f>
        <v>0.26918918918918922</v>
      </c>
      <c r="M333" s="157" t="s">
        <v>594</v>
      </c>
      <c r="N333" s="163">
        <v>45177</v>
      </c>
      <c r="O333" s="37"/>
      <c r="R333" s="37"/>
      <c r="S333" s="55" t="s">
        <v>864</v>
      </c>
      <c r="U333" s="37"/>
      <c r="W333" s="37"/>
      <c r="X333" s="55"/>
      <c r="Z333" s="37"/>
      <c r="AB333" s="37"/>
      <c r="AC333" s="55"/>
      <c r="AE333" s="37"/>
      <c r="AG333" s="37"/>
      <c r="AH333" s="55"/>
      <c r="AJ333" s="37"/>
      <c r="AL333" s="37"/>
      <c r="AM333" s="55"/>
    </row>
    <row r="334" spans="1:39" ht="12.75" customHeight="1">
      <c r="A334" s="185">
        <v>191</v>
      </c>
      <c r="B334" s="186">
        <v>45125</v>
      </c>
      <c r="C334" s="186"/>
      <c r="D334" s="187" t="s">
        <v>203</v>
      </c>
      <c r="E334" s="188" t="s">
        <v>591</v>
      </c>
      <c r="F334" s="158">
        <v>3980</v>
      </c>
      <c r="G334" s="188"/>
      <c r="H334" s="188">
        <v>4895</v>
      </c>
      <c r="I334" s="190">
        <v>4895</v>
      </c>
      <c r="J334" s="160" t="s">
        <v>679</v>
      </c>
      <c r="K334" s="161">
        <f>H334-F334</f>
        <v>915</v>
      </c>
      <c r="L334" s="162">
        <f>K334/F334</f>
        <v>0.22989949748743718</v>
      </c>
      <c r="M334" s="157" t="s">
        <v>594</v>
      </c>
      <c r="N334" s="163">
        <v>45155</v>
      </c>
      <c r="O334" s="37"/>
      <c r="S334" s="55" t="s">
        <v>864</v>
      </c>
      <c r="U334" s="37"/>
      <c r="X334" s="55"/>
      <c r="Z334" s="37"/>
      <c r="AC334" s="55"/>
      <c r="AE334" s="37"/>
      <c r="AH334" s="55"/>
      <c r="AJ334" s="37"/>
      <c r="AM334" s="55"/>
    </row>
    <row r="335" spans="1:39" ht="12.75" customHeight="1">
      <c r="A335" s="185">
        <v>192</v>
      </c>
      <c r="B335" s="186">
        <v>45145</v>
      </c>
      <c r="C335" s="186"/>
      <c r="D335" s="187" t="s">
        <v>865</v>
      </c>
      <c r="E335" s="188" t="s">
        <v>591</v>
      </c>
      <c r="F335" s="158">
        <v>565</v>
      </c>
      <c r="G335" s="188"/>
      <c r="H335" s="188">
        <v>725</v>
      </c>
      <c r="I335" s="190">
        <v>725</v>
      </c>
      <c r="J335" s="160" t="s">
        <v>679</v>
      </c>
      <c r="K335" s="161">
        <f>H335-F335</f>
        <v>160</v>
      </c>
      <c r="L335" s="162">
        <f>K335/F335</f>
        <v>0.2831858407079646</v>
      </c>
      <c r="M335" s="157" t="s">
        <v>594</v>
      </c>
      <c r="N335" s="163">
        <v>45169</v>
      </c>
      <c r="O335" s="37"/>
      <c r="S335" s="55" t="s">
        <v>864</v>
      </c>
      <c r="U335" s="37"/>
      <c r="X335" s="55"/>
      <c r="Z335" s="37"/>
      <c r="AC335" s="55"/>
      <c r="AE335" s="37"/>
      <c r="AH335" s="55"/>
      <c r="AJ335" s="37"/>
      <c r="AM335" s="55"/>
    </row>
    <row r="336" spans="1:39" ht="12.75" customHeight="1">
      <c r="A336" s="210">
        <v>193</v>
      </c>
      <c r="B336" s="211">
        <v>45167</v>
      </c>
      <c r="C336" s="53"/>
      <c r="D336" s="53" t="s">
        <v>869</v>
      </c>
      <c r="E336" s="215" t="s">
        <v>591</v>
      </c>
      <c r="F336" s="51" t="s">
        <v>870</v>
      </c>
      <c r="G336" s="51"/>
      <c r="H336" s="51"/>
      <c r="I336" s="51">
        <v>950</v>
      </c>
      <c r="J336" s="51" t="s">
        <v>592</v>
      </c>
      <c r="K336" s="51"/>
      <c r="L336" s="51"/>
      <c r="M336" s="51"/>
      <c r="N336" s="51"/>
      <c r="O336" s="37"/>
      <c r="S336" s="55" t="s">
        <v>864</v>
      </c>
      <c r="U336" s="37"/>
      <c r="X336" s="55"/>
      <c r="Z336" s="37"/>
      <c r="AC336" s="55"/>
      <c r="AE336" s="37"/>
      <c r="AH336" s="55"/>
      <c r="AJ336" s="37"/>
      <c r="AM336" s="55"/>
    </row>
    <row r="337" spans="1:39" ht="12.75" customHeight="1">
      <c r="A337" s="210">
        <v>194</v>
      </c>
      <c r="B337" s="211">
        <v>45184</v>
      </c>
      <c r="C337" s="53"/>
      <c r="D337" s="53" t="s">
        <v>541</v>
      </c>
      <c r="E337" s="215" t="s">
        <v>591</v>
      </c>
      <c r="F337" s="51" t="s">
        <v>876</v>
      </c>
      <c r="G337" s="51"/>
      <c r="H337" s="51"/>
      <c r="I337" s="51">
        <v>480</v>
      </c>
      <c r="J337" s="51" t="s">
        <v>592</v>
      </c>
      <c r="K337" s="51"/>
      <c r="L337" s="51"/>
      <c r="M337" s="51"/>
      <c r="N337" s="51"/>
      <c r="O337" s="37"/>
      <c r="S337" s="55" t="s">
        <v>864</v>
      </c>
      <c r="U337" s="37"/>
      <c r="X337" s="55"/>
      <c r="Z337" s="37"/>
      <c r="AC337" s="55"/>
      <c r="AE337" s="37"/>
      <c r="AH337" s="55"/>
      <c r="AJ337" s="37"/>
      <c r="AM337" s="55"/>
    </row>
    <row r="338" spans="1:39" ht="12.75" customHeight="1">
      <c r="A338" s="210">
        <v>195</v>
      </c>
      <c r="B338" s="211">
        <v>45203</v>
      </c>
      <c r="C338" s="53"/>
      <c r="D338" s="53" t="s">
        <v>176</v>
      </c>
      <c r="E338" s="215" t="s">
        <v>591</v>
      </c>
      <c r="F338" s="51" t="s">
        <v>882</v>
      </c>
      <c r="G338" s="51"/>
      <c r="H338" s="51"/>
      <c r="I338" s="51">
        <v>1198</v>
      </c>
      <c r="J338" s="51" t="s">
        <v>592</v>
      </c>
      <c r="K338" s="51"/>
      <c r="L338" s="51"/>
      <c r="M338" s="51"/>
      <c r="N338" s="51"/>
      <c r="O338" s="37"/>
      <c r="S338" s="55" t="s">
        <v>904</v>
      </c>
      <c r="U338" s="37"/>
      <c r="X338" s="55"/>
      <c r="Z338" s="37"/>
      <c r="AC338" s="55"/>
      <c r="AE338" s="37"/>
      <c r="AH338" s="55"/>
      <c r="AJ338" s="37"/>
      <c r="AM338" s="55"/>
    </row>
    <row r="339" spans="1:39" ht="12.75" customHeight="1">
      <c r="A339" s="210">
        <v>196</v>
      </c>
      <c r="B339" s="211">
        <v>45216</v>
      </c>
      <c r="C339" s="53"/>
      <c r="D339" s="53" t="s">
        <v>107</v>
      </c>
      <c r="E339" s="215" t="s">
        <v>591</v>
      </c>
      <c r="F339" s="51" t="s">
        <v>885</v>
      </c>
      <c r="G339" s="51"/>
      <c r="H339" s="51"/>
      <c r="I339" s="51">
        <v>6870</v>
      </c>
      <c r="J339" s="51" t="s">
        <v>592</v>
      </c>
      <c r="K339" s="51"/>
      <c r="L339" s="51"/>
      <c r="M339" s="51"/>
      <c r="N339" s="51"/>
      <c r="O339" s="37"/>
      <c r="S339" s="55" t="s">
        <v>904</v>
      </c>
      <c r="U339" s="37"/>
      <c r="X339" s="55"/>
      <c r="Z339" s="37"/>
      <c r="AC339" s="55"/>
      <c r="AE339" s="37"/>
      <c r="AH339" s="55"/>
      <c r="AJ339" s="37"/>
      <c r="AM339" s="55"/>
    </row>
    <row r="340" spans="1:39" ht="12.75" customHeight="1">
      <c r="A340" s="210">
        <v>197</v>
      </c>
      <c r="B340" s="211">
        <v>45216</v>
      </c>
      <c r="C340" s="53"/>
      <c r="D340" s="53" t="s">
        <v>886</v>
      </c>
      <c r="E340" s="215" t="s">
        <v>591</v>
      </c>
      <c r="F340" s="51" t="s">
        <v>887</v>
      </c>
      <c r="G340" s="51"/>
      <c r="H340" s="51"/>
      <c r="I340" s="51">
        <v>1415</v>
      </c>
      <c r="J340" s="51" t="s">
        <v>592</v>
      </c>
      <c r="K340" s="51"/>
      <c r="L340" s="51"/>
      <c r="M340" s="51"/>
      <c r="N340" s="51"/>
      <c r="O340" s="37"/>
      <c r="S340" s="55" t="s">
        <v>864</v>
      </c>
      <c r="U340" s="37"/>
      <c r="X340" s="55"/>
      <c r="Z340" s="37"/>
      <c r="AC340" s="55"/>
      <c r="AE340" s="37"/>
      <c r="AH340" s="55"/>
      <c r="AJ340" s="37"/>
      <c r="AM340" s="55"/>
    </row>
    <row r="341" spans="1:39" ht="12.75" customHeight="1">
      <c r="A341" s="362">
        <v>198</v>
      </c>
      <c r="B341" s="363">
        <v>45236</v>
      </c>
      <c r="C341" s="364"/>
      <c r="D341" s="364" t="s">
        <v>934</v>
      </c>
      <c r="E341" s="365" t="s">
        <v>591</v>
      </c>
      <c r="F341" s="366">
        <v>1270</v>
      </c>
      <c r="G341" s="366"/>
      <c r="H341" s="366">
        <v>1613</v>
      </c>
      <c r="I341" s="366">
        <v>1613</v>
      </c>
      <c r="J341" s="367" t="s">
        <v>679</v>
      </c>
      <c r="K341" s="368">
        <f>H341-F341</f>
        <v>343</v>
      </c>
      <c r="L341" s="369">
        <f>K341/F341</f>
        <v>0.27007874015748029</v>
      </c>
      <c r="M341" s="370" t="s">
        <v>594</v>
      </c>
      <c r="N341" s="371">
        <v>45246</v>
      </c>
      <c r="O341" s="37"/>
      <c r="S341" s="55" t="s">
        <v>904</v>
      </c>
      <c r="U341" s="37"/>
      <c r="X341" s="55"/>
      <c r="Z341" s="37"/>
      <c r="AC341" s="55"/>
      <c r="AE341" s="37"/>
      <c r="AH341" s="55"/>
      <c r="AJ341" s="37"/>
      <c r="AM341" s="55"/>
    </row>
    <row r="342" spans="1:39" ht="12.75" customHeight="1">
      <c r="A342" s="210">
        <v>199</v>
      </c>
      <c r="B342" s="211">
        <v>45251</v>
      </c>
      <c r="C342" s="53"/>
      <c r="D342" s="53" t="s">
        <v>1050</v>
      </c>
      <c r="E342" s="215" t="s">
        <v>591</v>
      </c>
      <c r="F342" s="51" t="s">
        <v>1051</v>
      </c>
      <c r="G342" s="51"/>
      <c r="H342" s="51"/>
      <c r="I342" s="51">
        <v>1490</v>
      </c>
      <c r="J342" s="51" t="s">
        <v>592</v>
      </c>
      <c r="K342" s="51"/>
      <c r="L342" s="51"/>
      <c r="M342" s="51"/>
      <c r="N342" s="51"/>
      <c r="O342" s="37"/>
      <c r="S342" s="55" t="s">
        <v>864</v>
      </c>
      <c r="U342" s="37"/>
      <c r="X342" s="55"/>
      <c r="Z342" s="37"/>
      <c r="AC342" s="55"/>
      <c r="AE342" s="37"/>
      <c r="AH342" s="55"/>
      <c r="AJ342" s="37"/>
      <c r="AM342" s="55"/>
    </row>
    <row r="343" spans="1:39" ht="12.75" customHeight="1">
      <c r="A343" s="210">
        <v>200</v>
      </c>
      <c r="B343" s="211">
        <v>45254</v>
      </c>
      <c r="C343" s="53"/>
      <c r="D343" s="53" t="s">
        <v>934</v>
      </c>
      <c r="E343" s="215" t="s">
        <v>591</v>
      </c>
      <c r="F343" s="51" t="s">
        <v>1087</v>
      </c>
      <c r="G343" s="51"/>
      <c r="H343" s="51"/>
      <c r="I343" s="51">
        <v>1806</v>
      </c>
      <c r="J343" s="51" t="s">
        <v>592</v>
      </c>
      <c r="K343" s="51"/>
      <c r="L343" s="51"/>
      <c r="M343" s="51"/>
      <c r="N343" s="51"/>
      <c r="O343" s="37"/>
      <c r="S343" s="55"/>
      <c r="U343" s="37"/>
      <c r="X343" s="55"/>
      <c r="Z343" s="37"/>
      <c r="AC343" s="55"/>
      <c r="AE343" s="37"/>
      <c r="AH343" s="55"/>
      <c r="AJ343" s="37"/>
      <c r="AM343" s="55"/>
    </row>
    <row r="344" spans="1:39" ht="12.75" customHeight="1">
      <c r="A344" s="210"/>
      <c r="B344" s="211"/>
      <c r="C344" s="53"/>
      <c r="D344" s="53"/>
      <c r="E344" s="215"/>
      <c r="F344" s="51"/>
      <c r="G344" s="51"/>
      <c r="H344" s="51"/>
      <c r="I344" s="51"/>
      <c r="J344" s="51"/>
      <c r="K344" s="51"/>
      <c r="L344" s="51"/>
      <c r="M344" s="51"/>
      <c r="N344" s="51"/>
      <c r="O344" s="37"/>
      <c r="S344" s="55"/>
      <c r="U344" s="37"/>
      <c r="X344" s="55"/>
      <c r="Z344" s="37"/>
      <c r="AC344" s="55"/>
      <c r="AE344" s="37"/>
      <c r="AH344" s="55"/>
      <c r="AJ344" s="37"/>
      <c r="AM344" s="55"/>
    </row>
    <row r="345" spans="1:39" ht="12.75" customHeight="1">
      <c r="A345" s="210"/>
      <c r="B345" s="211"/>
      <c r="C345" s="53"/>
      <c r="D345" s="53"/>
      <c r="E345" s="215"/>
      <c r="F345" s="51"/>
      <c r="G345" s="51"/>
      <c r="H345" s="51"/>
      <c r="I345" s="51"/>
      <c r="J345" s="51"/>
      <c r="K345" s="51"/>
      <c r="L345" s="51"/>
      <c r="M345" s="51"/>
      <c r="N345" s="51"/>
      <c r="O345" s="37"/>
      <c r="S345" s="55"/>
      <c r="U345" s="37"/>
      <c r="X345" s="55"/>
      <c r="Z345" s="37"/>
      <c r="AC345" s="55"/>
      <c r="AE345" s="37"/>
      <c r="AH345" s="55"/>
      <c r="AJ345" s="37"/>
      <c r="AM345" s="55"/>
    </row>
    <row r="346" spans="1:39" ht="12.75" customHeight="1">
      <c r="A346" s="53"/>
      <c r="B346" s="53"/>
      <c r="C346" s="53"/>
      <c r="D346" s="53"/>
      <c r="E346" s="53"/>
      <c r="F346" s="51"/>
      <c r="G346" s="51"/>
      <c r="H346" s="51"/>
      <c r="I346" s="51"/>
      <c r="J346" s="31"/>
      <c r="K346" s="51"/>
      <c r="L346" s="51"/>
      <c r="M346" s="51"/>
      <c r="N346" s="53"/>
      <c r="O346" s="37"/>
      <c r="S346" s="55"/>
      <c r="U346" s="37"/>
      <c r="X346" s="55"/>
      <c r="Z346" s="37"/>
      <c r="AC346" s="55"/>
      <c r="AE346" s="37"/>
      <c r="AH346" s="55"/>
      <c r="AJ346" s="37"/>
      <c r="AM346" s="55"/>
    </row>
    <row r="347" spans="1:39" ht="12.75" customHeight="1">
      <c r="B347" s="216" t="s">
        <v>840</v>
      </c>
      <c r="F347" s="55"/>
      <c r="G347" s="55"/>
      <c r="H347" s="55"/>
      <c r="I347" s="55"/>
      <c r="J347" s="37"/>
      <c r="K347" s="55"/>
      <c r="L347" s="55"/>
      <c r="M347" s="55"/>
      <c r="O347" s="37"/>
      <c r="S347" s="55"/>
      <c r="U347" s="37"/>
      <c r="X347" s="55"/>
      <c r="Z347" s="37"/>
      <c r="AC347" s="55"/>
      <c r="AE347" s="37"/>
      <c r="AH347" s="55"/>
      <c r="AJ347" s="37"/>
      <c r="AM347" s="55"/>
    </row>
    <row r="348" spans="1:39" ht="12.75" customHeight="1">
      <c r="A348" s="217"/>
      <c r="F348" s="55"/>
      <c r="G348" s="55"/>
      <c r="H348" s="55"/>
      <c r="I348" s="55"/>
      <c r="J348" s="37"/>
      <c r="K348" s="55"/>
      <c r="L348" s="55"/>
      <c r="M348" s="55"/>
      <c r="O348" s="37"/>
      <c r="S348" s="55"/>
      <c r="U348" s="37"/>
      <c r="X348" s="55"/>
      <c r="Z348" s="37"/>
      <c r="AC348" s="55"/>
      <c r="AE348" s="37"/>
      <c r="AH348" s="55"/>
      <c r="AJ348" s="37"/>
      <c r="AM348" s="55"/>
    </row>
    <row r="349" spans="1:39" ht="12.75" customHeight="1">
      <c r="A349" s="217"/>
      <c r="F349" s="55"/>
      <c r="G349" s="55"/>
      <c r="H349" s="55"/>
      <c r="I349" s="55"/>
      <c r="J349" s="37"/>
      <c r="K349" s="55"/>
      <c r="L349" s="55"/>
      <c r="M349" s="55"/>
      <c r="O349" s="37"/>
      <c r="S349" s="55"/>
    </row>
    <row r="350" spans="1:39" ht="12.75" customHeight="1">
      <c r="A350" s="51"/>
      <c r="F350" s="55"/>
      <c r="G350" s="55"/>
      <c r="H350" s="55"/>
      <c r="I350" s="55"/>
      <c r="J350" s="37"/>
      <c r="K350" s="55"/>
      <c r="L350" s="55"/>
      <c r="M350" s="55"/>
      <c r="O350" s="37"/>
      <c r="S350" s="55"/>
    </row>
    <row r="351" spans="1:39" ht="12.75" customHeight="1">
      <c r="F351" s="55"/>
      <c r="G351" s="55"/>
      <c r="H351" s="55"/>
      <c r="I351" s="55"/>
      <c r="J351" s="37"/>
      <c r="K351" s="55"/>
      <c r="L351" s="55"/>
      <c r="M351" s="55"/>
      <c r="O351" s="37"/>
      <c r="S351" s="55"/>
    </row>
    <row r="352" spans="1:39" ht="12.75" customHeight="1">
      <c r="F352" s="55"/>
      <c r="G352" s="55"/>
      <c r="H352" s="55"/>
      <c r="I352" s="55"/>
      <c r="J352" s="37"/>
      <c r="K352" s="55"/>
      <c r="L352" s="55"/>
      <c r="M352" s="55"/>
      <c r="O352" s="37"/>
      <c r="S352" s="55"/>
    </row>
    <row r="353" spans="6:19" ht="12.75" customHeight="1">
      <c r="F353" s="55"/>
      <c r="G353" s="55"/>
      <c r="H353" s="55"/>
      <c r="I353" s="55"/>
      <c r="J353" s="37"/>
      <c r="K353" s="55"/>
      <c r="L353" s="55"/>
      <c r="M353" s="55"/>
      <c r="O353" s="37"/>
      <c r="S353" s="55"/>
    </row>
    <row r="354" spans="6:19" ht="12.75" customHeight="1">
      <c r="F354" s="55"/>
      <c r="G354" s="55"/>
      <c r="H354" s="55"/>
      <c r="I354" s="55"/>
      <c r="J354" s="37"/>
      <c r="K354" s="55"/>
      <c r="L354" s="55"/>
      <c r="M354" s="55"/>
      <c r="O354" s="37"/>
      <c r="S354" s="55"/>
    </row>
    <row r="355" spans="6:19" ht="12.75" customHeight="1">
      <c r="F355" s="55"/>
      <c r="G355" s="55"/>
      <c r="H355" s="55"/>
      <c r="I355" s="55"/>
      <c r="J355" s="37"/>
      <c r="K355" s="55"/>
      <c r="L355" s="55"/>
      <c r="M355" s="55"/>
      <c r="O355" s="37"/>
      <c r="S355" s="55"/>
    </row>
    <row r="356" spans="6:19" ht="12.75" customHeight="1">
      <c r="F356" s="55"/>
      <c r="G356" s="55"/>
      <c r="H356" s="55"/>
      <c r="I356" s="55"/>
      <c r="J356" s="37"/>
      <c r="K356" s="55"/>
      <c r="L356" s="55"/>
      <c r="M356" s="55"/>
      <c r="O356" s="37"/>
      <c r="S356" s="55"/>
    </row>
    <row r="357" spans="6:19" ht="12.75" customHeight="1">
      <c r="F357" s="55"/>
      <c r="G357" s="55"/>
      <c r="H357" s="55"/>
      <c r="I357" s="55"/>
      <c r="J357" s="37"/>
      <c r="K357" s="55"/>
      <c r="L357" s="55"/>
      <c r="M357" s="55"/>
      <c r="O357" s="37"/>
      <c r="S357" s="55"/>
    </row>
    <row r="358" spans="6:19" ht="12.75" customHeight="1">
      <c r="F358" s="55"/>
      <c r="G358" s="55"/>
      <c r="H358" s="55"/>
      <c r="I358" s="55"/>
      <c r="J358" s="37"/>
      <c r="K358" s="55"/>
      <c r="L358" s="55"/>
      <c r="M358" s="55"/>
      <c r="O358" s="37"/>
      <c r="S358" s="55"/>
    </row>
    <row r="359" spans="6:19" ht="12.75" customHeight="1">
      <c r="F359" s="55"/>
      <c r="G359" s="55"/>
      <c r="H359" s="55"/>
      <c r="I359" s="55"/>
      <c r="J359" s="37"/>
      <c r="K359" s="55"/>
      <c r="L359" s="55"/>
      <c r="M359" s="55"/>
      <c r="O359" s="37"/>
      <c r="S359" s="55"/>
    </row>
    <row r="360" spans="6:19" ht="12.75" customHeight="1">
      <c r="F360" s="55"/>
      <c r="G360" s="55"/>
      <c r="H360" s="55"/>
      <c r="I360" s="55"/>
      <c r="J360" s="37"/>
      <c r="K360" s="55"/>
      <c r="L360" s="55"/>
      <c r="M360" s="55"/>
      <c r="O360" s="37"/>
      <c r="S360" s="55"/>
    </row>
    <row r="361" spans="6:19" ht="12.75" customHeight="1">
      <c r="F361" s="55"/>
      <c r="G361" s="55"/>
      <c r="H361" s="55"/>
      <c r="I361" s="55"/>
      <c r="J361" s="37"/>
      <c r="K361" s="55"/>
      <c r="L361" s="55"/>
      <c r="M361" s="55"/>
      <c r="O361" s="37"/>
      <c r="S361" s="55"/>
    </row>
    <row r="362" spans="6:19" ht="12.75" customHeight="1">
      <c r="F362" s="55"/>
      <c r="G362" s="55"/>
      <c r="H362" s="55"/>
      <c r="I362" s="55"/>
      <c r="J362" s="37"/>
      <c r="K362" s="55"/>
      <c r="L362" s="55"/>
      <c r="M362" s="55"/>
      <c r="O362" s="37"/>
      <c r="S362" s="55"/>
    </row>
    <row r="363" spans="6:19" ht="12.75" customHeight="1">
      <c r="F363" s="55"/>
      <c r="G363" s="55"/>
      <c r="H363" s="55"/>
      <c r="I363" s="55"/>
      <c r="J363" s="37"/>
      <c r="K363" s="55"/>
      <c r="L363" s="55"/>
      <c r="M363" s="55"/>
      <c r="O363" s="37"/>
      <c r="S363" s="55"/>
    </row>
    <row r="364" spans="6:19" ht="12.75" customHeight="1">
      <c r="F364" s="55"/>
      <c r="G364" s="55"/>
      <c r="H364" s="55"/>
      <c r="I364" s="55"/>
      <c r="J364" s="37"/>
      <c r="K364" s="55"/>
      <c r="L364" s="55"/>
      <c r="M364" s="55"/>
      <c r="O364" s="37"/>
      <c r="S364" s="55"/>
    </row>
    <row r="365" spans="6:19" ht="12.75" customHeight="1">
      <c r="F365" s="55"/>
      <c r="G365" s="55"/>
      <c r="H365" s="55"/>
      <c r="I365" s="55"/>
      <c r="J365" s="37"/>
      <c r="K365" s="55"/>
      <c r="L365" s="55"/>
      <c r="M365" s="55"/>
      <c r="O365" s="37"/>
      <c r="S365" s="55"/>
    </row>
    <row r="366" spans="6:19" ht="12.75" customHeight="1">
      <c r="F366" s="55"/>
      <c r="G366" s="55"/>
      <c r="H366" s="55"/>
      <c r="I366" s="55"/>
      <c r="J366" s="37"/>
      <c r="K366" s="55"/>
      <c r="L366" s="55"/>
      <c r="M366" s="55"/>
      <c r="O366" s="37"/>
      <c r="S366" s="55"/>
    </row>
    <row r="367" spans="6:19" ht="12.75" customHeight="1">
      <c r="F367" s="55"/>
      <c r="G367" s="55"/>
      <c r="H367" s="55"/>
      <c r="I367" s="55"/>
      <c r="J367" s="37"/>
      <c r="K367" s="55"/>
      <c r="L367" s="55"/>
      <c r="M367" s="55"/>
      <c r="O367" s="37"/>
      <c r="S367" s="55"/>
    </row>
    <row r="368" spans="6:19" ht="12.75" customHeight="1">
      <c r="F368" s="55"/>
      <c r="G368" s="55"/>
      <c r="H368" s="55"/>
      <c r="I368" s="55"/>
      <c r="J368" s="37"/>
      <c r="K368" s="55"/>
      <c r="L368" s="55"/>
      <c r="M368" s="55"/>
      <c r="O368" s="37"/>
      <c r="S368" s="55"/>
    </row>
    <row r="369" spans="6:19" ht="12.75" customHeight="1">
      <c r="F369" s="55"/>
      <c r="G369" s="55"/>
      <c r="H369" s="55"/>
      <c r="I369" s="55"/>
      <c r="J369" s="37"/>
      <c r="K369" s="55"/>
      <c r="L369" s="55"/>
      <c r="M369" s="55"/>
      <c r="O369" s="37"/>
      <c r="S369" s="55"/>
    </row>
    <row r="370" spans="6:19" ht="12.75" customHeight="1">
      <c r="F370" s="55"/>
      <c r="G370" s="55"/>
      <c r="H370" s="55"/>
      <c r="I370" s="55"/>
      <c r="J370" s="37"/>
      <c r="K370" s="55"/>
      <c r="L370" s="55"/>
      <c r="M370" s="55"/>
      <c r="O370" s="37"/>
      <c r="S370" s="55"/>
    </row>
    <row r="371" spans="6:19" ht="12.75" customHeight="1">
      <c r="F371" s="55"/>
      <c r="G371" s="55"/>
      <c r="H371" s="55"/>
      <c r="I371" s="55"/>
      <c r="J371" s="37"/>
      <c r="K371" s="55"/>
      <c r="L371" s="55"/>
      <c r="M371" s="55"/>
      <c r="O371" s="37"/>
      <c r="S371" s="55"/>
    </row>
    <row r="372" spans="6:19" ht="12.75" customHeight="1">
      <c r="F372" s="55"/>
      <c r="G372" s="55"/>
      <c r="H372" s="55"/>
      <c r="I372" s="55"/>
      <c r="J372" s="37"/>
      <c r="K372" s="55"/>
      <c r="L372" s="55"/>
      <c r="M372" s="55"/>
      <c r="O372" s="37"/>
      <c r="S372" s="55"/>
    </row>
    <row r="373" spans="6:19" ht="12.75" customHeight="1">
      <c r="F373" s="55"/>
      <c r="G373" s="55"/>
      <c r="H373" s="55"/>
      <c r="I373" s="55"/>
      <c r="J373" s="37"/>
      <c r="K373" s="55"/>
      <c r="L373" s="55"/>
      <c r="M373" s="55"/>
      <c r="O373" s="37"/>
      <c r="S373" s="55"/>
    </row>
    <row r="374" spans="6:19" ht="12.75" customHeight="1">
      <c r="F374" s="55"/>
      <c r="G374" s="55"/>
      <c r="H374" s="55"/>
      <c r="I374" s="55"/>
      <c r="J374" s="37"/>
      <c r="K374" s="55"/>
      <c r="L374" s="55"/>
      <c r="M374" s="55"/>
      <c r="O374" s="37"/>
      <c r="S374" s="55"/>
    </row>
    <row r="375" spans="6:19" ht="12.75" customHeight="1">
      <c r="F375" s="55"/>
      <c r="G375" s="55"/>
      <c r="H375" s="55"/>
      <c r="I375" s="55"/>
      <c r="J375" s="37"/>
      <c r="K375" s="55"/>
      <c r="L375" s="55"/>
      <c r="M375" s="55"/>
      <c r="O375" s="37"/>
      <c r="S375" s="55"/>
    </row>
    <row r="376" spans="6:19" ht="12.75" customHeight="1">
      <c r="F376" s="55"/>
      <c r="G376" s="55"/>
      <c r="H376" s="55"/>
      <c r="I376" s="55"/>
      <c r="J376" s="37"/>
      <c r="K376" s="55"/>
      <c r="L376" s="55"/>
      <c r="M376" s="55"/>
      <c r="O376" s="37"/>
      <c r="S376" s="55"/>
    </row>
    <row r="377" spans="6:19" ht="12.75" customHeight="1">
      <c r="F377" s="55"/>
      <c r="G377" s="55"/>
      <c r="H377" s="55"/>
      <c r="I377" s="55"/>
      <c r="J377" s="37"/>
      <c r="K377" s="55"/>
      <c r="L377" s="55"/>
      <c r="M377" s="55"/>
      <c r="O377" s="37"/>
      <c r="S377" s="55"/>
    </row>
    <row r="378" spans="6:19" ht="12.75" customHeight="1">
      <c r="F378" s="55"/>
      <c r="G378" s="55"/>
      <c r="H378" s="55"/>
      <c r="I378" s="55"/>
      <c r="J378" s="37"/>
      <c r="K378" s="55"/>
      <c r="L378" s="55"/>
      <c r="M378" s="55"/>
      <c r="O378" s="37"/>
      <c r="S378" s="55"/>
    </row>
    <row r="379" spans="6:19" ht="12.75" customHeight="1">
      <c r="F379" s="55"/>
      <c r="G379" s="55"/>
      <c r="H379" s="55"/>
      <c r="I379" s="55"/>
      <c r="J379" s="37"/>
      <c r="K379" s="55"/>
      <c r="L379" s="55"/>
      <c r="M379" s="55"/>
      <c r="O379" s="37"/>
      <c r="S379" s="55"/>
    </row>
    <row r="380" spans="6:19" ht="12.75" customHeight="1">
      <c r="F380" s="55"/>
      <c r="G380" s="55"/>
      <c r="H380" s="55"/>
      <c r="I380" s="55"/>
      <c r="J380" s="37"/>
      <c r="K380" s="55"/>
      <c r="L380" s="55"/>
      <c r="M380" s="55"/>
      <c r="O380" s="37"/>
      <c r="S380" s="55"/>
    </row>
    <row r="381" spans="6:19" ht="12.75" customHeight="1">
      <c r="F381" s="55"/>
      <c r="G381" s="55"/>
      <c r="H381" s="55"/>
      <c r="I381" s="55"/>
      <c r="J381" s="37"/>
      <c r="K381" s="55"/>
      <c r="L381" s="55"/>
      <c r="M381" s="55"/>
      <c r="O381" s="37"/>
      <c r="S381" s="55"/>
    </row>
    <row r="382" spans="6:19" ht="12.75" customHeight="1">
      <c r="F382" s="55"/>
      <c r="G382" s="55"/>
      <c r="H382" s="55"/>
      <c r="I382" s="55"/>
      <c r="J382" s="37"/>
      <c r="K382" s="55"/>
      <c r="L382" s="55"/>
      <c r="M382" s="55"/>
      <c r="O382" s="37"/>
      <c r="S382" s="55"/>
    </row>
    <row r="383" spans="6:19" ht="12.75" customHeight="1">
      <c r="F383" s="55"/>
      <c r="G383" s="55"/>
      <c r="H383" s="55"/>
      <c r="I383" s="55"/>
      <c r="J383" s="37"/>
      <c r="K383" s="55"/>
      <c r="L383" s="55"/>
      <c r="M383" s="55"/>
      <c r="O383" s="37"/>
      <c r="S383" s="55"/>
    </row>
    <row r="384" spans="6:19" ht="12.75" customHeight="1">
      <c r="F384" s="55"/>
      <c r="G384" s="55"/>
      <c r="H384" s="55"/>
      <c r="I384" s="55"/>
      <c r="J384" s="37"/>
      <c r="K384" s="55"/>
      <c r="L384" s="55"/>
      <c r="M384" s="55"/>
      <c r="O384" s="37"/>
      <c r="S384" s="55"/>
    </row>
    <row r="385" spans="6:19" ht="12.75" customHeight="1">
      <c r="F385" s="55"/>
      <c r="G385" s="55"/>
      <c r="H385" s="55"/>
      <c r="I385" s="55"/>
      <c r="J385" s="37"/>
      <c r="K385" s="55"/>
      <c r="L385" s="55"/>
      <c r="M385" s="55"/>
      <c r="O385" s="37"/>
      <c r="S385" s="55"/>
    </row>
    <row r="386" spans="6:19" ht="12.75" customHeight="1">
      <c r="F386" s="55"/>
      <c r="G386" s="55"/>
      <c r="H386" s="55"/>
      <c r="I386" s="55"/>
      <c r="J386" s="37"/>
      <c r="K386" s="55"/>
      <c r="L386" s="55"/>
      <c r="M386" s="55"/>
      <c r="O386" s="37"/>
      <c r="S386" s="55"/>
    </row>
    <row r="387" spans="6:19" ht="12.75" customHeight="1">
      <c r="F387" s="55"/>
      <c r="G387" s="55"/>
      <c r="H387" s="55"/>
      <c r="I387" s="55"/>
      <c r="J387" s="37"/>
      <c r="K387" s="55"/>
      <c r="L387" s="55"/>
      <c r="M387" s="55"/>
      <c r="O387" s="37"/>
      <c r="S387" s="55"/>
    </row>
    <row r="388" spans="6:19" ht="12.75" customHeight="1">
      <c r="F388" s="55"/>
      <c r="G388" s="55"/>
      <c r="H388" s="55"/>
      <c r="I388" s="55"/>
      <c r="J388" s="37"/>
      <c r="K388" s="55"/>
      <c r="L388" s="55"/>
      <c r="M388" s="55"/>
      <c r="O388" s="37"/>
      <c r="S388" s="55"/>
    </row>
    <row r="389" spans="6:19" ht="12.75" customHeight="1">
      <c r="F389" s="55"/>
      <c r="G389" s="55"/>
      <c r="H389" s="55"/>
      <c r="I389" s="55"/>
      <c r="J389" s="37"/>
      <c r="K389" s="55"/>
      <c r="L389" s="55"/>
      <c r="M389" s="55"/>
      <c r="O389" s="37"/>
      <c r="S389" s="55"/>
    </row>
    <row r="390" spans="6:19" ht="12.75" customHeight="1">
      <c r="F390" s="55"/>
      <c r="G390" s="55"/>
      <c r="H390" s="55"/>
      <c r="I390" s="55"/>
      <c r="J390" s="37"/>
      <c r="K390" s="55"/>
      <c r="L390" s="55"/>
      <c r="M390" s="55"/>
      <c r="O390" s="37"/>
      <c r="S390" s="55"/>
    </row>
    <row r="391" spans="6:19" ht="12.75" customHeight="1">
      <c r="F391" s="55"/>
      <c r="G391" s="55"/>
      <c r="H391" s="55"/>
      <c r="I391" s="55"/>
      <c r="J391" s="37"/>
      <c r="K391" s="55"/>
      <c r="L391" s="55"/>
      <c r="M391" s="55"/>
      <c r="O391" s="37"/>
      <c r="S391" s="55"/>
    </row>
    <row r="392" spans="6:19" ht="12.75" customHeight="1">
      <c r="F392" s="55"/>
      <c r="G392" s="55"/>
      <c r="H392" s="55"/>
      <c r="I392" s="55"/>
      <c r="J392" s="37"/>
      <c r="K392" s="55"/>
      <c r="L392" s="55"/>
      <c r="M392" s="55"/>
      <c r="O392" s="37"/>
      <c r="S392" s="55"/>
    </row>
    <row r="393" spans="6:19" ht="12.75" customHeight="1">
      <c r="F393" s="55"/>
      <c r="G393" s="55"/>
      <c r="H393" s="55"/>
      <c r="I393" s="55"/>
      <c r="J393" s="37"/>
      <c r="K393" s="55"/>
      <c r="L393" s="55"/>
      <c r="M393" s="55"/>
      <c r="O393" s="37"/>
      <c r="S393" s="55"/>
    </row>
    <row r="394" spans="6:19" ht="12.75" customHeight="1">
      <c r="F394" s="55"/>
      <c r="G394" s="55"/>
      <c r="H394" s="55"/>
      <c r="I394" s="55"/>
      <c r="J394" s="37"/>
      <c r="K394" s="55"/>
      <c r="L394" s="55"/>
      <c r="M394" s="55"/>
      <c r="O394" s="37"/>
      <c r="S394" s="55"/>
    </row>
    <row r="395" spans="6:19" ht="12.75" customHeight="1">
      <c r="F395" s="55"/>
      <c r="G395" s="55"/>
      <c r="H395" s="55"/>
      <c r="I395" s="55"/>
      <c r="J395" s="37"/>
      <c r="K395" s="55"/>
      <c r="L395" s="55"/>
      <c r="M395" s="55"/>
      <c r="O395" s="37"/>
      <c r="S395" s="55"/>
    </row>
    <row r="396" spans="6:19" ht="12.75" customHeight="1">
      <c r="F396" s="55"/>
      <c r="G396" s="55"/>
      <c r="H396" s="55"/>
      <c r="I396" s="55"/>
      <c r="J396" s="37"/>
      <c r="K396" s="55"/>
      <c r="L396" s="55"/>
      <c r="M396" s="55"/>
      <c r="O396" s="37"/>
      <c r="S396" s="55"/>
    </row>
    <row r="397" spans="6:19" ht="12.75" customHeight="1">
      <c r="F397" s="55"/>
      <c r="G397" s="55"/>
      <c r="H397" s="55"/>
      <c r="I397" s="55"/>
      <c r="J397" s="37"/>
      <c r="K397" s="55"/>
      <c r="L397" s="55"/>
      <c r="M397" s="55"/>
      <c r="O397" s="37"/>
      <c r="S397" s="55"/>
    </row>
    <row r="398" spans="6:19" ht="12.75" customHeight="1">
      <c r="F398" s="55"/>
      <c r="G398" s="55"/>
      <c r="H398" s="55"/>
      <c r="I398" s="55"/>
      <c r="J398" s="37"/>
      <c r="K398" s="55"/>
      <c r="L398" s="55"/>
      <c r="M398" s="55"/>
      <c r="O398" s="37"/>
      <c r="S398" s="55"/>
    </row>
    <row r="399" spans="6:19" ht="12.75" customHeight="1">
      <c r="F399" s="55"/>
      <c r="G399" s="55"/>
      <c r="H399" s="55"/>
      <c r="I399" s="55"/>
      <c r="J399" s="37"/>
      <c r="K399" s="55"/>
      <c r="L399" s="55"/>
      <c r="M399" s="55"/>
      <c r="O399" s="37"/>
      <c r="S399" s="55"/>
    </row>
    <row r="400" spans="6:19" ht="12.75" customHeight="1">
      <c r="F400" s="55"/>
      <c r="G400" s="55"/>
      <c r="H400" s="55"/>
      <c r="I400" s="55"/>
      <c r="J400" s="37"/>
      <c r="K400" s="55"/>
      <c r="L400" s="55"/>
      <c r="M400" s="55"/>
      <c r="O400" s="37"/>
      <c r="S400" s="55"/>
    </row>
    <row r="401" spans="6:19" ht="12.75" customHeight="1">
      <c r="F401" s="55"/>
      <c r="G401" s="55"/>
      <c r="H401" s="55"/>
      <c r="I401" s="55"/>
      <c r="J401" s="37"/>
      <c r="K401" s="55"/>
      <c r="L401" s="55"/>
      <c r="M401" s="55"/>
      <c r="O401" s="37"/>
      <c r="S401" s="55"/>
    </row>
    <row r="402" spans="6:19" ht="12.75" customHeight="1">
      <c r="F402" s="55"/>
      <c r="G402" s="55"/>
      <c r="H402" s="55"/>
      <c r="I402" s="55"/>
      <c r="J402" s="37"/>
      <c r="K402" s="55"/>
      <c r="L402" s="55"/>
      <c r="M402" s="55"/>
      <c r="O402" s="37"/>
      <c r="S402" s="55"/>
    </row>
    <row r="403" spans="6:19" ht="12.75" customHeight="1">
      <c r="F403" s="55"/>
      <c r="G403" s="55"/>
      <c r="H403" s="55"/>
      <c r="I403" s="55"/>
      <c r="J403" s="37"/>
      <c r="K403" s="55"/>
      <c r="L403" s="55"/>
      <c r="M403" s="55"/>
      <c r="O403" s="37"/>
      <c r="S403" s="55"/>
    </row>
    <row r="404" spans="6:19" ht="12.75" customHeight="1">
      <c r="F404" s="55"/>
      <c r="G404" s="55"/>
      <c r="H404" s="55"/>
      <c r="I404" s="55"/>
      <c r="J404" s="37"/>
      <c r="K404" s="55"/>
      <c r="L404" s="55"/>
      <c r="M404" s="55"/>
      <c r="O404" s="37"/>
      <c r="S404" s="55"/>
    </row>
    <row r="405" spans="6:19" ht="12.75" customHeight="1">
      <c r="F405" s="55"/>
      <c r="G405" s="55"/>
      <c r="H405" s="55"/>
      <c r="I405" s="55"/>
      <c r="J405" s="37"/>
      <c r="K405" s="55"/>
      <c r="L405" s="55"/>
      <c r="M405" s="55"/>
      <c r="O405" s="37"/>
      <c r="S405" s="55"/>
    </row>
    <row r="406" spans="6:19" ht="12.75" customHeight="1">
      <c r="F406" s="55"/>
      <c r="G406" s="55"/>
      <c r="H406" s="55"/>
      <c r="I406" s="55"/>
      <c r="J406" s="37"/>
      <c r="K406" s="55"/>
      <c r="L406" s="55"/>
      <c r="M406" s="55"/>
      <c r="O406" s="37"/>
      <c r="S406" s="55"/>
    </row>
    <row r="407" spans="6:19" ht="12.75" customHeight="1">
      <c r="F407" s="55"/>
      <c r="G407" s="55"/>
      <c r="H407" s="55"/>
      <c r="I407" s="55"/>
      <c r="J407" s="37"/>
      <c r="K407" s="55"/>
      <c r="L407" s="55"/>
      <c r="M407" s="55"/>
      <c r="O407" s="37"/>
      <c r="S407" s="55"/>
    </row>
    <row r="408" spans="6:19" ht="12.75" customHeight="1">
      <c r="F408" s="55"/>
      <c r="G408" s="55"/>
      <c r="H408" s="55"/>
      <c r="I408" s="55"/>
      <c r="J408" s="37"/>
      <c r="K408" s="55"/>
      <c r="L408" s="55"/>
      <c r="M408" s="55"/>
      <c r="O408" s="37"/>
      <c r="S408" s="55"/>
    </row>
    <row r="409" spans="6:19" ht="12.75" customHeight="1">
      <c r="F409" s="55"/>
      <c r="G409" s="55"/>
      <c r="H409" s="55"/>
      <c r="I409" s="55"/>
      <c r="J409" s="37"/>
      <c r="K409" s="55"/>
      <c r="L409" s="55"/>
      <c r="M409" s="55"/>
      <c r="O409" s="37"/>
      <c r="S409" s="55"/>
    </row>
    <row r="410" spans="6:19" ht="12.75" customHeight="1">
      <c r="F410" s="55"/>
      <c r="G410" s="55"/>
      <c r="H410" s="55"/>
      <c r="I410" s="55"/>
      <c r="J410" s="37"/>
      <c r="K410" s="55"/>
      <c r="L410" s="55"/>
      <c r="M410" s="55"/>
      <c r="O410" s="37"/>
      <c r="S410" s="55"/>
    </row>
    <row r="411" spans="6:19" ht="12.75" customHeight="1">
      <c r="F411" s="55"/>
      <c r="G411" s="55"/>
      <c r="H411" s="55"/>
      <c r="I411" s="55"/>
      <c r="J411" s="37"/>
      <c r="K411" s="55"/>
      <c r="L411" s="55"/>
      <c r="M411" s="55"/>
      <c r="O411" s="37"/>
      <c r="S411" s="55"/>
    </row>
    <row r="412" spans="6:19" ht="12.75" customHeight="1">
      <c r="F412" s="55"/>
      <c r="G412" s="55"/>
      <c r="H412" s="55"/>
      <c r="I412" s="55"/>
      <c r="J412" s="37"/>
      <c r="K412" s="55"/>
      <c r="L412" s="55"/>
      <c r="M412" s="55"/>
      <c r="O412" s="37"/>
      <c r="S412" s="55"/>
    </row>
    <row r="413" spans="6:19" ht="12.75" customHeight="1">
      <c r="F413" s="55"/>
      <c r="G413" s="55"/>
      <c r="H413" s="55"/>
      <c r="I413" s="55"/>
      <c r="J413" s="37"/>
      <c r="K413" s="55"/>
      <c r="L413" s="55"/>
      <c r="M413" s="55"/>
      <c r="O413" s="37"/>
      <c r="S413" s="55"/>
    </row>
    <row r="414" spans="6:19" ht="12.75" customHeight="1">
      <c r="F414" s="55"/>
      <c r="G414" s="55"/>
      <c r="H414" s="55"/>
      <c r="I414" s="55"/>
      <c r="J414" s="37"/>
      <c r="K414" s="55"/>
      <c r="L414" s="55"/>
      <c r="M414" s="55"/>
      <c r="O414" s="37"/>
      <c r="S414" s="55"/>
    </row>
    <row r="415" spans="6:19" ht="12.75" customHeight="1">
      <c r="F415" s="55"/>
      <c r="G415" s="55"/>
      <c r="H415" s="55"/>
      <c r="I415" s="55"/>
      <c r="J415" s="37"/>
      <c r="K415" s="55"/>
      <c r="L415" s="55"/>
      <c r="M415" s="55"/>
      <c r="O415" s="37"/>
      <c r="S415" s="55"/>
    </row>
    <row r="416" spans="6:19" ht="12.75" customHeight="1">
      <c r="F416" s="55"/>
      <c r="G416" s="55"/>
      <c r="H416" s="55"/>
      <c r="I416" s="55"/>
      <c r="J416" s="37"/>
      <c r="K416" s="55"/>
      <c r="L416" s="55"/>
      <c r="M416" s="55"/>
      <c r="O416" s="37"/>
      <c r="S416" s="55"/>
    </row>
    <row r="417" spans="6:19" ht="12.75" customHeight="1">
      <c r="F417" s="55"/>
      <c r="G417" s="55"/>
      <c r="H417" s="55"/>
      <c r="I417" s="55"/>
      <c r="J417" s="37"/>
      <c r="K417" s="55"/>
      <c r="L417" s="55"/>
      <c r="M417" s="55"/>
      <c r="O417" s="37"/>
      <c r="S417" s="55"/>
    </row>
    <row r="418" spans="6:19" ht="12.75" customHeight="1">
      <c r="F418" s="55"/>
      <c r="G418" s="55"/>
      <c r="H418" s="55"/>
      <c r="I418" s="55"/>
      <c r="J418" s="37"/>
      <c r="K418" s="55"/>
      <c r="L418" s="55"/>
      <c r="M418" s="55"/>
      <c r="O418" s="37"/>
      <c r="S418" s="55"/>
    </row>
    <row r="419" spans="6:19" ht="12.75" customHeight="1">
      <c r="F419" s="55"/>
      <c r="G419" s="55"/>
      <c r="H419" s="55"/>
      <c r="I419" s="55"/>
      <c r="J419" s="37"/>
      <c r="K419" s="55"/>
      <c r="L419" s="55"/>
      <c r="M419" s="55"/>
      <c r="O419" s="37"/>
      <c r="S419" s="55"/>
    </row>
    <row r="420" spans="6:19" ht="12.75" customHeight="1">
      <c r="F420" s="55"/>
      <c r="G420" s="55"/>
      <c r="H420" s="55"/>
      <c r="I420" s="55"/>
      <c r="J420" s="37"/>
      <c r="K420" s="55"/>
      <c r="L420" s="55"/>
      <c r="M420" s="55"/>
      <c r="O420" s="37"/>
      <c r="S420" s="55"/>
    </row>
    <row r="421" spans="6:19" ht="12.75" customHeight="1">
      <c r="F421" s="55"/>
      <c r="G421" s="55"/>
      <c r="H421" s="55"/>
      <c r="I421" s="55"/>
      <c r="J421" s="37"/>
      <c r="K421" s="55"/>
      <c r="L421" s="55"/>
      <c r="M421" s="55"/>
      <c r="O421" s="37"/>
      <c r="S421" s="55"/>
    </row>
    <row r="422" spans="6:19" ht="12.75" customHeight="1">
      <c r="F422" s="55"/>
      <c r="G422" s="55"/>
      <c r="H422" s="55"/>
      <c r="I422" s="55"/>
      <c r="J422" s="37"/>
      <c r="K422" s="55"/>
      <c r="L422" s="55"/>
      <c r="M422" s="55"/>
      <c r="O422" s="37"/>
      <c r="S422" s="55"/>
    </row>
    <row r="423" spans="6:19" ht="12.75" customHeight="1">
      <c r="F423" s="55"/>
      <c r="G423" s="55"/>
      <c r="H423" s="55"/>
      <c r="I423" s="55"/>
      <c r="J423" s="37"/>
      <c r="K423" s="55"/>
      <c r="L423" s="55"/>
      <c r="M423" s="55"/>
      <c r="O423" s="37"/>
      <c r="S423" s="55"/>
    </row>
    <row r="424" spans="6:19" ht="12.75" customHeight="1">
      <c r="F424" s="55"/>
      <c r="G424" s="55"/>
      <c r="H424" s="55"/>
      <c r="I424" s="55"/>
      <c r="J424" s="37"/>
      <c r="K424" s="55"/>
      <c r="L424" s="55"/>
      <c r="M424" s="55"/>
      <c r="O424" s="37"/>
      <c r="S424" s="55"/>
    </row>
    <row r="425" spans="6:19" ht="12.75" customHeight="1">
      <c r="F425" s="55"/>
      <c r="G425" s="55"/>
      <c r="H425" s="55"/>
      <c r="I425" s="55"/>
      <c r="J425" s="37"/>
      <c r="K425" s="55"/>
      <c r="L425" s="55"/>
      <c r="M425" s="55"/>
      <c r="O425" s="37"/>
      <c r="S425" s="55"/>
    </row>
    <row r="426" spans="6:19" ht="12.75" customHeight="1">
      <c r="F426" s="55"/>
      <c r="G426" s="55"/>
      <c r="H426" s="55"/>
      <c r="I426" s="55"/>
      <c r="J426" s="37"/>
      <c r="K426" s="55"/>
      <c r="L426" s="55"/>
      <c r="M426" s="55"/>
      <c r="O426" s="37"/>
      <c r="S426" s="55"/>
    </row>
    <row r="427" spans="6:19" ht="12.75" customHeight="1">
      <c r="F427" s="55"/>
      <c r="G427" s="55"/>
      <c r="H427" s="55"/>
      <c r="I427" s="55"/>
      <c r="J427" s="37"/>
      <c r="K427" s="55"/>
      <c r="L427" s="55"/>
      <c r="M427" s="55"/>
      <c r="O427" s="37"/>
      <c r="S427" s="55"/>
    </row>
    <row r="428" spans="6:19" ht="12.75" customHeight="1">
      <c r="F428" s="55"/>
      <c r="G428" s="55"/>
      <c r="H428" s="55"/>
      <c r="I428" s="55"/>
      <c r="J428" s="37"/>
      <c r="K428" s="55"/>
      <c r="L428" s="55"/>
      <c r="M428" s="55"/>
      <c r="O428" s="37"/>
      <c r="S428" s="55"/>
    </row>
    <row r="429" spans="6:19" ht="12.75" customHeight="1">
      <c r="F429" s="55"/>
      <c r="G429" s="55"/>
      <c r="H429" s="55"/>
      <c r="I429" s="55"/>
      <c r="J429" s="37"/>
      <c r="K429" s="55"/>
      <c r="L429" s="55"/>
      <c r="M429" s="55"/>
      <c r="O429" s="37"/>
      <c r="S429" s="55"/>
    </row>
    <row r="430" spans="6:19" ht="12.75" customHeight="1">
      <c r="F430" s="55"/>
      <c r="G430" s="55"/>
      <c r="H430" s="55"/>
      <c r="I430" s="55"/>
      <c r="J430" s="37"/>
      <c r="K430" s="55"/>
      <c r="L430" s="55"/>
      <c r="M430" s="55"/>
      <c r="O430" s="37"/>
      <c r="S430" s="55"/>
    </row>
    <row r="431" spans="6:19" ht="12.75" customHeight="1">
      <c r="F431" s="55"/>
      <c r="G431" s="55"/>
      <c r="H431" s="55"/>
      <c r="I431" s="55"/>
      <c r="J431" s="37"/>
      <c r="K431" s="55"/>
      <c r="L431" s="55"/>
      <c r="M431" s="55"/>
      <c r="O431" s="37"/>
      <c r="S431" s="55"/>
    </row>
    <row r="432" spans="6:19" ht="12.75" customHeight="1">
      <c r="F432" s="55"/>
      <c r="G432" s="55"/>
      <c r="H432" s="55"/>
      <c r="I432" s="55"/>
      <c r="J432" s="37"/>
      <c r="K432" s="55"/>
      <c r="L432" s="55"/>
      <c r="M432" s="55"/>
      <c r="O432" s="37"/>
      <c r="S432" s="55"/>
    </row>
    <row r="433" spans="6:19" ht="12.75" customHeight="1">
      <c r="F433" s="55"/>
      <c r="G433" s="55"/>
      <c r="H433" s="55"/>
      <c r="I433" s="55"/>
      <c r="J433" s="37"/>
      <c r="K433" s="55"/>
      <c r="L433" s="55"/>
      <c r="M433" s="55"/>
      <c r="O433" s="37"/>
      <c r="S433" s="55"/>
    </row>
    <row r="434" spans="6:19" ht="12.75" customHeight="1">
      <c r="F434" s="55"/>
      <c r="G434" s="55"/>
      <c r="H434" s="55"/>
      <c r="I434" s="55"/>
      <c r="J434" s="37"/>
      <c r="K434" s="55"/>
      <c r="L434" s="55"/>
      <c r="M434" s="55"/>
      <c r="O434" s="37"/>
      <c r="S434" s="55"/>
    </row>
    <row r="435" spans="6:19" ht="12.75" customHeight="1">
      <c r="F435" s="55"/>
      <c r="G435" s="55"/>
      <c r="H435" s="55"/>
      <c r="I435" s="55"/>
      <c r="J435" s="37"/>
      <c r="K435" s="55"/>
      <c r="L435" s="55"/>
      <c r="M435" s="55"/>
      <c r="O435" s="37"/>
      <c r="S435" s="55"/>
    </row>
    <row r="436" spans="6:19" ht="12.75" customHeight="1">
      <c r="F436" s="55"/>
      <c r="G436" s="55"/>
      <c r="H436" s="55"/>
      <c r="I436" s="55"/>
      <c r="J436" s="37"/>
      <c r="K436" s="55"/>
      <c r="L436" s="55"/>
      <c r="M436" s="55"/>
      <c r="O436" s="37"/>
      <c r="S436" s="55"/>
    </row>
    <row r="437" spans="6:19" ht="12.75" customHeight="1">
      <c r="F437" s="55"/>
      <c r="G437" s="55"/>
      <c r="H437" s="55"/>
      <c r="I437" s="55"/>
      <c r="J437" s="37"/>
      <c r="K437" s="55"/>
      <c r="L437" s="55"/>
      <c r="M437" s="55"/>
      <c r="O437" s="37"/>
      <c r="S437" s="55"/>
    </row>
    <row r="438" spans="6:19" ht="12.75" customHeight="1">
      <c r="F438" s="55"/>
      <c r="G438" s="55"/>
      <c r="H438" s="55"/>
      <c r="I438" s="55"/>
      <c r="J438" s="37"/>
      <c r="K438" s="55"/>
      <c r="L438" s="55"/>
      <c r="M438" s="55"/>
      <c r="O438" s="37"/>
      <c r="S438" s="55"/>
    </row>
    <row r="439" spans="6:19" ht="12.75" customHeight="1">
      <c r="F439" s="55"/>
      <c r="G439" s="55"/>
      <c r="H439" s="55"/>
      <c r="I439" s="55"/>
      <c r="J439" s="37"/>
      <c r="K439" s="55"/>
      <c r="L439" s="55"/>
      <c r="M439" s="55"/>
      <c r="O439" s="37"/>
      <c r="S439" s="55"/>
    </row>
    <row r="440" spans="6:19" ht="12.75" customHeight="1">
      <c r="F440" s="55"/>
      <c r="G440" s="55"/>
      <c r="H440" s="55"/>
      <c r="I440" s="55"/>
      <c r="J440" s="37"/>
      <c r="K440" s="55"/>
      <c r="L440" s="55"/>
      <c r="M440" s="55"/>
      <c r="O440" s="37"/>
      <c r="S440" s="55"/>
    </row>
    <row r="441" spans="6:19" ht="12.75" customHeight="1">
      <c r="F441" s="55"/>
      <c r="G441" s="55"/>
      <c r="H441" s="55"/>
      <c r="I441" s="55"/>
      <c r="J441" s="37"/>
      <c r="K441" s="55"/>
      <c r="L441" s="55"/>
      <c r="M441" s="55"/>
      <c r="O441" s="37"/>
      <c r="S441" s="55"/>
    </row>
    <row r="442" spans="6:19" ht="12.75" customHeight="1">
      <c r="F442" s="55"/>
      <c r="G442" s="55"/>
      <c r="H442" s="55"/>
      <c r="I442" s="55"/>
      <c r="J442" s="37"/>
      <c r="K442" s="55"/>
      <c r="L442" s="55"/>
      <c r="M442" s="55"/>
      <c r="O442" s="37"/>
      <c r="S442" s="55"/>
    </row>
    <row r="443" spans="6:19" ht="12.75" customHeight="1">
      <c r="F443" s="55"/>
      <c r="G443" s="55"/>
      <c r="H443" s="55"/>
      <c r="I443" s="55"/>
      <c r="J443" s="37"/>
      <c r="K443" s="55"/>
      <c r="L443" s="55"/>
      <c r="M443" s="55"/>
      <c r="O443" s="37"/>
      <c r="S443" s="55"/>
    </row>
    <row r="444" spans="6:19" ht="12.75" customHeight="1">
      <c r="F444" s="55"/>
      <c r="G444" s="55"/>
      <c r="H444" s="55"/>
      <c r="I444" s="55"/>
      <c r="J444" s="37"/>
      <c r="K444" s="55"/>
      <c r="L444" s="55"/>
      <c r="M444" s="55"/>
      <c r="O444" s="37"/>
      <c r="S444" s="55"/>
    </row>
    <row r="445" spans="6:19" ht="12.75" customHeight="1">
      <c r="F445" s="55"/>
      <c r="G445" s="55"/>
      <c r="H445" s="55"/>
      <c r="I445" s="55"/>
      <c r="J445" s="37"/>
      <c r="K445" s="55"/>
      <c r="L445" s="55"/>
      <c r="M445" s="55"/>
      <c r="O445" s="37"/>
      <c r="S445" s="55"/>
    </row>
    <row r="446" spans="6:19" ht="12.75" customHeight="1">
      <c r="F446" s="55"/>
      <c r="G446" s="55"/>
      <c r="H446" s="55"/>
      <c r="I446" s="55"/>
      <c r="J446" s="37"/>
      <c r="K446" s="55"/>
      <c r="L446" s="55"/>
      <c r="M446" s="55"/>
      <c r="O446" s="37"/>
      <c r="S446" s="55"/>
    </row>
    <row r="447" spans="6:19" ht="12.75" customHeight="1">
      <c r="F447" s="55"/>
      <c r="G447" s="55"/>
      <c r="H447" s="55"/>
      <c r="I447" s="55"/>
      <c r="J447" s="37"/>
      <c r="K447" s="55"/>
      <c r="L447" s="55"/>
      <c r="M447" s="55"/>
      <c r="O447" s="37"/>
      <c r="S447" s="55"/>
    </row>
    <row r="448" spans="6:19" ht="12.75" customHeight="1">
      <c r="F448" s="55"/>
      <c r="G448" s="55"/>
      <c r="H448" s="55"/>
      <c r="I448" s="55"/>
      <c r="J448" s="37"/>
      <c r="K448" s="55"/>
      <c r="L448" s="55"/>
      <c r="M448" s="55"/>
      <c r="O448" s="37"/>
      <c r="S448" s="55"/>
    </row>
    <row r="449" spans="6:19" ht="12.75" customHeight="1">
      <c r="F449" s="55"/>
      <c r="G449" s="55"/>
      <c r="H449" s="55"/>
      <c r="I449" s="55"/>
      <c r="J449" s="37"/>
      <c r="K449" s="55"/>
      <c r="L449" s="55"/>
      <c r="M449" s="55"/>
      <c r="O449" s="37"/>
      <c r="S449" s="55"/>
    </row>
    <row r="450" spans="6:19" ht="12.75" customHeight="1">
      <c r="F450" s="55"/>
      <c r="G450" s="55"/>
      <c r="H450" s="55"/>
      <c r="I450" s="55"/>
      <c r="J450" s="37"/>
      <c r="K450" s="55"/>
      <c r="L450" s="55"/>
      <c r="M450" s="55"/>
      <c r="O450" s="37"/>
      <c r="S450" s="55"/>
    </row>
    <row r="451" spans="6:19" ht="12.75" customHeight="1">
      <c r="F451" s="55"/>
      <c r="G451" s="55"/>
      <c r="H451" s="55"/>
      <c r="I451" s="55"/>
      <c r="J451" s="37"/>
      <c r="K451" s="55"/>
      <c r="L451" s="55"/>
      <c r="M451" s="55"/>
      <c r="O451" s="37"/>
      <c r="S451" s="55"/>
    </row>
    <row r="452" spans="6:19" ht="12.75" customHeight="1">
      <c r="F452" s="55"/>
      <c r="G452" s="55"/>
      <c r="H452" s="55"/>
      <c r="I452" s="55"/>
      <c r="J452" s="37"/>
      <c r="K452" s="55"/>
      <c r="L452" s="55"/>
      <c r="M452" s="55"/>
      <c r="O452" s="37"/>
      <c r="S452" s="55"/>
    </row>
    <row r="453" spans="6:19" ht="12.75" customHeight="1">
      <c r="F453" s="55"/>
      <c r="G453" s="55"/>
      <c r="H453" s="55"/>
      <c r="I453" s="55"/>
      <c r="J453" s="37"/>
      <c r="K453" s="55"/>
      <c r="L453" s="55"/>
      <c r="M453" s="55"/>
      <c r="O453" s="37"/>
      <c r="S453" s="55"/>
    </row>
    <row r="454" spans="6:19" ht="12.75" customHeight="1">
      <c r="F454" s="55"/>
      <c r="G454" s="55"/>
      <c r="H454" s="55"/>
      <c r="I454" s="55"/>
      <c r="J454" s="37"/>
      <c r="K454" s="55"/>
      <c r="L454" s="55"/>
      <c r="M454" s="55"/>
      <c r="O454" s="37"/>
      <c r="S454" s="55"/>
    </row>
    <row r="455" spans="6:19" ht="12.75" customHeight="1">
      <c r="F455" s="55"/>
      <c r="G455" s="55"/>
      <c r="H455" s="55"/>
      <c r="I455" s="55"/>
      <c r="J455" s="37"/>
      <c r="K455" s="55"/>
      <c r="L455" s="55"/>
      <c r="M455" s="55"/>
      <c r="O455" s="37"/>
      <c r="S455" s="55"/>
    </row>
    <row r="456" spans="6:19" ht="12.75" customHeight="1">
      <c r="F456" s="55"/>
      <c r="G456" s="55"/>
      <c r="H456" s="55"/>
      <c r="I456" s="55"/>
      <c r="J456" s="37"/>
      <c r="K456" s="55"/>
      <c r="L456" s="55"/>
      <c r="M456" s="55"/>
      <c r="O456" s="37"/>
      <c r="S456" s="55"/>
    </row>
    <row r="457" spans="6:19" ht="12.75" customHeight="1">
      <c r="F457" s="55"/>
      <c r="G457" s="55"/>
      <c r="H457" s="55"/>
      <c r="I457" s="55"/>
      <c r="J457" s="37"/>
      <c r="K457" s="55"/>
      <c r="L457" s="55"/>
      <c r="M457" s="55"/>
      <c r="O457" s="37"/>
      <c r="S457" s="55"/>
    </row>
    <row r="458" spans="6:19" ht="12.75" customHeight="1">
      <c r="F458" s="55"/>
      <c r="G458" s="55"/>
      <c r="H458" s="55"/>
      <c r="I458" s="55"/>
      <c r="J458" s="37"/>
      <c r="K458" s="55"/>
      <c r="L458" s="55"/>
      <c r="M458" s="55"/>
      <c r="O458" s="37"/>
      <c r="S458" s="55"/>
    </row>
    <row r="459" spans="6:19" ht="12.75" customHeight="1">
      <c r="F459" s="55"/>
      <c r="G459" s="55"/>
      <c r="H459" s="55"/>
      <c r="I459" s="55"/>
      <c r="J459" s="37"/>
      <c r="K459" s="55"/>
      <c r="L459" s="55"/>
      <c r="M459" s="55"/>
      <c r="O459" s="37"/>
      <c r="S459" s="55"/>
    </row>
    <row r="460" spans="6:19" ht="12.75" customHeight="1">
      <c r="F460" s="55"/>
      <c r="G460" s="55"/>
      <c r="H460" s="55"/>
      <c r="I460" s="55"/>
      <c r="J460" s="37"/>
      <c r="K460" s="55"/>
      <c r="L460" s="55"/>
      <c r="M460" s="55"/>
      <c r="O460" s="37"/>
      <c r="S460" s="55"/>
    </row>
    <row r="461" spans="6:19" ht="12.75" customHeight="1">
      <c r="F461" s="55"/>
      <c r="G461" s="55"/>
      <c r="H461" s="55"/>
      <c r="I461" s="55"/>
      <c r="J461" s="37"/>
      <c r="K461" s="55"/>
      <c r="L461" s="55"/>
      <c r="M461" s="55"/>
      <c r="O461" s="37"/>
      <c r="S461" s="55"/>
    </row>
    <row r="462" spans="6:19" ht="12.75" customHeight="1">
      <c r="F462" s="55"/>
      <c r="G462" s="55"/>
      <c r="H462" s="55"/>
      <c r="I462" s="55"/>
      <c r="J462" s="37"/>
      <c r="K462" s="55"/>
      <c r="L462" s="55"/>
      <c r="M462" s="55"/>
      <c r="O462" s="37"/>
      <c r="S462" s="55"/>
    </row>
    <row r="463" spans="6:19" ht="12.75" customHeight="1">
      <c r="F463" s="55"/>
      <c r="G463" s="55"/>
      <c r="H463" s="55"/>
      <c r="I463" s="55"/>
      <c r="J463" s="37"/>
      <c r="K463" s="55"/>
      <c r="L463" s="55"/>
      <c r="M463" s="55"/>
      <c r="O463" s="37"/>
      <c r="S463" s="55"/>
    </row>
    <row r="464" spans="6:19" ht="12.75" customHeight="1">
      <c r="F464" s="55"/>
      <c r="G464" s="55"/>
      <c r="H464" s="55"/>
      <c r="I464" s="55"/>
      <c r="J464" s="37"/>
      <c r="K464" s="55"/>
      <c r="L464" s="55"/>
      <c r="M464" s="55"/>
      <c r="O464" s="37"/>
      <c r="S464" s="55"/>
    </row>
    <row r="465" spans="6:19" ht="12.75" customHeight="1">
      <c r="F465" s="55"/>
      <c r="G465" s="55"/>
      <c r="H465" s="55"/>
      <c r="I465" s="55"/>
      <c r="J465" s="37"/>
      <c r="K465" s="55"/>
      <c r="L465" s="55"/>
      <c r="M465" s="55"/>
      <c r="O465" s="37"/>
      <c r="S465" s="55"/>
    </row>
    <row r="466" spans="6:19" ht="12.75" customHeight="1">
      <c r="F466" s="55"/>
      <c r="G466" s="55"/>
      <c r="H466" s="55"/>
      <c r="I466" s="55"/>
      <c r="J466" s="37"/>
      <c r="K466" s="55"/>
      <c r="L466" s="55"/>
      <c r="M466" s="55"/>
      <c r="O466" s="37"/>
      <c r="S466" s="55"/>
    </row>
    <row r="467" spans="6:19" ht="12.75" customHeight="1">
      <c r="F467" s="55"/>
      <c r="G467" s="55"/>
      <c r="H467" s="55"/>
      <c r="I467" s="55"/>
      <c r="J467" s="37"/>
      <c r="K467" s="55"/>
      <c r="L467" s="55"/>
      <c r="M467" s="55"/>
      <c r="O467" s="37"/>
      <c r="S467" s="55"/>
    </row>
    <row r="468" spans="6:19" ht="12.75" customHeight="1">
      <c r="F468" s="55"/>
      <c r="G468" s="55"/>
      <c r="H468" s="55"/>
      <c r="I468" s="55"/>
      <c r="J468" s="37"/>
      <c r="K468" s="55"/>
      <c r="L468" s="55"/>
      <c r="M468" s="55"/>
      <c r="O468" s="37"/>
      <c r="S468" s="55"/>
    </row>
    <row r="469" spans="6:19" ht="12.75" customHeight="1">
      <c r="F469" s="55"/>
      <c r="G469" s="55"/>
      <c r="H469" s="55"/>
      <c r="I469" s="55"/>
      <c r="J469" s="37"/>
      <c r="K469" s="55"/>
      <c r="L469" s="55"/>
      <c r="M469" s="55"/>
      <c r="O469" s="37"/>
      <c r="S469" s="55"/>
    </row>
    <row r="470" spans="6:19" ht="12.75" customHeight="1">
      <c r="F470" s="55"/>
      <c r="G470" s="55"/>
      <c r="H470" s="55"/>
      <c r="I470" s="55"/>
      <c r="J470" s="37"/>
      <c r="K470" s="55"/>
      <c r="L470" s="55"/>
      <c r="M470" s="55"/>
      <c r="O470" s="37"/>
      <c r="S470" s="55"/>
    </row>
    <row r="471" spans="6:19" ht="12.75" customHeight="1">
      <c r="F471" s="55"/>
      <c r="G471" s="55"/>
      <c r="H471" s="55"/>
      <c r="I471" s="55"/>
      <c r="J471" s="37"/>
      <c r="K471" s="55"/>
      <c r="L471" s="55"/>
      <c r="M471" s="55"/>
      <c r="O471" s="37"/>
      <c r="S471" s="55"/>
    </row>
    <row r="472" spans="6:19" ht="12.75" customHeight="1">
      <c r="F472" s="55"/>
      <c r="G472" s="55"/>
      <c r="H472" s="55"/>
      <c r="I472" s="55"/>
      <c r="J472" s="37"/>
      <c r="K472" s="55"/>
      <c r="L472" s="55"/>
      <c r="M472" s="55"/>
      <c r="O472" s="37"/>
      <c r="S472" s="55"/>
    </row>
    <row r="473" spans="6:19" ht="12.75" customHeight="1">
      <c r="F473" s="55"/>
      <c r="G473" s="55"/>
      <c r="H473" s="55"/>
      <c r="I473" s="55"/>
      <c r="J473" s="37"/>
      <c r="K473" s="55"/>
      <c r="L473" s="55"/>
      <c r="M473" s="55"/>
      <c r="O473" s="37"/>
      <c r="S473" s="55"/>
    </row>
    <row r="474" spans="6:19" ht="12.75" customHeight="1">
      <c r="F474" s="55"/>
      <c r="G474" s="55"/>
      <c r="H474" s="55"/>
      <c r="I474" s="55"/>
      <c r="J474" s="37"/>
      <c r="K474" s="55"/>
      <c r="L474" s="55"/>
      <c r="M474" s="55"/>
      <c r="O474" s="37"/>
      <c r="S474" s="55"/>
    </row>
    <row r="475" spans="6:19" ht="12.75" customHeight="1">
      <c r="F475" s="55"/>
      <c r="G475" s="55"/>
      <c r="H475" s="55"/>
      <c r="I475" s="55"/>
      <c r="J475" s="37"/>
      <c r="K475" s="55"/>
      <c r="L475" s="55"/>
      <c r="M475" s="55"/>
      <c r="O475" s="37"/>
      <c r="S475" s="55"/>
    </row>
    <row r="476" spans="6:19" ht="12.75" customHeight="1">
      <c r="F476" s="55"/>
      <c r="G476" s="55"/>
      <c r="H476" s="55"/>
      <c r="I476" s="55"/>
      <c r="J476" s="37"/>
      <c r="K476" s="55"/>
      <c r="L476" s="55"/>
      <c r="M476" s="55"/>
      <c r="O476" s="37"/>
      <c r="S476" s="55"/>
    </row>
    <row r="477" spans="6:19" ht="12.75" customHeight="1">
      <c r="F477" s="55"/>
      <c r="G477" s="55"/>
      <c r="H477" s="55"/>
      <c r="I477" s="55"/>
      <c r="J477" s="37"/>
      <c r="K477" s="55"/>
      <c r="L477" s="55"/>
      <c r="M477" s="55"/>
      <c r="O477" s="37"/>
      <c r="S477" s="55"/>
    </row>
    <row r="478" spans="6:19" ht="12.75" customHeight="1">
      <c r="F478" s="55"/>
      <c r="G478" s="55"/>
      <c r="H478" s="55"/>
      <c r="I478" s="55"/>
      <c r="J478" s="37"/>
      <c r="K478" s="55"/>
      <c r="L478" s="55"/>
      <c r="M478" s="55"/>
      <c r="O478" s="37"/>
      <c r="S478" s="55"/>
    </row>
    <row r="479" spans="6:19" ht="12.75" customHeight="1">
      <c r="F479" s="55"/>
      <c r="G479" s="55"/>
      <c r="H479" s="55"/>
      <c r="I479" s="55"/>
      <c r="J479" s="37"/>
      <c r="K479" s="55"/>
      <c r="L479" s="55"/>
      <c r="M479" s="55"/>
      <c r="O479" s="37"/>
      <c r="S479" s="55"/>
    </row>
    <row r="480" spans="6:19" ht="12.75" customHeight="1">
      <c r="F480" s="55"/>
      <c r="G480" s="55"/>
      <c r="H480" s="55"/>
      <c r="I480" s="55"/>
      <c r="J480" s="37"/>
      <c r="K480" s="55"/>
      <c r="L480" s="55"/>
      <c r="M480" s="55"/>
      <c r="O480" s="37"/>
      <c r="S480" s="55"/>
    </row>
    <row r="481" spans="6:19" ht="12.75" customHeight="1">
      <c r="F481" s="55"/>
      <c r="G481" s="55"/>
      <c r="H481" s="55"/>
      <c r="I481" s="55"/>
      <c r="J481" s="37"/>
      <c r="K481" s="55"/>
      <c r="L481" s="55"/>
      <c r="M481" s="55"/>
      <c r="O481" s="37"/>
      <c r="S481" s="55"/>
    </row>
    <row r="482" spans="6:19" ht="12.75" customHeight="1">
      <c r="F482" s="55"/>
      <c r="G482" s="55"/>
      <c r="H482" s="55"/>
      <c r="I482" s="55"/>
      <c r="J482" s="37"/>
      <c r="K482" s="55"/>
      <c r="L482" s="55"/>
      <c r="M482" s="55"/>
      <c r="O482" s="37"/>
      <c r="S482" s="55"/>
    </row>
    <row r="483" spans="6:19" ht="12.75" customHeight="1">
      <c r="F483" s="55"/>
      <c r="G483" s="55"/>
      <c r="H483" s="55"/>
      <c r="I483" s="55"/>
      <c r="J483" s="37"/>
      <c r="K483" s="55"/>
      <c r="L483" s="55"/>
      <c r="M483" s="55"/>
      <c r="O483" s="37"/>
      <c r="S483" s="55"/>
    </row>
    <row r="484" spans="6:19" ht="12.75" customHeight="1">
      <c r="F484" s="55"/>
      <c r="G484" s="55"/>
      <c r="H484" s="55"/>
      <c r="I484" s="55"/>
      <c r="J484" s="37"/>
      <c r="K484" s="55"/>
      <c r="L484" s="55"/>
      <c r="M484" s="55"/>
      <c r="O484" s="37"/>
      <c r="S484" s="55"/>
    </row>
    <row r="485" spans="6:19" ht="12.75" customHeight="1">
      <c r="F485" s="55"/>
      <c r="G485" s="55"/>
      <c r="H485" s="55"/>
      <c r="I485" s="55"/>
      <c r="J485" s="37"/>
      <c r="K485" s="55"/>
      <c r="L485" s="55"/>
      <c r="M485" s="55"/>
      <c r="O485" s="37"/>
      <c r="S485" s="55"/>
    </row>
    <row r="486" spans="6:19" ht="12.75" customHeight="1">
      <c r="F486" s="55"/>
      <c r="G486" s="55"/>
      <c r="H486" s="55"/>
      <c r="I486" s="55"/>
      <c r="J486" s="37"/>
      <c r="K486" s="55"/>
      <c r="L486" s="55"/>
      <c r="M486" s="55"/>
      <c r="O486" s="37"/>
      <c r="S486" s="55"/>
    </row>
    <row r="487" spans="6:19" ht="12.75" customHeight="1">
      <c r="F487" s="55"/>
      <c r="G487" s="55"/>
      <c r="H487" s="55"/>
      <c r="I487" s="55"/>
      <c r="J487" s="37"/>
      <c r="K487" s="55"/>
      <c r="L487" s="55"/>
      <c r="M487" s="55"/>
      <c r="O487" s="37"/>
      <c r="S487" s="55"/>
    </row>
    <row r="488" spans="6:19" ht="12.75" customHeight="1">
      <c r="F488" s="55"/>
      <c r="G488" s="55"/>
      <c r="H488" s="55"/>
      <c r="I488" s="55"/>
      <c r="J488" s="37"/>
      <c r="K488" s="55"/>
      <c r="L488" s="55"/>
      <c r="M488" s="55"/>
      <c r="O488" s="37"/>
      <c r="S488" s="55"/>
    </row>
    <row r="489" spans="6:19" ht="12.75" customHeight="1">
      <c r="F489" s="55"/>
      <c r="G489" s="55"/>
      <c r="H489" s="55"/>
      <c r="I489" s="55"/>
      <c r="J489" s="37"/>
      <c r="K489" s="55"/>
      <c r="L489" s="55"/>
      <c r="M489" s="55"/>
      <c r="O489" s="37"/>
      <c r="S489" s="55"/>
    </row>
    <row r="490" spans="6:19" ht="12.75" customHeight="1">
      <c r="F490" s="55"/>
      <c r="G490" s="55"/>
      <c r="H490" s="55"/>
      <c r="I490" s="55"/>
      <c r="J490" s="37"/>
      <c r="K490" s="55"/>
      <c r="L490" s="55"/>
      <c r="M490" s="55"/>
      <c r="O490" s="37"/>
      <c r="S490" s="55"/>
    </row>
    <row r="491" spans="6:19" ht="12.75" customHeight="1">
      <c r="F491" s="55"/>
      <c r="G491" s="55"/>
      <c r="H491" s="55"/>
      <c r="I491" s="55"/>
      <c r="J491" s="37"/>
      <c r="K491" s="55"/>
      <c r="L491" s="55"/>
      <c r="M491" s="55"/>
      <c r="O491" s="37"/>
      <c r="S491" s="55"/>
    </row>
    <row r="492" spans="6:19" ht="12.75" customHeight="1">
      <c r="F492" s="55"/>
      <c r="G492" s="55"/>
      <c r="H492" s="55"/>
      <c r="I492" s="55"/>
      <c r="J492" s="37"/>
      <c r="K492" s="55"/>
      <c r="L492" s="55"/>
      <c r="M492" s="55"/>
      <c r="O492" s="37"/>
      <c r="S492" s="55"/>
    </row>
    <row r="493" spans="6:19" ht="12.75" customHeight="1">
      <c r="F493" s="55"/>
      <c r="G493" s="55"/>
      <c r="H493" s="55"/>
      <c r="I493" s="55"/>
      <c r="J493" s="37"/>
      <c r="K493" s="55"/>
      <c r="L493" s="55"/>
      <c r="M493" s="55"/>
      <c r="O493" s="37"/>
      <c r="S493" s="55"/>
    </row>
    <row r="494" spans="6:19" ht="12.75" customHeight="1">
      <c r="F494" s="55"/>
      <c r="G494" s="55"/>
      <c r="H494" s="55"/>
      <c r="I494" s="55"/>
      <c r="J494" s="37"/>
      <c r="K494" s="55"/>
      <c r="L494" s="55"/>
      <c r="M494" s="55"/>
      <c r="O494" s="37"/>
      <c r="S494" s="55"/>
    </row>
    <row r="495" spans="6:19" ht="12.75" customHeight="1">
      <c r="F495" s="55"/>
      <c r="G495" s="55"/>
      <c r="H495" s="55"/>
      <c r="I495" s="55"/>
      <c r="J495" s="37"/>
      <c r="K495" s="55"/>
      <c r="L495" s="55"/>
      <c r="M495" s="55"/>
      <c r="O495" s="37"/>
      <c r="S495" s="55"/>
    </row>
    <row r="496" spans="6:19" ht="12.75" customHeight="1">
      <c r="F496" s="55"/>
      <c r="G496" s="55"/>
      <c r="H496" s="55"/>
      <c r="I496" s="55"/>
      <c r="J496" s="37"/>
      <c r="K496" s="55"/>
      <c r="L496" s="55"/>
      <c r="M496" s="55"/>
      <c r="O496" s="37"/>
      <c r="S496" s="55"/>
    </row>
    <row r="497" spans="6:19" ht="12.75" customHeight="1">
      <c r="F497" s="55"/>
      <c r="G497" s="55"/>
      <c r="H497" s="55"/>
      <c r="I497" s="55"/>
      <c r="J497" s="37"/>
      <c r="K497" s="55"/>
      <c r="L497" s="55"/>
      <c r="M497" s="55"/>
      <c r="O497" s="37"/>
      <c r="S497" s="55"/>
    </row>
    <row r="498" spans="6:19" ht="12.75" customHeight="1">
      <c r="F498" s="55"/>
      <c r="G498" s="55"/>
      <c r="H498" s="55"/>
      <c r="I498" s="55"/>
      <c r="J498" s="37"/>
      <c r="K498" s="55"/>
      <c r="L498" s="55"/>
      <c r="M498" s="55"/>
      <c r="O498" s="37"/>
      <c r="S498" s="55"/>
    </row>
    <row r="499" spans="6:19" ht="12.75" customHeight="1">
      <c r="F499" s="55"/>
      <c r="G499" s="55"/>
      <c r="H499" s="55"/>
      <c r="I499" s="55"/>
      <c r="J499" s="37"/>
      <c r="K499" s="55"/>
      <c r="L499" s="55"/>
      <c r="M499" s="55"/>
      <c r="O499" s="37"/>
      <c r="S499" s="55"/>
    </row>
    <row r="500" spans="6:19" ht="12.75" customHeight="1">
      <c r="F500" s="55"/>
      <c r="G500" s="55"/>
      <c r="H500" s="55"/>
      <c r="I500" s="55"/>
      <c r="J500" s="37"/>
      <c r="K500" s="55"/>
      <c r="L500" s="55"/>
      <c r="M500" s="55"/>
      <c r="O500" s="37"/>
      <c r="S500" s="55"/>
    </row>
    <row r="501" spans="6:19" ht="12.75" customHeight="1">
      <c r="F501" s="55"/>
      <c r="G501" s="55"/>
      <c r="H501" s="55"/>
      <c r="I501" s="55"/>
      <c r="J501" s="37"/>
      <c r="K501" s="55"/>
      <c r="L501" s="55"/>
      <c r="M501" s="55"/>
      <c r="O501" s="37"/>
      <c r="S501" s="55"/>
    </row>
    <row r="502" spans="6:19" ht="12.75" customHeight="1">
      <c r="F502" s="55"/>
      <c r="G502" s="55"/>
      <c r="H502" s="55"/>
      <c r="I502" s="55"/>
      <c r="J502" s="37"/>
      <c r="K502" s="55"/>
      <c r="L502" s="55"/>
      <c r="M502" s="55"/>
      <c r="O502" s="37"/>
      <c r="S502" s="55"/>
    </row>
    <row r="503" spans="6:19" ht="12.75" customHeight="1">
      <c r="F503" s="55"/>
      <c r="G503" s="55"/>
      <c r="H503" s="55"/>
      <c r="I503" s="55"/>
      <c r="J503" s="37"/>
      <c r="K503" s="55"/>
      <c r="L503" s="55"/>
      <c r="M503" s="55"/>
      <c r="O503" s="37"/>
      <c r="S503" s="55"/>
    </row>
    <row r="504" spans="6:19" ht="12.75" customHeight="1">
      <c r="F504" s="55"/>
      <c r="G504" s="55"/>
      <c r="H504" s="55"/>
      <c r="I504" s="55"/>
      <c r="J504" s="37"/>
      <c r="K504" s="55"/>
      <c r="L504" s="55"/>
      <c r="M504" s="55"/>
      <c r="O504" s="37"/>
      <c r="S504" s="55"/>
    </row>
    <row r="505" spans="6:19" ht="12.75" customHeight="1">
      <c r="F505" s="55"/>
      <c r="G505" s="55"/>
      <c r="H505" s="55"/>
      <c r="I505" s="55"/>
      <c r="J505" s="37"/>
      <c r="K505" s="55"/>
      <c r="L505" s="55"/>
      <c r="M505" s="55"/>
      <c r="O505" s="37"/>
      <c r="S505" s="55"/>
    </row>
    <row r="506" spans="6:19" ht="12.75" customHeight="1">
      <c r="F506" s="55"/>
      <c r="G506" s="55"/>
      <c r="H506" s="55"/>
      <c r="I506" s="55"/>
      <c r="J506" s="37"/>
      <c r="K506" s="55"/>
      <c r="L506" s="55"/>
      <c r="M506" s="55"/>
      <c r="O506" s="37"/>
      <c r="S506" s="55"/>
    </row>
    <row r="507" spans="6:19" ht="12.75" customHeight="1">
      <c r="F507" s="55"/>
      <c r="G507" s="55"/>
      <c r="H507" s="55"/>
      <c r="I507" s="55"/>
      <c r="J507" s="37"/>
      <c r="K507" s="55"/>
      <c r="L507" s="55"/>
      <c r="M507" s="55"/>
      <c r="O507" s="37"/>
      <c r="S507" s="55"/>
    </row>
    <row r="508" spans="6:19" ht="12.75" customHeight="1">
      <c r="F508" s="55"/>
      <c r="G508" s="55"/>
      <c r="H508" s="55"/>
      <c r="I508" s="55"/>
      <c r="J508" s="37"/>
      <c r="K508" s="55"/>
      <c r="L508" s="55"/>
      <c r="M508" s="55"/>
      <c r="O508" s="37"/>
      <c r="S508" s="55"/>
    </row>
    <row r="509" spans="6:19" ht="12.75" customHeight="1">
      <c r="F509" s="55"/>
      <c r="G509" s="55"/>
      <c r="H509" s="55"/>
      <c r="I509" s="55"/>
      <c r="J509" s="37"/>
      <c r="K509" s="55"/>
      <c r="L509" s="55"/>
      <c r="M509" s="55"/>
      <c r="O509" s="37"/>
      <c r="S509" s="55"/>
    </row>
    <row r="510" spans="6:19" ht="12.75" customHeight="1">
      <c r="F510" s="55"/>
      <c r="G510" s="55"/>
      <c r="H510" s="55"/>
      <c r="I510" s="55"/>
      <c r="J510" s="37"/>
      <c r="K510" s="55"/>
      <c r="L510" s="55"/>
      <c r="M510" s="55"/>
      <c r="O510" s="37"/>
      <c r="S510" s="55"/>
    </row>
    <row r="511" spans="6:19" ht="12.75" customHeight="1">
      <c r="F511" s="55"/>
      <c r="G511" s="55"/>
      <c r="H511" s="55"/>
      <c r="I511" s="55"/>
      <c r="J511" s="37"/>
      <c r="K511" s="55"/>
      <c r="L511" s="55"/>
      <c r="M511" s="55"/>
      <c r="O511" s="37"/>
      <c r="S511" s="55"/>
    </row>
    <row r="512" spans="6:19" ht="12.75" customHeight="1">
      <c r="F512" s="55"/>
      <c r="G512" s="55"/>
      <c r="H512" s="55"/>
      <c r="I512" s="55"/>
      <c r="J512" s="37"/>
      <c r="K512" s="55"/>
      <c r="L512" s="55"/>
      <c r="M512" s="55"/>
      <c r="O512" s="37"/>
      <c r="S512" s="55"/>
    </row>
    <row r="513" spans="6:19" ht="12.75" customHeight="1">
      <c r="F513" s="55"/>
      <c r="G513" s="55"/>
      <c r="H513" s="55"/>
      <c r="I513" s="55"/>
      <c r="J513" s="37"/>
      <c r="K513" s="55"/>
      <c r="L513" s="55"/>
      <c r="M513" s="55"/>
      <c r="O513" s="37"/>
      <c r="S513" s="55"/>
    </row>
    <row r="514" spans="6:19" ht="12.75" customHeight="1">
      <c r="F514" s="55"/>
      <c r="G514" s="55"/>
      <c r="H514" s="55"/>
      <c r="I514" s="55"/>
      <c r="J514" s="37"/>
      <c r="K514" s="55"/>
      <c r="L514" s="55"/>
      <c r="M514" s="55"/>
      <c r="O514" s="37"/>
      <c r="S514" s="55"/>
    </row>
    <row r="515" spans="6:19" ht="12.75" customHeight="1">
      <c r="F515" s="55"/>
      <c r="G515" s="55"/>
      <c r="H515" s="55"/>
      <c r="I515" s="55"/>
      <c r="J515" s="37"/>
      <c r="K515" s="55"/>
      <c r="L515" s="55"/>
      <c r="M515" s="55"/>
      <c r="O515" s="37"/>
      <c r="S515" s="55"/>
    </row>
    <row r="516" spans="6:19" ht="12.75" customHeight="1">
      <c r="F516" s="55"/>
      <c r="G516" s="55"/>
      <c r="H516" s="55"/>
      <c r="I516" s="55"/>
      <c r="J516" s="37"/>
      <c r="K516" s="55"/>
      <c r="L516" s="55"/>
      <c r="M516" s="55"/>
      <c r="O516" s="37"/>
      <c r="S516" s="55"/>
    </row>
    <row r="517" spans="6:19" ht="12.75" customHeight="1">
      <c r="F517" s="55"/>
      <c r="G517" s="55"/>
      <c r="H517" s="55"/>
      <c r="I517" s="55"/>
      <c r="J517" s="37"/>
      <c r="K517" s="55"/>
      <c r="L517" s="55"/>
      <c r="M517" s="55"/>
      <c r="O517" s="37"/>
      <c r="S517" s="55"/>
    </row>
    <row r="518" spans="6:19" ht="12.75" customHeight="1">
      <c r="F518" s="55"/>
      <c r="G518" s="55"/>
      <c r="H518" s="55"/>
      <c r="I518" s="55"/>
      <c r="J518" s="37"/>
      <c r="K518" s="55"/>
      <c r="L518" s="55"/>
      <c r="M518" s="55"/>
      <c r="O518" s="37"/>
      <c r="S518" s="55"/>
    </row>
    <row r="519" spans="6:19" ht="12.75" customHeight="1">
      <c r="F519" s="55"/>
      <c r="G519" s="55"/>
      <c r="H519" s="55"/>
      <c r="I519" s="55"/>
      <c r="J519" s="37"/>
      <c r="K519" s="55"/>
      <c r="L519" s="55"/>
      <c r="M519" s="55"/>
      <c r="O519" s="37"/>
      <c r="S519" s="55"/>
    </row>
    <row r="520" spans="6:19" ht="12.75" customHeight="1">
      <c r="F520" s="55"/>
      <c r="G520" s="55"/>
      <c r="H520" s="55"/>
      <c r="I520" s="55"/>
      <c r="J520" s="37"/>
      <c r="K520" s="55"/>
      <c r="L520" s="55"/>
      <c r="M520" s="55"/>
      <c r="O520" s="37"/>
      <c r="S520" s="55"/>
    </row>
    <row r="521" spans="6:19" ht="12.75" customHeight="1">
      <c r="F521" s="55"/>
      <c r="G521" s="55"/>
      <c r="H521" s="55"/>
      <c r="I521" s="55"/>
      <c r="J521" s="37"/>
      <c r="K521" s="55"/>
      <c r="L521" s="55"/>
      <c r="M521" s="55"/>
      <c r="O521" s="37"/>
      <c r="S521" s="55"/>
    </row>
    <row r="522" spans="6:19" ht="12.75" customHeight="1">
      <c r="F522" s="55"/>
      <c r="G522" s="55"/>
      <c r="H522" s="55"/>
      <c r="I522" s="55"/>
      <c r="J522" s="37"/>
      <c r="K522" s="55"/>
      <c r="L522" s="55"/>
      <c r="M522" s="55"/>
      <c r="O522" s="37"/>
      <c r="S522" s="55"/>
    </row>
    <row r="523" spans="6:19" ht="15" customHeight="1">
      <c r="F523" s="55"/>
      <c r="G523" s="55"/>
      <c r="H523" s="55"/>
      <c r="I523" s="55"/>
      <c r="J523" s="37"/>
      <c r="K523" s="55"/>
      <c r="L523" s="55"/>
      <c r="M523" s="55"/>
      <c r="O523" s="37"/>
      <c r="S523" s="55"/>
    </row>
  </sheetData>
  <autoFilter ref="S1:S346"/>
  <mergeCells count="95">
    <mergeCell ref="A119:A120"/>
    <mergeCell ref="B119:B120"/>
    <mergeCell ref="J119:J120"/>
    <mergeCell ref="J111:J112"/>
    <mergeCell ref="O111:O112"/>
    <mergeCell ref="A115:A116"/>
    <mergeCell ref="B115:B116"/>
    <mergeCell ref="J115:J116"/>
    <mergeCell ref="O115:O116"/>
    <mergeCell ref="P111:P112"/>
    <mergeCell ref="A111:A112"/>
    <mergeCell ref="B111:B112"/>
    <mergeCell ref="M111:M112"/>
    <mergeCell ref="P109:P110"/>
    <mergeCell ref="M109:M110"/>
    <mergeCell ref="A109:A110"/>
    <mergeCell ref="B109:B110"/>
    <mergeCell ref="P93:P94"/>
    <mergeCell ref="O93:O94"/>
    <mergeCell ref="M85:M86"/>
    <mergeCell ref="O85:O86"/>
    <mergeCell ref="J109:J110"/>
    <mergeCell ref="O109:O110"/>
    <mergeCell ref="J98:J99"/>
    <mergeCell ref="J85:J86"/>
    <mergeCell ref="M104:M105"/>
    <mergeCell ref="O104:O105"/>
    <mergeCell ref="J101:J102"/>
    <mergeCell ref="O101:O102"/>
    <mergeCell ref="P101:P102"/>
    <mergeCell ref="M101:M102"/>
    <mergeCell ref="J104:J105"/>
    <mergeCell ref="P104:P105"/>
    <mergeCell ref="B98:B99"/>
    <mergeCell ref="M98:M99"/>
    <mergeCell ref="B95:B96"/>
    <mergeCell ref="A95:A96"/>
    <mergeCell ref="M93:M94"/>
    <mergeCell ref="M95:M96"/>
    <mergeCell ref="M44:M45"/>
    <mergeCell ref="P44:P45"/>
    <mergeCell ref="P91:P92"/>
    <mergeCell ref="M83:M84"/>
    <mergeCell ref="O83:O84"/>
    <mergeCell ref="O44:O45"/>
    <mergeCell ref="P85:P86"/>
    <mergeCell ref="M88:M89"/>
    <mergeCell ref="M91:M92"/>
    <mergeCell ref="O91:O92"/>
    <mergeCell ref="P88:P89"/>
    <mergeCell ref="O88:O89"/>
    <mergeCell ref="O65:O66"/>
    <mergeCell ref="P65:P66"/>
    <mergeCell ref="M65:M66"/>
    <mergeCell ref="N65:N66"/>
    <mergeCell ref="A83:A84"/>
    <mergeCell ref="B83:B84"/>
    <mergeCell ref="J44:J45"/>
    <mergeCell ref="A65:A66"/>
    <mergeCell ref="B65:B66"/>
    <mergeCell ref="G65:G66"/>
    <mergeCell ref="I65:I66"/>
    <mergeCell ref="J65:J66"/>
    <mergeCell ref="N44:N45"/>
    <mergeCell ref="A113:A114"/>
    <mergeCell ref="B113:B114"/>
    <mergeCell ref="J113:J114"/>
    <mergeCell ref="A101:A102"/>
    <mergeCell ref="B101:B102"/>
    <mergeCell ref="A104:A105"/>
    <mergeCell ref="B104:B105"/>
    <mergeCell ref="A91:A92"/>
    <mergeCell ref="B91:B92"/>
    <mergeCell ref="J91:J92"/>
    <mergeCell ref="A85:A86"/>
    <mergeCell ref="B85:B86"/>
    <mergeCell ref="A44:A45"/>
    <mergeCell ref="B44:B45"/>
    <mergeCell ref="J83:J84"/>
    <mergeCell ref="P115:P116"/>
    <mergeCell ref="M115:M116"/>
    <mergeCell ref="J88:J89"/>
    <mergeCell ref="A88:A89"/>
    <mergeCell ref="B88:B89"/>
    <mergeCell ref="P113:P114"/>
    <mergeCell ref="O113:O114"/>
    <mergeCell ref="P95:P96"/>
    <mergeCell ref="O95:O96"/>
    <mergeCell ref="P98:P99"/>
    <mergeCell ref="A93:A94"/>
    <mergeCell ref="B93:B94"/>
    <mergeCell ref="J93:J94"/>
    <mergeCell ref="J95:J96"/>
    <mergeCell ref="O98:O99"/>
    <mergeCell ref="A98:A99"/>
  </mergeCells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F45" numberStoredAsText="1"/>
    <ignoredError sqref="K45 K88:K90 K56 K93 K99:K103 K66 K110:K11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Kamlesh Jain</cp:lastModifiedBy>
  <cp:lastPrinted>2023-07-25T18:59:36Z</cp:lastPrinted>
  <dcterms:created xsi:type="dcterms:W3CDTF">2015-06-08T02:34:00Z</dcterms:created>
  <dcterms:modified xsi:type="dcterms:W3CDTF">2023-11-29T03:13:05Z</dcterms:modified>
</cp:coreProperties>
</file>